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dessi\Publications DES réalisation\RAPPORT ANNUEL\rapportannuel 2018\4-Validé pour maquette\Vue emploi\"/>
    </mc:Choice>
  </mc:AlternateContent>
  <bookViews>
    <workbookView xWindow="0" yWindow="180" windowWidth="21600" windowHeight="8955" tabRatio="922" activeTab="23"/>
  </bookViews>
  <sheets>
    <sheet name="Figure V 1-1 " sheetId="31" r:id="rId1"/>
    <sheet name="Source Figure V 1-1 " sheetId="30" r:id="rId2"/>
    <sheet name="Figure V 1-2" sheetId="1" r:id="rId3"/>
    <sheet name="Figure V 1-3" sheetId="2" r:id="rId4"/>
    <sheet name="Source Figure V 1-3" sheetId="3" r:id="rId5"/>
    <sheet name="Figure V 1-4" sheetId="4" r:id="rId6"/>
    <sheet name="Figure V 1-5" sheetId="5" r:id="rId7"/>
    <sheet name="Figure V 1-6" sheetId="6" r:id="rId8"/>
    <sheet name="Figure V 1-7" sheetId="8" r:id="rId9"/>
    <sheet name="Figure V 1-8" sheetId="9" r:id="rId10"/>
    <sheet name="Figure V 1-9" sheetId="10" r:id="rId11"/>
    <sheet name="Figure V 1-10" sheetId="11" r:id="rId12"/>
    <sheet name="Source Figure V 1-10" sheetId="12" r:id="rId13"/>
    <sheet name="Figure V 1-11" sheetId="13" r:id="rId14"/>
    <sheet name="Source Figure V 1-11" sheetId="14" r:id="rId15"/>
    <sheet name="Figure V 1-12" sheetId="15" r:id="rId16"/>
    <sheet name="Source Figure V 1-12" sheetId="16" r:id="rId17"/>
    <sheet name="Figure V 1-13" sheetId="17" r:id="rId18"/>
    <sheet name="Figure V 1-14" sheetId="18" r:id="rId19"/>
    <sheet name="Figure V 1-15" sheetId="19" r:id="rId20"/>
    <sheet name="Source Figure V 1-15" sheetId="20" r:id="rId21"/>
    <sheet name="Figure V 1-16" sheetId="21" r:id="rId22"/>
    <sheet name="Source Figure V 1-16" sheetId="22" r:id="rId23"/>
    <sheet name="Figure V 1.E1-1" sheetId="23" r:id="rId24"/>
    <sheet name="Source Figure V 1.E1-1" sheetId="24" r:id="rId25"/>
    <sheet name="Figure V 1.E1-2  " sheetId="25" r:id="rId26"/>
    <sheet name="Figure V 1.E1-3 " sheetId="26" r:id="rId27"/>
    <sheet name="Source Figure V 1.E1-3 " sheetId="27" r:id="rId28"/>
    <sheet name="Figure V 1.E3-1" sheetId="29" r:id="rId29"/>
    <sheet name="Figure V 1.E4-1" sheetId="28" r:id="rId3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30" l="1"/>
  <c r="C8" i="30"/>
  <c r="C7" i="30"/>
  <c r="C6" i="30"/>
  <c r="C5" i="30"/>
  <c r="C4" i="30"/>
  <c r="C3" i="30"/>
  <c r="C31" i="24" l="1"/>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B20" i="3" l="1"/>
  <c r="C20" i="3"/>
  <c r="E19" i="3"/>
  <c r="E20" i="3"/>
  <c r="F20" i="3"/>
  <c r="D19" i="3"/>
  <c r="D20" i="3"/>
  <c r="F19" i="3"/>
  <c r="C19" i="3"/>
  <c r="B19" i="3"/>
  <c r="B110" i="16" l="1"/>
  <c r="G104" i="16"/>
  <c r="G105" i="16" s="1"/>
  <c r="F104" i="16"/>
  <c r="E104" i="16"/>
  <c r="E105" i="16" s="1"/>
  <c r="D104" i="16"/>
  <c r="C104" i="16"/>
  <c r="C105" i="16" s="1"/>
  <c r="B104" i="16"/>
  <c r="B105" i="16" s="1"/>
  <c r="D105" i="16" l="1"/>
  <c r="D107" i="16" s="1"/>
  <c r="E107" i="16"/>
  <c r="F105" i="16"/>
  <c r="F107" i="16" s="1"/>
  <c r="C107" i="16"/>
  <c r="B107" i="16"/>
  <c r="G107" i="16"/>
  <c r="D22" i="8" l="1"/>
  <c r="D21" i="8"/>
  <c r="D20" i="8"/>
  <c r="D19" i="8"/>
  <c r="D18" i="8"/>
  <c r="D17" i="8"/>
  <c r="D16" i="8"/>
  <c r="D15" i="8"/>
  <c r="D14" i="8"/>
  <c r="D13" i="8"/>
  <c r="D12" i="8"/>
  <c r="D11" i="8"/>
  <c r="D10" i="8"/>
  <c r="D9" i="8"/>
  <c r="D8" i="8"/>
  <c r="D7" i="8"/>
  <c r="D6" i="8"/>
  <c r="D5" i="8"/>
</calcChain>
</file>

<file path=xl/sharedStrings.xml><?xml version="1.0" encoding="utf-8"?>
<sst xmlns="http://schemas.openxmlformats.org/spreadsheetml/2006/main" count="555" uniqueCount="304">
  <si>
    <t>Ensemble</t>
  </si>
  <si>
    <t>Fonction publique de l'État</t>
  </si>
  <si>
    <t>Fonction publique territoriale</t>
  </si>
  <si>
    <t>Fonction publique hospitalière</t>
  </si>
  <si>
    <t>Ensemble de la fonction publique</t>
  </si>
  <si>
    <t>Source : Siasp, Insee. Traitement DGAFP - Département des études, des statistiques et des systèmes d'information.</t>
  </si>
  <si>
    <t xml:space="preserve">Champ : Emplois principaux, tous statuts, situés en France (métropole + DOM, hors COM et étranger), hors Mayotte. Hors bénéficiaires de contrats aidés. </t>
  </si>
  <si>
    <t>Sources : FGE, Colter, DADS, Siasp, Insee ; enquête SAE. Traitement DGAFP - Département des études, des statistiques et des systèmes d'information.</t>
  </si>
  <si>
    <t>Champ : Emplois principaux, tous statuts, situés en France (métropole + DOM, hors COM et étranger), hors Mayotte. Hors bénéficiaires de contrats aidés.</t>
  </si>
  <si>
    <t>Champ emploi total : Salariés et non-salariés des secteurs public et privé, y compris bénéficiaires de contrats aidés</t>
  </si>
  <si>
    <t>FPE</t>
  </si>
  <si>
    <t>FPT</t>
  </si>
  <si>
    <t>FPH</t>
  </si>
  <si>
    <t>Ensemble FP</t>
  </si>
  <si>
    <t>Emploi total</t>
  </si>
  <si>
    <t>effectifs 2015</t>
  </si>
  <si>
    <t xml:space="preserve"> </t>
  </si>
  <si>
    <t>Effectifs</t>
  </si>
  <si>
    <t>Structure 
(en %)</t>
  </si>
  <si>
    <t>Effectifs (en %)</t>
  </si>
  <si>
    <t>Structure (en point de %)</t>
  </si>
  <si>
    <t>Ensemble FPE</t>
  </si>
  <si>
    <t>Éducation nationale, Enseignement supérieur et Recherche</t>
  </si>
  <si>
    <t>Justice</t>
  </si>
  <si>
    <t>Écologie, Développement durable, Énergie et Logement</t>
  </si>
  <si>
    <t>Défense</t>
  </si>
  <si>
    <t>Intérieur et Outre-mer</t>
  </si>
  <si>
    <t>Ministères sociaux</t>
  </si>
  <si>
    <t>Sources : FGE, Siasp, Insee. Traitement DGAFP - Département des études, des statistiques et des systèmes d'information.</t>
  </si>
  <si>
    <t/>
  </si>
  <si>
    <t>Structure 
(en point de %)</t>
  </si>
  <si>
    <t>Départements</t>
  </si>
  <si>
    <t>Régions</t>
  </si>
  <si>
    <t>Ensemble des collectivités territoriales</t>
  </si>
  <si>
    <t>Établissement départementaux</t>
  </si>
  <si>
    <t>Total FPT</t>
  </si>
  <si>
    <t>Sources : Colter, Siasp, Insee. Traitement DGAFP - Département des études, des statistiques et des systèmes d'information.</t>
  </si>
  <si>
    <t>(1) Le secteur communal comprend les communes, les établissements communaux et intercommunaux et d'autres EPA locaux tels que les OPHLM, les caisses de crédit municipal, les régies, etc.</t>
  </si>
  <si>
    <t>* Les évolutions concernant les effectifs des communes, des établissements communaux et intercommunaux doivent être interprétées avec précaution compte tenu des possibles modifications dans le mode de déclaration des collectivités (regroupement notamment) en relation avec la mise en place de structures intercommunales.</t>
  </si>
  <si>
    <t>Structure
(en %)</t>
  </si>
  <si>
    <t>Effectifs
 (en %)</t>
  </si>
  <si>
    <t>Médecins</t>
  </si>
  <si>
    <t>Personnel non médical</t>
  </si>
  <si>
    <t>Établissement d'hébergement pour personnes âgées</t>
  </si>
  <si>
    <t>Autres établissements médico-sociaux</t>
  </si>
  <si>
    <t>Total fonction publique hospitalière</t>
  </si>
  <si>
    <t>Sources : Enquête SAE, Drees ; DADS, Siasp, Insee. Traitement DGAFP - Département des études, des statistiques et des systèmes d'information.</t>
  </si>
  <si>
    <t>* Certains employeurs hospitaliers effectuent des déclarations annuelles de données sociales groupées pour l’ensemble de leurs établissements alors que ces derniers relèvent d’autres activités (notamment Ehpad) conduisant à des écarts avec l’enquête SAE.</t>
  </si>
  <si>
    <t>Fonctionnaires</t>
  </si>
  <si>
    <t>Contractuels</t>
  </si>
  <si>
    <t>Militaires</t>
  </si>
  <si>
    <t>Autres catégories et statuts</t>
  </si>
  <si>
    <t>Total</t>
  </si>
  <si>
    <t>Sources : FGE, Colter, DADS, Siasp, Insee ; enquête SAE, Drees. Traitement DGAFP - Département des études, des statistiques et des systèmes d'information.</t>
  </si>
  <si>
    <t>Catégorie A</t>
  </si>
  <si>
    <t>Catégorie B</t>
  </si>
  <si>
    <t>Catégorie C</t>
  </si>
  <si>
    <t>Agents civils</t>
  </si>
  <si>
    <t>hors enseignants</t>
  </si>
  <si>
    <t>dont civils hors enseignants</t>
  </si>
  <si>
    <t>dont civils non-enseignants</t>
  </si>
  <si>
    <t>Sources : FGE, Colter, DADS, Siasp, Insee ; enquête SAE. Traitement DGAFP Département des études, des statistiques et des systèmes d'information.</t>
  </si>
  <si>
    <t xml:space="preserve">Champ : Emplois principaux, tous statuts, situés en métropole et DOM (hors Mayotte), hors COM et étranger. Hors bénéficiaires de contrats aidés. </t>
  </si>
  <si>
    <t>(*) La catégorie hiérarchique n’est pas toujours déterminée dans les sources statistiques utilisées. Chaque année, elle n'est pas déterminable pour une proportion de 1 % à 2 % des agents. Un redressement est donc effectué.</t>
  </si>
  <si>
    <t>dont enseignants(1)</t>
  </si>
  <si>
    <t>Fonction publique de l'État, agents civils</t>
  </si>
  <si>
    <t>Province</t>
  </si>
  <si>
    <t>Île-de-France</t>
  </si>
  <si>
    <t>dont Paris</t>
  </si>
  <si>
    <t>dont autres départements d'Île-de-France</t>
  </si>
  <si>
    <t>France métropolitaine</t>
  </si>
  <si>
    <t xml:space="preserve">DOM </t>
  </si>
  <si>
    <t xml:space="preserve">Guadeloupe </t>
  </si>
  <si>
    <t xml:space="preserve">Martinique </t>
  </si>
  <si>
    <t>Guyane</t>
  </si>
  <si>
    <t>La Réunion</t>
  </si>
  <si>
    <t>France entière</t>
  </si>
  <si>
    <t xml:space="preserve">Champ : Emplois principaux, civils, situés en métropole + DOM (hors Mayotte), hors COM et étranger. Hors bénéficiaires de contrats aidés. </t>
  </si>
  <si>
    <t>Régions de fonction</t>
  </si>
  <si>
    <t xml:space="preserve">Champ : emplois principaux, civils, situés en métropole + DOM (hors Mayotte), hors COM et étranger. Hors bénéficiaires de contrats aidés. </t>
  </si>
  <si>
    <t>Source : Siasp, Insee. Traitements DGAFP - Départements des études, des statistiques et des systèmes d'information.</t>
  </si>
  <si>
    <t>dont A+</t>
  </si>
  <si>
    <t>Toutes catégories</t>
  </si>
  <si>
    <t xml:space="preserve">FPE </t>
  </si>
  <si>
    <t xml:space="preserve">FPH </t>
  </si>
  <si>
    <t xml:space="preserve">FPT </t>
  </si>
  <si>
    <t>Ages</t>
  </si>
  <si>
    <t>F</t>
  </si>
  <si>
    <t>H</t>
  </si>
  <si>
    <t>Source : enquête Emploi Insee, 4ème trimestre 2010. Traitement DGAFP, département des études, des statistiques et des systèmes d'information.</t>
  </si>
  <si>
    <t>Champ : salariés hors entreprises publiques, hors intérimaires, apprentis, contrats aidés et stagiaires.</t>
  </si>
  <si>
    <t>55 ans ou plus</t>
  </si>
  <si>
    <t>total</t>
  </si>
  <si>
    <t>part des 55 ans et plus</t>
  </si>
  <si>
    <t>Part des hommes
(en %)</t>
  </si>
  <si>
    <t>Part des femmes
(en %)</t>
  </si>
  <si>
    <t>Part des moins de 30 ans
(en %)</t>
  </si>
  <si>
    <t>Part des 50 ans et plus
(en %)</t>
  </si>
  <si>
    <t>Part des hommes
(en point de %)</t>
  </si>
  <si>
    <t>Part des femmes
(en point de %)</t>
  </si>
  <si>
    <t>Part des moins de 30 ans
(en point de %)</t>
  </si>
  <si>
    <t>Part des 50 ans et plus 
(en point de%)</t>
  </si>
  <si>
    <t>Source : Siasp, Insee, Traitement DGAFP - Département des études, des statistiques et des systèmes d’information.</t>
  </si>
  <si>
    <t xml:space="preserve">Champ : Postes principaux (définitions) au 31 décembre, hors bénéficiaires de contrats aidés, situés en France (métropole + DOM, hors COM et étrangers), hors Mayotte. </t>
  </si>
  <si>
    <t>entrants dans la fonction publique</t>
  </si>
  <si>
    <t>sortants de la fonction publique</t>
  </si>
  <si>
    <t>âge</t>
  </si>
  <si>
    <t>&lt;=18</t>
  </si>
  <si>
    <t>&gt;=65</t>
  </si>
  <si>
    <t>Lecture : en 2014, 7% des entrants militaires intégrent la fonction publique à 24 ans.</t>
  </si>
  <si>
    <t>Sources : Insee, Siasp.</t>
  </si>
  <si>
    <t>Versants de la FP</t>
  </si>
  <si>
    <t>Statuts d'emploi</t>
  </si>
  <si>
    <t xml:space="preserve">Champ : Postes principaux (définitions) au 31 décembre, tous statuts situés en France (métropole + DOM, hors COM et étrangers), hors Mayotte. Hors bénéficiaires de contrats aidés.  </t>
  </si>
  <si>
    <t>(1) Enseignants : professeurs de l'enseignement supérieur, professeurs agrégés, certifiés et assimilés, enseignants en coopération, professeurs des collèges et maîtres auxiliaires, instituteurs et assimilés, élèves enseignants. Hors chercheurs.</t>
  </si>
  <si>
    <t>Ministères économiques et financiers</t>
  </si>
  <si>
    <t>Communes*</t>
  </si>
  <si>
    <t>Établissements communaux*</t>
  </si>
  <si>
    <t>Établissements intercommunaux*</t>
  </si>
  <si>
    <t>Total hôpitaux*</t>
  </si>
  <si>
    <t>Taux d’administration : nombre d’agents civils de la fonction publique (converti en équivalent temps plein) pour 1 000 habitants.</t>
  </si>
  <si>
    <t>Source : Siasp, Insee. Traitement DGAFP, département des études, des statistiques et des systèmes d'information.</t>
  </si>
  <si>
    <t xml:space="preserve">Champ : Emplois principaux, tous statuts situés en métropole et DOM (hors Mayotte), hors COM et étranger. Hors bénéficiaires de contrats aidés. </t>
  </si>
  <si>
    <t xml:space="preserve">Champ : Emplois principaux, tous statuts situés en métropole et DOM (hors Mayotte), hors COM et étranger. Hors bénéficiaires de contrats aidés. </t>
  </si>
  <si>
    <t>Champ : Postes principaux (définitions) au 31 décembre, hors bénéficiaires de contrats aidés et militaires, France.</t>
  </si>
  <si>
    <t>Ensemble des EPA locaux</t>
  </si>
  <si>
    <t>Autres EPA locaux*</t>
  </si>
  <si>
    <t>Fonction publique de l'État (ministères et EPA)</t>
  </si>
  <si>
    <t>en moyenne annuelle</t>
  </si>
  <si>
    <t>FPE : -0,9%</t>
  </si>
  <si>
    <t>Ensemble FP : 0,3%</t>
  </si>
  <si>
    <t>Emploi total : 0,3%</t>
  </si>
  <si>
    <t>Au 31 décembre 2016</t>
  </si>
  <si>
    <t>Évolution par rapport 
à 2015</t>
  </si>
  <si>
    <t>Évolution moyenne annuelle entre 2006 et 2016</t>
  </si>
  <si>
    <t>Évolution par rapport à 2015 (en %)</t>
  </si>
  <si>
    <t>Évolution en  moyenne annuelle entre 2006 et 2016</t>
  </si>
  <si>
    <t>Évolution par rapport à 2015</t>
  </si>
  <si>
    <t>(base 100 au 31 décembre 2006)</t>
  </si>
  <si>
    <t>Évolution 2016/2006</t>
  </si>
  <si>
    <t>Évolution 2016/2015</t>
  </si>
  <si>
    <t>Évolution annuelle moyenne entre 2006 et 2016</t>
  </si>
  <si>
    <t xml:space="preserve"> Évolution 2016/2015</t>
  </si>
  <si>
    <t>Source figure V 1-12 : Pyramide des âges par versant au 31 décembre 2016</t>
  </si>
  <si>
    <t>Situation au 31 décembre 2016</t>
  </si>
  <si>
    <t>Évolution entre les 31 décembre 2015 et 2016</t>
  </si>
  <si>
    <t>effectifs 2006</t>
  </si>
  <si>
    <t>effectifs 2016</t>
  </si>
  <si>
    <t>2016/2015</t>
  </si>
  <si>
    <t>2016/2006</t>
  </si>
  <si>
    <t>FPE : 1,2%</t>
  </si>
  <si>
    <t>FPT : -0,2%</t>
  </si>
  <si>
    <t>FPH : 0,4%</t>
  </si>
  <si>
    <t>Ensemble FP : 0,5%</t>
  </si>
  <si>
    <t>Emploi total : 0,9%</t>
  </si>
  <si>
    <t>FPT : 1,6%</t>
  </si>
  <si>
    <t>FPH : 1,0%</t>
  </si>
  <si>
    <t>Femmes</t>
  </si>
  <si>
    <t>Hommes</t>
  </si>
  <si>
    <t>Lecture : En 2016, 5,91 % des entrants contractuels intègrent la fonction publique à 24 ans.</t>
  </si>
  <si>
    <t>Sexe</t>
  </si>
  <si>
    <t>Entrants-sortants</t>
  </si>
  <si>
    <t>Sortants-Entrants</t>
  </si>
  <si>
    <t>Autres statuts</t>
  </si>
  <si>
    <t>Nombre (en milliers)</t>
  </si>
  <si>
    <t>Lecture : Au 31 décembre 2016, on compte 433 100 entrants dans la fonction publique soit 8,7 % de plus qu’au 31 décembre 2015. Le taux d’entrée, c’est-à-dire le nombre d’entrants rapporté au nombre moyen d’agents pendant l’année est égal à 7,9 %, en hausse de 0,6 point par rapport à l’année précédente.</t>
  </si>
  <si>
    <t>Entrées</t>
  </si>
  <si>
    <t>Sorties</t>
  </si>
  <si>
    <t>Variation du taux de sortie           (en point de %)</t>
  </si>
  <si>
    <t>Variation du taux d'entrée                         (en point de %)</t>
  </si>
  <si>
    <t>Taux d'entrée (en %)</t>
  </si>
  <si>
    <t>Taux de sortie (en %)</t>
  </si>
  <si>
    <r>
      <t>Autres catégories et statuts</t>
    </r>
    <r>
      <rPr>
        <vertAlign val="superscript"/>
        <sz val="8"/>
        <rFont val="Arial"/>
        <family val="2"/>
      </rPr>
      <t>(1)</t>
    </r>
  </si>
  <si>
    <r>
      <t>Fonctionnaires</t>
    </r>
    <r>
      <rPr>
        <vertAlign val="superscript"/>
        <sz val="8"/>
        <rFont val="Arial"/>
        <family val="2"/>
      </rPr>
      <t>(2)</t>
    </r>
  </si>
  <si>
    <t>(1) La catégorie "autres catégories et statuts" recouvre principalement des enseignants et documentalistes des établissements privés sous contrat et des ouvriers d'État dans la FPE, des assistants maternels et familiaux dans la FPT, des médecins dans la FPH et des apprentis dans les trois versants.</t>
  </si>
  <si>
    <t>Ensemble des ministères</t>
  </si>
  <si>
    <t>Ensemble des EPA</t>
  </si>
  <si>
    <t>dont</t>
  </si>
  <si>
    <t>dont ministère</t>
  </si>
  <si>
    <t>dont EPA</t>
  </si>
  <si>
    <t>Corse</t>
  </si>
  <si>
    <t>Occitanie</t>
  </si>
  <si>
    <t>Nouvelle-Aquitaine</t>
  </si>
  <si>
    <t>Pays de la Loire</t>
  </si>
  <si>
    <t>Bretagne</t>
  </si>
  <si>
    <t>Guadeloupe</t>
  </si>
  <si>
    <t>Haut-de-France</t>
  </si>
  <si>
    <t>Normandie</t>
  </si>
  <si>
    <t>Bourgogne-Franche-Comté</t>
  </si>
  <si>
    <t>Auvergne-Rhône-Alpes</t>
  </si>
  <si>
    <t>Martinique</t>
  </si>
  <si>
    <t>Provence-Alpes-Côte d'Azur</t>
  </si>
  <si>
    <t>Centre-Val de Loire</t>
  </si>
  <si>
    <t>Grand-Est</t>
  </si>
  <si>
    <t>dont ministères</t>
  </si>
  <si>
    <r>
      <t>dont secteur communal</t>
    </r>
    <r>
      <rPr>
        <b/>
        <i/>
        <vertAlign val="superscript"/>
        <sz val="8"/>
        <rFont val="Arial"/>
        <family val="2"/>
      </rPr>
      <t>(1)</t>
    </r>
  </si>
  <si>
    <t>Lecture : Au 31 décembre 2016, on compte 1 027 513 agents dans les hôpitaux, soit 88,0 % des effectifs de la FPH à cette date. Cet effectif augmente de 0,1 % par rapport au 31 décembre 2015. La part des agents des hôpitaux dans l’ensemble de la FPH diminue de 0,2 point par rapport à fin 2015. En moyenne chaque année depuis 2006, le nombre d’agents dans les hôpitaux a augmenté de 0,7 % et leur part dans l’ensemble de la FPH a diminué de 0,3 point.</t>
  </si>
  <si>
    <t>(en %)</t>
  </si>
  <si>
    <t>Lecture : En 2016, 238 800 personnes entrent et sortent de la fonction publique en cours d'année et 189 200 interrompent leur activité une partie de l'année</t>
  </si>
  <si>
    <r>
      <rPr>
        <sz val="8"/>
        <rFont val="Calibri"/>
        <family val="2"/>
      </rPr>
      <t>É</t>
    </r>
    <r>
      <rPr>
        <sz val="8"/>
        <rFont val="Arial"/>
        <family val="2"/>
      </rPr>
      <t>volution par rapport à 2015
(en %)</t>
    </r>
  </si>
  <si>
    <t>Champ emploi total : Salariés et non-salariés des secteurs public et privé, y compris bénéficiaires de contrats aidés.</t>
  </si>
  <si>
    <r>
      <t>Effectifs physiques au 31 décembre 2016</t>
    </r>
    <r>
      <rPr>
        <b/>
        <vertAlign val="superscript"/>
        <sz val="8"/>
        <color indexed="8"/>
        <rFont val="Arial"/>
        <family val="2"/>
      </rPr>
      <t>(1)</t>
    </r>
  </si>
  <si>
    <r>
      <t>ETP au 31 décembre 2016</t>
    </r>
    <r>
      <rPr>
        <b/>
        <vertAlign val="superscript"/>
        <sz val="8"/>
        <color indexed="8"/>
        <rFont val="Arial"/>
        <family val="2"/>
      </rPr>
      <t>(1)</t>
    </r>
  </si>
  <si>
    <r>
      <t>EQTP annualisé en 2016</t>
    </r>
    <r>
      <rPr>
        <b/>
        <vertAlign val="superscript"/>
        <sz val="8"/>
        <color indexed="8"/>
        <rFont val="Arial"/>
        <family val="2"/>
      </rPr>
      <t>(2)</t>
    </r>
  </si>
  <si>
    <t xml:space="preserve">(1) Champ : Emplois principaux, tous statuts, situés en France (métropole + DOM, hors COM et étranger), hors Mayotte. Hors bénéficiaires de contrats aidés. </t>
  </si>
  <si>
    <t>(2) Champ : Postes actifs dans l'année, tous statuts, situés en France (métropole + DOM, hors COM et étranger), hors Mayotte. Hors bénéficiaires de contrats aidés.</t>
  </si>
  <si>
    <t>Lecture : Au 31 décembre 2016, on compte 1 011 514 agents dans les communes soit 53,6 % des effectifs de la FPT à cette date. Cet effectif est en baisse de 1,0 % par rapport au 31 décembre 2015 (en moyenne +0,1 % d'augmentation par an depuis 2006). La part des agents de la FPT en poste dans les départements diminue de 0,5 point en un an (-0,8 point en moyenne par an depuis 2006).</t>
  </si>
  <si>
    <t>Culture et Communication</t>
  </si>
  <si>
    <t xml:space="preserve">Lecture : Au 31 décembre 2016, on compte 52 509 agents au ministère de l’Écologie (hors EPA), soit 2,2 % des effectifs de la FPE à cette date. Cet effectif est en baisse de 2,7 % par rapport au 31 décembre 2015 (-7,2, % de baisse moyenne par an depuis 2006) et la part des agents de la FPE en poste au ministère de l’Écologie a baissé de 0,1 point de pourcentage en un an (-0,2 point de pourcentage en moyenne annuelle depuis 2006). </t>
  </si>
  <si>
    <t>(2) Pour respecter le secret statistique, dans la FPT, les militaires sont regroupés avec les fonctionnaires et les militaires volontaires avec les contractuels,</t>
  </si>
  <si>
    <r>
      <t>dont enseignants</t>
    </r>
    <r>
      <rPr>
        <i/>
        <vertAlign val="superscript"/>
        <sz val="8"/>
        <rFont val="Arial"/>
        <family val="2"/>
      </rPr>
      <t>(1)</t>
    </r>
  </si>
  <si>
    <t>dont à temps partiel (en %)</t>
  </si>
  <si>
    <t>Effectifs 
(en %)</t>
  </si>
  <si>
    <t>Figure V 1-2 : Effectifs physiques en nombre d'agents, en équivalent temps plein (ETP) et en équivalent temps plein annualisé (EQTP) dans la fonction publique</t>
  </si>
  <si>
    <r>
      <t xml:space="preserve">Figure V 1-3: </t>
    </r>
    <r>
      <rPr>
        <b/>
        <sz val="10"/>
        <rFont val="Calibri"/>
        <family val="2"/>
      </rPr>
      <t>É</t>
    </r>
    <r>
      <rPr>
        <b/>
        <sz val="10"/>
        <rFont val="Arial"/>
        <family val="2"/>
      </rPr>
      <t>volution des effectifs en fin d’année dans la fonction publique depuis 2006</t>
    </r>
  </si>
  <si>
    <t>Figure V 1-3: Evolution des effectifs des trois fonctions publiques depuis 2006 en France (métropole + DOM)</t>
  </si>
  <si>
    <t>Figure V 1-4 : Évolution des effectifs physiques de la fonction publique de l'État</t>
  </si>
  <si>
    <r>
      <t xml:space="preserve">Figure V 1-5: </t>
    </r>
    <r>
      <rPr>
        <b/>
        <sz val="9"/>
        <rFont val="Calibri"/>
        <family val="2"/>
      </rPr>
      <t>É</t>
    </r>
    <r>
      <rPr>
        <b/>
        <sz val="9"/>
        <rFont val="Arial"/>
        <family val="2"/>
      </rPr>
      <t>volution des effectifs de la fonction publique territoriale</t>
    </r>
  </si>
  <si>
    <r>
      <t xml:space="preserve">Figure V 1-6: </t>
    </r>
    <r>
      <rPr>
        <b/>
        <sz val="9"/>
        <rFont val="Calibri"/>
        <family val="2"/>
      </rPr>
      <t>É</t>
    </r>
    <r>
      <rPr>
        <b/>
        <sz val="9"/>
        <rFont val="Arial"/>
        <family val="2"/>
      </rPr>
      <t>volution des effectifs de la fonction publique hospitalière</t>
    </r>
  </si>
  <si>
    <r>
      <t xml:space="preserve">Figure V 1-7: </t>
    </r>
    <r>
      <rPr>
        <b/>
        <sz val="10"/>
        <rFont val="Calibri"/>
        <family val="2"/>
      </rPr>
      <t>É</t>
    </r>
    <r>
      <rPr>
        <b/>
        <sz val="10"/>
        <rFont val="Arial"/>
        <family val="2"/>
      </rPr>
      <t>volution des effectifs par statut dans la fonction publique</t>
    </r>
  </si>
  <si>
    <t>Figure V 1-8: Répartition par catégorie hiérarchique(*) des effectifs des trois versants de la fonction publique</t>
  </si>
  <si>
    <t xml:space="preserve">Figure V 1-9: Taux d'administration (en ETP) dans l’ensemble de la fonction publique au 31 décembre 2016 en France </t>
  </si>
  <si>
    <t>Figure V 1-10 : Évolution du nombre d’agents civils (hors militaires) par région dans les trois versants de la fonction publique de fin 2015 à fin 2016</t>
  </si>
  <si>
    <t>Figure V 1-10: Evolution du nombre d’agents civils (hors militaires) par région dans les trois versants de la fonction publique au 31 décembre 2016 en France (Métropole + DOM hors Mayotte)</t>
  </si>
  <si>
    <r>
      <t xml:space="preserve">Figure V 1-11: </t>
    </r>
    <r>
      <rPr>
        <b/>
        <sz val="9"/>
        <rFont val="Calibri"/>
        <family val="2"/>
      </rPr>
      <t>É</t>
    </r>
    <r>
      <rPr>
        <b/>
        <sz val="9"/>
        <rFont val="Arial"/>
        <family val="2"/>
      </rPr>
      <t>volution (en point de pourcentage) de la part des femmes par catégorie hiérarchique dans la fonction publique entre fin 2015 et fin 2016</t>
    </r>
  </si>
  <si>
    <t>Figure V 1-11: Evolution de la part des femmes par catégorie hiérarchique dans la fonction publique entre fin 2015 et fin 2016 en France</t>
  </si>
  <si>
    <t>Figure V 1-12: Pyramide des âges par versant au 31 décembre 2016</t>
  </si>
  <si>
    <t>Figure V 1-13:  Répartition des effectifs de la fonction publique par catégorie hiérarchique, par sexe et tranche d'âge</t>
  </si>
  <si>
    <t>Figure V 1-14 : Nombre d’entrants et de sortants et taux d’entrée et de sortie, par versant, sexe et statut en 2016</t>
  </si>
  <si>
    <t>Figure V 1-15: Profil par âge des entrants et des sortants de la fonction publique en 2016</t>
  </si>
  <si>
    <t>Figure V 1-16 : Effectifs qui à la fois entrent et sortent de la fonction publique en 2016 (entrants-sortants) et effectifs qui interrompent leur activité en 2016 (sortants-entrants) par versant et par statut</t>
  </si>
  <si>
    <t>Figure V 1.E1-1 : Évolution de l’emploi dans la fonction publique</t>
  </si>
  <si>
    <t>Données corrigées des variations saisonnières en fin de trimestre ; niveaux d'emploi</t>
  </si>
  <si>
    <t>Champ : France (hors Mayotte), personnes de 15 ans ou plus</t>
  </si>
  <si>
    <t>Source : Insee, estimations d'emploi ; estimations trimestrielles Acoss-Urssaf, Dares, Insee</t>
  </si>
  <si>
    <t>Ensemble fonction publique</t>
  </si>
  <si>
    <t>T4</t>
  </si>
  <si>
    <t>T1</t>
  </si>
  <si>
    <t>T2</t>
  </si>
  <si>
    <t>T3</t>
  </si>
  <si>
    <t>Figure V 1.E1-2 : Nombre de contrats aidés par employeur et par nature de contrat dans chacun des versants de la fonction publique</t>
  </si>
  <si>
    <t>Effectifs  au quatrième trimestre 2017</t>
  </si>
  <si>
    <t>Évolution par rapport au même trimestre de l’année précédente</t>
  </si>
  <si>
    <t>CUI-CAE</t>
  </si>
  <si>
    <t>Emploi d’avenir</t>
  </si>
  <si>
    <t>dont EPLE</t>
  </si>
  <si>
    <r>
      <t xml:space="preserve">dont Secteur Communal </t>
    </r>
    <r>
      <rPr>
        <i/>
        <vertAlign val="superscript"/>
        <sz val="8"/>
        <rFont val="Arial"/>
        <family val="2"/>
      </rPr>
      <t>(1)</t>
    </r>
  </si>
  <si>
    <t>Source :  ASP, Traitement DGAFP - Département des études, des statistiques et des systèmes d'information</t>
  </si>
  <si>
    <t>Champ: Emplois principaux, situé en métropole et DOM (Hors Mayotte). Hors COM et étranger.</t>
  </si>
  <si>
    <t>Type de données : Trimestrielles, Bénéficiaires au 31 décembre 2017</t>
  </si>
  <si>
    <t>(1) regroupe les communes, les établissements communaux et intercommunaux.</t>
  </si>
  <si>
    <t>Figure V 1.E1-3 : Nombre de bénéficiaires de contrats aidés par versant et employeur en fin de trimestre depuis 2010</t>
  </si>
  <si>
    <t>Source ASP, Traitement DGAFP - Département des études, des statistiques et des systèmes d'information</t>
  </si>
  <si>
    <r>
      <t>Type de données : données trimestrielles</t>
    </r>
    <r>
      <rPr>
        <b/>
        <sz val="11"/>
        <color theme="1"/>
        <rFont val="Calibri"/>
        <family val="2"/>
        <scheme val="minor"/>
      </rPr>
      <t xml:space="preserve"> </t>
    </r>
  </si>
  <si>
    <t>Source ASP, SIASP, Traitement DGAFP</t>
  </si>
  <si>
    <t>Champ: emploi principaux, tous statuts, situé en métropole et DOM</t>
  </si>
  <si>
    <t>Type de données :données trimestrielles</t>
  </si>
  <si>
    <t>T1 Bénéficiaires au 31 mars</t>
  </si>
  <si>
    <t>T2 Bénéficiaires au 30 juin</t>
  </si>
  <si>
    <t>T3  Bénéficiaires au 30 septembre</t>
  </si>
  <si>
    <t>T4 Bénéficiaires au 31 décembre</t>
  </si>
  <si>
    <r>
      <t>2014</t>
    </r>
    <r>
      <rPr>
        <vertAlign val="superscript"/>
        <sz val="8"/>
        <color rgb="FF000000"/>
        <rFont val="Arial"/>
        <family val="2"/>
      </rPr>
      <t>(1)</t>
    </r>
  </si>
  <si>
    <r>
      <t>2015</t>
    </r>
    <r>
      <rPr>
        <vertAlign val="superscript"/>
        <sz val="8"/>
        <color rgb="FF000000"/>
        <rFont val="Arial"/>
        <family val="2"/>
      </rPr>
      <t>(1)</t>
    </r>
  </si>
  <si>
    <r>
      <t>2016</t>
    </r>
    <r>
      <rPr>
        <vertAlign val="superscript"/>
        <sz val="8"/>
        <color rgb="FF000000"/>
        <rFont val="Arial"/>
        <family val="2"/>
      </rPr>
      <t>(1)</t>
    </r>
  </si>
  <si>
    <r>
      <t>2017</t>
    </r>
    <r>
      <rPr>
        <vertAlign val="superscript"/>
        <sz val="8"/>
        <color rgb="FF000000"/>
        <rFont val="Arial"/>
        <family val="2"/>
      </rPr>
      <t>(p)</t>
    </r>
  </si>
  <si>
    <t>Évolution 2017/2016
(en %)</t>
  </si>
  <si>
    <t>Part (en %)</t>
  </si>
  <si>
    <t>Ministères</t>
  </si>
  <si>
    <t>EPA sous tutelle des ministères</t>
  </si>
  <si>
    <t>Communes</t>
  </si>
  <si>
    <t>Établissements départementaux</t>
  </si>
  <si>
    <t>Établissements communaux</t>
  </si>
  <si>
    <t>Établissements intercommunaux</t>
  </si>
  <si>
    <t>Autres EPA locaux</t>
  </si>
  <si>
    <t>-</t>
  </si>
  <si>
    <t>Source : Fichiers de gestion des contrats d'apprentissage - Ari@ne - Données DGEFP-DARES. Traitement DGAFP - Département des études, des statistiques et des systèmes d’information.</t>
  </si>
  <si>
    <t>Champ : France entière</t>
  </si>
  <si>
    <t>Lecture : Parmi les nouveaux apprentis embauchés par la FPE en 2017, 26,1 % l'ont été par les EPA.</t>
  </si>
  <si>
    <t>(1) Données révisées par rapport aux précédentes publications sur les nouveaux apprentis dans la fonction publique.</t>
  </si>
  <si>
    <t>(p) Données provisoires.</t>
  </si>
  <si>
    <t>Figure V 1.E4-1 :  Les entrées en contrat d'apprentissage dans la fonction publique par versant et catégorie d'employeur</t>
  </si>
  <si>
    <t>Figure V 1.E1-3  Nombre de bénéficiaires de contrats aidés par versant et employeur en fin de trimestre de 2010 à 2017</t>
  </si>
  <si>
    <t>Répartition CDI / CDD</t>
  </si>
  <si>
    <t>Répartition des CDD par durée</t>
  </si>
  <si>
    <t>CDI</t>
  </si>
  <si>
    <t>CDD</t>
  </si>
  <si>
    <t>CDD &lt; 1 an</t>
  </si>
  <si>
    <t>CDD 1 à 3 ans</t>
  </si>
  <si>
    <t>CDD &gt; 3 ans</t>
  </si>
  <si>
    <t>Source : Insee, enquêtes Emploi. Traitement DGAFP, Département des études, des statistiques et des systèmes d'information.</t>
  </si>
  <si>
    <t>Champ : France, agents de la fonction publique. Hors bénéficiaires de contrats aidés</t>
  </si>
  <si>
    <t>Lecture : Parmi les contractuels de la fonction publique, 53,8 % sont en CDD en 2016.</t>
  </si>
  <si>
    <t>Figure V 1.E3-1 : Répartition des contractuels par type de contrat et durée en 2016 (En %)</t>
  </si>
  <si>
    <t>Source figure V 1.1 : Fonction publique, service public et emploi total au 31 décembre 2015 en France (Métropole + DOM)</t>
  </si>
  <si>
    <t>Emploi privé hors service public</t>
  </si>
  <si>
    <t xml:space="preserve">Fonction publique hors emplois aidés </t>
  </si>
  <si>
    <t xml:space="preserve">Emplois aidés de la fonction publique </t>
  </si>
  <si>
    <t>Organismes publics hors fonction publique</t>
  </si>
  <si>
    <t>Organismes privés à financement public prédominant</t>
  </si>
  <si>
    <t>Entreprises publiques</t>
  </si>
  <si>
    <t>Sources : SIASP, DADS, Recme, Insee. Traitement DGAFP Département des études, des statistiques et des systèmes d'information.</t>
  </si>
  <si>
    <r>
      <t>Champ : France entière = métropole + DOM (hors COM et étranger)</t>
    </r>
    <r>
      <rPr>
        <sz val="8"/>
        <color indexed="53"/>
        <rFont val="Arial"/>
        <family val="2"/>
      </rPr>
      <t>.</t>
    </r>
  </si>
  <si>
    <t>Figure V 1-1 : Fonction publique, service public et emploi total au 31 décembre en France en 2015</t>
  </si>
  <si>
    <t>Sources : Siasp, DADS, Recme, Insee. Traitement DGAFP - Département des études, des statistiques et des systèmes d'information.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</si>
</sst>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_(* \(#,##0.00\);_(* &quot;-&quot;??_);_(@_)"/>
    <numFmt numFmtId="164" formatCode="_-* #,##0.00\ &quot;€&quot;_-;\-* #,##0.00\ &quot;€&quot;_-;_-* &quot;-&quot;??\ &quot;€&quot;_-;_-@_-"/>
    <numFmt numFmtId="165" formatCode="_-* #,##0.00\ _€_-;\-* #,##0.00\ _€_-;_-* &quot;-&quot;??\ _€_-;_-@_-"/>
    <numFmt numFmtId="166" formatCode="#,##0.0"/>
    <numFmt numFmtId="167" formatCode="0.0"/>
    <numFmt numFmtId="168" formatCode="\+0.0;\-0.0"/>
    <numFmt numFmtId="169" formatCode="0.0_ ;\-0.0\ "/>
    <numFmt numFmtId="170" formatCode="0.0;\-0.0"/>
    <numFmt numFmtId="171" formatCode="#,##0.000"/>
    <numFmt numFmtId="172" formatCode="#,##0;[Red]#,##0"/>
    <numFmt numFmtId="173" formatCode="0;[Red]0"/>
    <numFmt numFmtId="174" formatCode="_-* #,##0\ _€_-;\-* #,##0\ _€_-;_-* &quot;-&quot;??\ _€_-;_-@_-"/>
  </numFmts>
  <fonts count="9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b/>
      <sz val="10"/>
      <name val="Arial"/>
      <family val="2"/>
    </font>
    <font>
      <b/>
      <sz val="9"/>
      <name val="Arial"/>
      <family val="2"/>
    </font>
    <font>
      <i/>
      <sz val="8"/>
      <name val="Arial"/>
      <family val="2"/>
    </font>
    <font>
      <sz val="8"/>
      <name val="Arial"/>
      <family val="2"/>
    </font>
    <font>
      <b/>
      <sz val="9"/>
      <color indexed="8"/>
      <name val="Arial"/>
      <family val="2"/>
    </font>
    <font>
      <sz val="10"/>
      <color indexed="8"/>
      <name val="Times New Roman, Times Roman"/>
    </font>
    <font>
      <b/>
      <sz val="8"/>
      <color indexed="8"/>
      <name val="Arial"/>
      <family val="2"/>
    </font>
    <font>
      <sz val="8"/>
      <color indexed="8"/>
      <name val="Arial"/>
      <family val="2"/>
    </font>
    <font>
      <i/>
      <sz val="8"/>
      <color indexed="8"/>
      <name val="Arial"/>
      <family val="2"/>
    </font>
    <font>
      <b/>
      <sz val="8"/>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u/>
      <sz val="10"/>
      <name val="Arial"/>
      <family val="2"/>
    </font>
    <font>
      <b/>
      <sz val="8"/>
      <name val="Times"/>
      <family val="1"/>
    </font>
    <font>
      <sz val="11"/>
      <color indexed="62"/>
      <name val="Calibri"/>
      <family val="2"/>
    </font>
    <font>
      <sz val="10"/>
      <name val="Times New Roman"/>
      <family val="1"/>
    </font>
    <font>
      <sz val="11"/>
      <color indexed="20"/>
      <name val="Calibri"/>
      <family val="2"/>
    </font>
    <font>
      <sz val="11"/>
      <color indexed="60"/>
      <name val="Calibri"/>
      <family val="2"/>
    </font>
    <font>
      <sz val="6"/>
      <name val="Times"/>
      <family val="1"/>
    </font>
    <font>
      <sz val="11"/>
      <color indexed="17"/>
      <name val="Calibri"/>
      <family val="2"/>
    </font>
    <font>
      <b/>
      <sz val="11"/>
      <color indexed="63"/>
      <name val="Calibri"/>
      <family val="2"/>
    </font>
    <font>
      <i/>
      <sz val="8"/>
      <name val="Times"/>
      <family val="1"/>
    </font>
    <font>
      <sz val="8"/>
      <name val="Times"/>
      <family val="1"/>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0"/>
      <name val="Times New Roman"/>
      <family val="1"/>
    </font>
    <font>
      <b/>
      <sz val="11"/>
      <color indexed="8"/>
      <name val="Calibri"/>
      <family val="2"/>
    </font>
    <font>
      <b/>
      <sz val="11"/>
      <color indexed="9"/>
      <name val="Calibri"/>
      <family val="2"/>
    </font>
    <font>
      <b/>
      <i/>
      <sz val="9"/>
      <name val="Arial"/>
      <family val="2"/>
    </font>
    <font>
      <b/>
      <i/>
      <sz val="8"/>
      <name val="Arial"/>
      <family val="2"/>
    </font>
    <font>
      <b/>
      <i/>
      <sz val="8"/>
      <color indexed="8"/>
      <name val="Arial"/>
      <family val="2"/>
    </font>
    <font>
      <i/>
      <sz val="10"/>
      <color indexed="8"/>
      <name val="Times New Roman, Times Roman"/>
    </font>
    <font>
      <sz val="8"/>
      <color theme="1"/>
      <name val="Arial"/>
      <family val="2"/>
    </font>
    <font>
      <b/>
      <sz val="10"/>
      <name val="Calibri"/>
      <family val="2"/>
    </font>
    <font>
      <b/>
      <sz val="9"/>
      <name val="Calibri"/>
      <family val="2"/>
    </font>
    <font>
      <b/>
      <sz val="18"/>
      <color theme="3"/>
      <name val="Calibri Light"/>
      <family val="2"/>
      <scheme val="major"/>
    </font>
    <font>
      <sz val="8"/>
      <color rgb="FF000000"/>
      <name val="Arial"/>
      <family val="2"/>
    </font>
    <font>
      <vertAlign val="superscript"/>
      <sz val="8"/>
      <name val="Arial"/>
      <family val="2"/>
    </font>
    <font>
      <sz val="9"/>
      <name val="Arial"/>
      <family val="2"/>
    </font>
    <font>
      <b/>
      <sz val="9"/>
      <color theme="1"/>
      <name val="Arial"/>
      <family val="2"/>
    </font>
    <font>
      <i/>
      <sz val="8"/>
      <color theme="1"/>
      <name val="Arial"/>
      <family val="2"/>
    </font>
    <font>
      <sz val="10"/>
      <name val="MS Sans Serif"/>
      <family val="2"/>
    </font>
    <font>
      <sz val="8"/>
      <name val="MS Sans Serif"/>
      <family val="2"/>
    </font>
    <font>
      <sz val="10"/>
      <color theme="1"/>
      <name val="Arial"/>
      <family val="2"/>
    </font>
    <font>
      <i/>
      <sz val="8"/>
      <name val="Calibri"/>
      <family val="2"/>
    </font>
    <font>
      <sz val="8"/>
      <name val="Calibri"/>
      <family val="2"/>
    </font>
    <font>
      <i/>
      <sz val="9"/>
      <name val="Arial"/>
      <family val="2"/>
    </font>
    <font>
      <sz val="10"/>
      <name val="Arial"/>
      <family val="2"/>
    </font>
    <font>
      <sz val="10"/>
      <color theme="1"/>
      <name val="Calibri"/>
      <family val="2"/>
    </font>
    <font>
      <sz val="10"/>
      <color theme="1"/>
      <name val="Calibri"/>
      <family val="2"/>
      <scheme val="minor"/>
    </font>
    <font>
      <sz val="8"/>
      <name val="Arial"/>
      <family val="2"/>
    </font>
    <font>
      <b/>
      <sz val="8"/>
      <color rgb="FF000000"/>
      <name val="Arial"/>
      <family val="2"/>
    </font>
    <font>
      <b/>
      <sz val="8"/>
      <color theme="1"/>
      <name val="Arial"/>
      <family val="2"/>
    </font>
    <font>
      <b/>
      <i/>
      <vertAlign val="superscript"/>
      <sz val="8"/>
      <name val="Arial"/>
      <family val="2"/>
    </font>
    <font>
      <b/>
      <vertAlign val="superscript"/>
      <sz val="8"/>
      <color indexed="8"/>
      <name val="Arial"/>
      <family val="2"/>
    </font>
    <font>
      <i/>
      <vertAlign val="superscript"/>
      <sz val="8"/>
      <name val="Arial"/>
      <family val="2"/>
    </font>
    <font>
      <sz val="8"/>
      <color indexed="62"/>
      <name val="Arial"/>
      <family val="2"/>
    </font>
    <font>
      <sz val="8"/>
      <color theme="1"/>
      <name val="Calibri"/>
      <family val="2"/>
      <scheme val="minor"/>
    </font>
    <font>
      <b/>
      <sz val="8"/>
      <color indexed="9"/>
      <name val="Arial"/>
      <family val="2"/>
    </font>
    <font>
      <vertAlign val="superscript"/>
      <sz val="8"/>
      <color rgb="FF000000"/>
      <name val="Arial"/>
      <family val="2"/>
    </font>
    <font>
      <sz val="9"/>
      <color theme="1"/>
      <name val="Arial"/>
      <family val="2"/>
    </font>
    <font>
      <sz val="9"/>
      <color rgb="FFFF0000"/>
      <name val="Arial"/>
      <family val="2"/>
    </font>
    <font>
      <i/>
      <sz val="8"/>
      <color theme="1"/>
      <name val="Calibri"/>
      <family val="2"/>
      <scheme val="minor"/>
    </font>
    <font>
      <sz val="8"/>
      <color indexed="53"/>
      <name val="Arial"/>
      <family val="2"/>
    </font>
    <font>
      <sz val="8"/>
      <color rgb="FFFF0000"/>
      <name val="Arial"/>
      <family val="2"/>
    </font>
    <font>
      <sz val="10"/>
      <color indexed="10"/>
      <name val="Arial"/>
      <family val="2"/>
    </font>
  </fonts>
  <fills count="6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gray0625"/>
    </fill>
    <fill>
      <patternFill patternType="solid">
        <fgColor indexed="55"/>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FF"/>
        <bgColor indexed="64"/>
      </patternFill>
    </fill>
    <fill>
      <patternFill patternType="solid">
        <fgColor rgb="FFCCCCFF"/>
        <bgColor indexed="64"/>
      </patternFill>
    </fill>
    <fill>
      <patternFill patternType="solid">
        <fgColor rgb="FF9999FF"/>
        <bgColor indexed="64"/>
      </patternFill>
    </fill>
  </fills>
  <borders count="10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hair">
        <color indexed="64"/>
      </top>
      <bottom/>
      <diagonal/>
    </border>
    <border>
      <left/>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thin">
        <color indexed="64"/>
      </left>
      <right style="medium">
        <color indexed="64"/>
      </right>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diagonal/>
    </border>
    <border>
      <left style="double">
        <color indexed="63"/>
      </left>
      <right style="double">
        <color indexed="63"/>
      </right>
      <top style="double">
        <color indexed="63"/>
      </top>
      <bottom style="double">
        <color indexed="63"/>
      </bottom>
      <diagonal/>
    </border>
    <border>
      <left/>
      <right style="medium">
        <color indexed="64"/>
      </right>
      <top/>
      <bottom style="thin">
        <color indexed="64"/>
      </bottom>
      <diagonal/>
    </border>
    <border>
      <left/>
      <right/>
      <top style="medium">
        <color indexed="64"/>
      </top>
      <bottom/>
      <diagonal/>
    </border>
    <border>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9"/>
      </bottom>
      <diagonal/>
    </border>
    <border>
      <left/>
      <right/>
      <top style="thin">
        <color indexed="9"/>
      </top>
      <bottom style="thin">
        <color indexed="9"/>
      </bottom>
      <diagonal/>
    </border>
    <border>
      <left style="thin">
        <color indexed="64"/>
      </left>
      <right style="thin">
        <color indexed="64"/>
      </right>
      <top style="thin">
        <color indexed="64"/>
      </top>
      <bottom/>
      <diagonal/>
    </border>
    <border>
      <left/>
      <right/>
      <top style="thin">
        <color indexed="9"/>
      </top>
      <bottom style="thin">
        <color indexed="64"/>
      </bottom>
      <diagonal/>
    </border>
    <border>
      <left style="thin">
        <color indexed="64"/>
      </left>
      <right/>
      <top style="medium">
        <color indexed="64"/>
      </top>
      <bottom/>
      <diagonal/>
    </border>
    <border>
      <left style="medium">
        <color indexed="64"/>
      </left>
      <right/>
      <top/>
      <bottom/>
      <diagonal/>
    </border>
    <border>
      <left/>
      <right style="medium">
        <color indexed="64"/>
      </right>
      <top style="thin">
        <color indexed="64"/>
      </top>
      <bottom/>
      <diagonal/>
    </border>
    <border>
      <left/>
      <right style="medium">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thin">
        <color indexed="9"/>
      </bottom>
      <diagonal/>
    </border>
    <border>
      <left style="thin">
        <color indexed="64"/>
      </left>
      <right style="thin">
        <color indexed="64"/>
      </right>
      <top style="thin">
        <color indexed="9"/>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diagonal/>
    </border>
    <border>
      <left/>
      <right/>
      <top style="thin">
        <color indexed="64"/>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bottom style="thin">
        <color indexed="8"/>
      </bottom>
      <diagonal/>
    </border>
    <border>
      <left style="thin">
        <color indexed="8"/>
      </left>
      <right/>
      <top style="medium">
        <color indexed="8"/>
      </top>
      <bottom style="thin">
        <color indexed="8"/>
      </bottom>
      <diagonal/>
    </border>
    <border>
      <left style="thin">
        <color indexed="64"/>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9"/>
      </top>
      <bottom style="thin">
        <color indexed="9"/>
      </bottom>
      <diagonal/>
    </border>
    <border>
      <left style="thin">
        <color indexed="64"/>
      </left>
      <right style="thin">
        <color indexed="64"/>
      </right>
      <top style="thin">
        <color indexed="9"/>
      </top>
      <bottom/>
      <diagonal/>
    </border>
    <border>
      <left style="thin">
        <color indexed="64"/>
      </left>
      <right style="thin">
        <color indexed="9"/>
      </right>
      <top style="thin">
        <color indexed="64"/>
      </top>
      <bottom style="thin">
        <color indexed="64"/>
      </bottom>
      <diagonal/>
    </border>
    <border>
      <left style="thin">
        <color indexed="9"/>
      </left>
      <right style="thin">
        <color indexed="64"/>
      </right>
      <top style="thin">
        <color indexed="64"/>
      </top>
      <bottom style="thin">
        <color indexed="64"/>
      </bottom>
      <diagonal/>
    </border>
    <border>
      <left/>
      <right/>
      <top/>
      <bottom style="hair">
        <color indexed="64"/>
      </bottom>
      <diagonal/>
    </border>
    <border>
      <left/>
      <right style="thin">
        <color auto="1"/>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auto="1"/>
      </bottom>
      <diagonal/>
    </border>
    <border>
      <left/>
      <right style="thin">
        <color auto="1"/>
      </right>
      <top style="hair">
        <color indexed="64"/>
      </top>
      <bottom style="thin">
        <color auto="1"/>
      </bottom>
      <diagonal/>
    </border>
    <border>
      <left/>
      <right style="thin">
        <color auto="1"/>
      </right>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top style="thin">
        <color auto="1"/>
      </top>
      <bottom/>
      <diagonal/>
    </border>
    <border>
      <left/>
      <right style="thin">
        <color auto="1"/>
      </right>
      <top style="thin">
        <color auto="1"/>
      </top>
      <bottom/>
      <diagonal/>
    </border>
    <border>
      <left/>
      <right/>
      <top style="thin">
        <color indexed="64"/>
      </top>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36">
    <xf numFmtId="0" fontId="0" fillId="0" borderId="0"/>
    <xf numFmtId="0" fontId="17" fillId="0" borderId="0"/>
    <xf numFmtId="0" fontId="29" fillId="33" borderId="0" applyNumberFormat="0" applyBorder="0" applyAlignment="0" applyProtection="0"/>
    <xf numFmtId="0" fontId="29" fillId="34" borderId="0" applyNumberFormat="0" applyBorder="0" applyAlignment="0" applyProtection="0"/>
    <xf numFmtId="0" fontId="29" fillId="35" borderId="0" applyNumberFormat="0" applyBorder="0" applyAlignment="0" applyProtection="0"/>
    <xf numFmtId="0" fontId="29" fillId="36" borderId="0" applyNumberFormat="0" applyBorder="0" applyAlignment="0" applyProtection="0"/>
    <xf numFmtId="0" fontId="29" fillId="37" borderId="0" applyNumberFormat="0" applyBorder="0" applyAlignment="0" applyProtection="0"/>
    <xf numFmtId="0" fontId="29" fillId="38" borderId="0" applyNumberFormat="0" applyBorder="0" applyAlignment="0" applyProtection="0"/>
    <xf numFmtId="0" fontId="29" fillId="39" borderId="0" applyNumberFormat="0" applyBorder="0" applyAlignment="0" applyProtection="0"/>
    <xf numFmtId="0" fontId="29" fillId="40" borderId="0" applyNumberFormat="0" applyBorder="0" applyAlignment="0" applyProtection="0"/>
    <xf numFmtId="0" fontId="29" fillId="41" borderId="0" applyNumberFormat="0" applyBorder="0" applyAlignment="0" applyProtection="0"/>
    <xf numFmtId="0" fontId="29" fillId="36" borderId="0" applyNumberFormat="0" applyBorder="0" applyAlignment="0" applyProtection="0"/>
    <xf numFmtId="0" fontId="29" fillId="39" borderId="0" applyNumberFormat="0" applyBorder="0" applyAlignment="0" applyProtection="0"/>
    <xf numFmtId="0" fontId="29" fillId="42" borderId="0" applyNumberFormat="0" applyBorder="0" applyAlignment="0" applyProtection="0"/>
    <xf numFmtId="0" fontId="30" fillId="43"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8" borderId="0" applyNumberFormat="0" applyBorder="0" applyAlignment="0" applyProtection="0"/>
    <xf numFmtId="0" fontId="30" fillId="49"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30" fillId="50" borderId="0" applyNumberFormat="0" applyBorder="0" applyAlignment="0" applyProtection="0"/>
    <xf numFmtId="0" fontId="31" fillId="0" borderId="0" applyNumberFormat="0" applyFill="0" applyBorder="0" applyAlignment="0" applyProtection="0"/>
    <xf numFmtId="0" fontId="32" fillId="51" borderId="10" applyNumberFormat="0" applyAlignment="0" applyProtection="0"/>
    <xf numFmtId="0" fontId="33" fillId="0" borderId="11" applyNumberFormat="0" applyFill="0" applyAlignment="0" applyProtection="0"/>
    <xf numFmtId="0" fontId="18" fillId="52" borderId="12" applyNumberFormat="0" applyFont="0" applyAlignment="0" applyProtection="0"/>
    <xf numFmtId="3" fontId="34" fillId="0" borderId="0">
      <alignment vertical="center"/>
    </xf>
    <xf numFmtId="0" fontId="35" fillId="0" borderId="0"/>
    <xf numFmtId="0" fontId="36" fillId="38" borderId="10" applyNumberFormat="0" applyAlignment="0" applyProtection="0"/>
    <xf numFmtId="164" fontId="18" fillId="0" borderId="0" applyFont="0" applyFill="0" applyBorder="0" applyAlignment="0" applyProtection="0"/>
    <xf numFmtId="0" fontId="37" fillId="0" borderId="13"/>
    <xf numFmtId="0" fontId="38" fillId="34" borderId="0" applyNumberFormat="0" applyBorder="0" applyAlignment="0" applyProtection="0"/>
    <xf numFmtId="1" fontId="37" fillId="0" borderId="0"/>
    <xf numFmtId="3" fontId="22" fillId="1" borderId="14">
      <alignment horizontal="centerContinuous" vertical="center"/>
    </xf>
    <xf numFmtId="0" fontId="18" fillId="0" borderId="0"/>
    <xf numFmtId="0" fontId="39" fillId="53" borderId="0" applyNumberFormat="0" applyBorder="0" applyAlignment="0" applyProtection="0"/>
    <xf numFmtId="0" fontId="22" fillId="0" borderId="15"/>
    <xf numFmtId="0" fontId="40" fillId="0" borderId="0">
      <alignment horizontal="left"/>
    </xf>
    <xf numFmtId="9" fontId="18" fillId="0" borderId="0" applyFont="0" applyFill="0" applyBorder="0" applyAlignment="0" applyProtection="0"/>
    <xf numFmtId="0" fontId="35" fillId="0" borderId="0"/>
    <xf numFmtId="0" fontId="28" fillId="54" borderId="16">
      <alignment horizontal="centerContinuous" vertical="center"/>
    </xf>
    <xf numFmtId="0" fontId="41" fillId="35" borderId="0" applyNumberFormat="0" applyBorder="0" applyAlignment="0" applyProtection="0"/>
    <xf numFmtId="3" fontId="20" fillId="0" borderId="17">
      <alignment horizontal="center" vertical="center"/>
    </xf>
    <xf numFmtId="0" fontId="42" fillId="51" borderId="18" applyNumberFormat="0" applyAlignment="0" applyProtection="0"/>
    <xf numFmtId="0" fontId="43" fillId="0" borderId="0">
      <alignment horizontal="left"/>
    </xf>
    <xf numFmtId="0" fontId="44" fillId="0" borderId="19">
      <alignment horizontal="right"/>
    </xf>
    <xf numFmtId="3" fontId="28" fillId="54" borderId="20"/>
    <xf numFmtId="3" fontId="44" fillId="0" borderId="0">
      <alignment horizontal="right"/>
    </xf>
    <xf numFmtId="0" fontId="45" fillId="0" borderId="0" applyNumberFormat="0" applyFill="0" applyBorder="0" applyAlignment="0" applyProtection="0"/>
    <xf numFmtId="0" fontId="44" fillId="0" borderId="19">
      <alignment horizontal="center" vertical="center" wrapText="1"/>
    </xf>
    <xf numFmtId="0" fontId="44" fillId="0" borderId="19">
      <alignment horizontal="left" vertical="center"/>
    </xf>
    <xf numFmtId="0" fontId="44" fillId="0" borderId="0">
      <alignment horizontal="left"/>
    </xf>
    <xf numFmtId="0" fontId="46" fillId="0" borderId="0" applyNumberFormat="0" applyFill="0" applyBorder="0" applyAlignment="0" applyProtection="0"/>
    <xf numFmtId="0" fontId="47" fillId="0" borderId="21" applyNumberFormat="0" applyFill="0" applyAlignment="0" applyProtection="0"/>
    <xf numFmtId="0" fontId="48" fillId="0" borderId="22" applyNumberFormat="0" applyFill="0" applyAlignment="0" applyProtection="0"/>
    <xf numFmtId="0" fontId="49" fillId="0" borderId="23" applyNumberFormat="0" applyFill="0" applyAlignment="0" applyProtection="0"/>
    <xf numFmtId="0" fontId="49" fillId="0" borderId="0" applyNumberFormat="0" applyFill="0" applyBorder="0" applyAlignment="0" applyProtection="0"/>
    <xf numFmtId="0" fontId="50" fillId="0" borderId="0">
      <alignment horizontal="left"/>
    </xf>
    <xf numFmtId="0" fontId="51" fillId="0" borderId="24" applyNumberFormat="0" applyFill="0" applyAlignment="0" applyProtection="0"/>
    <xf numFmtId="3" fontId="44" fillId="0" borderId="19">
      <alignment horizontal="right" vertical="center"/>
    </xf>
    <xf numFmtId="0" fontId="44" fillId="0" borderId="19">
      <alignment horizontal="left" vertical="center"/>
    </xf>
    <xf numFmtId="3" fontId="19" fillId="1" borderId="25">
      <alignment vertical="center"/>
    </xf>
    <xf numFmtId="0" fontId="44" fillId="0" borderId="0">
      <alignment horizontal="right"/>
    </xf>
    <xf numFmtId="3" fontId="19" fillId="0" borderId="26" applyFont="0" applyFill="0" applyBorder="0" applyAlignment="0" applyProtection="0"/>
    <xf numFmtId="0" fontId="52" fillId="55" borderId="27" applyNumberFormat="0" applyAlignment="0" applyProtection="0"/>
    <xf numFmtId="0" fontId="18" fillId="0" borderId="28"/>
    <xf numFmtId="3" fontId="22" fillId="0" borderId="20"/>
    <xf numFmtId="0" fontId="18" fillId="0" borderId="0"/>
    <xf numFmtId="0" fontId="22" fillId="0" borderId="0"/>
    <xf numFmtId="0" fontId="1" fillId="0" borderId="0"/>
    <xf numFmtId="0" fontId="60"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18" fillId="0" borderId="0"/>
    <xf numFmtId="0" fontId="18" fillId="0" borderId="0"/>
    <xf numFmtId="0" fontId="22" fillId="0" borderId="0"/>
    <xf numFmtId="0" fontId="18" fillId="0" borderId="0"/>
    <xf numFmtId="0" fontId="22" fillId="0" borderId="0"/>
    <xf numFmtId="0" fontId="66" fillId="0" borderId="0"/>
    <xf numFmtId="0" fontId="17" fillId="52" borderId="12" applyNumberFormat="0" applyFont="0" applyAlignment="0" applyProtection="0"/>
    <xf numFmtId="164"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72" fillId="0" borderId="0"/>
    <xf numFmtId="0" fontId="32" fillId="51" borderId="73" applyNumberFormat="0" applyAlignment="0" applyProtection="0"/>
    <xf numFmtId="0" fontId="17" fillId="52" borderId="74" applyNumberFormat="0" applyFont="0" applyAlignment="0" applyProtection="0"/>
    <xf numFmtId="165" fontId="17" fillId="0" borderId="0" applyFont="0" applyFill="0" applyBorder="0" applyAlignment="0" applyProtection="0"/>
    <xf numFmtId="0" fontId="42" fillId="51" borderId="75" applyNumberFormat="0" applyAlignment="0" applyProtection="0"/>
    <xf numFmtId="0" fontId="51" fillId="0" borderId="76" applyNumberFormat="0" applyFill="0" applyAlignment="0" applyProtection="0"/>
    <xf numFmtId="0" fontId="36" fillId="38" borderId="73" applyNumberFormat="0" applyAlignment="0" applyProtection="0"/>
    <xf numFmtId="0" fontId="75" fillId="0" borderId="0"/>
    <xf numFmtId="9" fontId="75" fillId="0" borderId="0" applyFont="0" applyFill="0" applyBorder="0" applyAlignment="0" applyProtection="0"/>
    <xf numFmtId="43" fontId="1" fillId="0" borderId="0" applyFont="0" applyFill="0" applyBorder="0" applyAlignment="0" applyProtection="0"/>
  </cellStyleXfs>
  <cellXfs count="600">
    <xf numFmtId="0" fontId="0" fillId="0" borderId="0" xfId="0"/>
    <xf numFmtId="0" fontId="0" fillId="0" borderId="0" xfId="0" applyBorder="1"/>
    <xf numFmtId="0" fontId="17" fillId="0" borderId="0" xfId="1"/>
    <xf numFmtId="0" fontId="22" fillId="57" borderId="0" xfId="1" applyFont="1" applyFill="1"/>
    <xf numFmtId="0" fontId="21" fillId="57" borderId="0" xfId="1" applyNumberFormat="1" applyFont="1" applyFill="1" applyBorder="1" applyAlignment="1" applyProtection="1">
      <alignment horizontal="left" wrapText="1"/>
    </xf>
    <xf numFmtId="0" fontId="17" fillId="57" borderId="0" xfId="1" applyFill="1" applyBorder="1" applyAlignment="1"/>
    <xf numFmtId="0" fontId="19" fillId="0" borderId="0" xfId="1" applyFont="1" applyAlignment="1">
      <alignment vertical="center"/>
    </xf>
    <xf numFmtId="0" fontId="17" fillId="0" borderId="0" xfId="1"/>
    <xf numFmtId="0" fontId="17" fillId="57" borderId="0" xfId="1" applyFill="1"/>
    <xf numFmtId="0" fontId="22" fillId="57" borderId="41" xfId="1" applyFont="1" applyFill="1" applyBorder="1" applyAlignment="1">
      <alignment horizontal="center" vertical="center" wrapText="1"/>
    </xf>
    <xf numFmtId="0" fontId="27" fillId="57" borderId="0" xfId="1" applyNumberFormat="1" applyFont="1" applyFill="1" applyBorder="1" applyAlignment="1" applyProtection="1">
      <alignment horizontal="left"/>
    </xf>
    <xf numFmtId="0" fontId="26" fillId="57" borderId="0" xfId="1" applyNumberFormat="1" applyFont="1" applyFill="1" applyBorder="1" applyAlignment="1" applyProtection="1">
      <alignment horizontal="left"/>
    </xf>
    <xf numFmtId="0" fontId="19" fillId="57" borderId="0" xfId="1" applyFont="1" applyFill="1"/>
    <xf numFmtId="0" fontId="28" fillId="57" borderId="41" xfId="1" applyFont="1" applyFill="1" applyBorder="1" applyAlignment="1">
      <alignment horizontal="center" vertical="center" wrapText="1"/>
    </xf>
    <xf numFmtId="0" fontId="22" fillId="57" borderId="41" xfId="1" applyFont="1" applyFill="1" applyBorder="1" applyAlignment="1">
      <alignment horizontal="left"/>
    </xf>
    <xf numFmtId="166" fontId="28" fillId="57" borderId="41" xfId="1" applyNumberFormat="1" applyFont="1" applyFill="1" applyBorder="1"/>
    <xf numFmtId="2" fontId="17" fillId="57" borderId="0" xfId="1" applyNumberFormat="1" applyFill="1"/>
    <xf numFmtId="0" fontId="22" fillId="57" borderId="0" xfId="1" applyFont="1" applyFill="1"/>
    <xf numFmtId="3" fontId="17" fillId="57" borderId="0" xfId="1" applyNumberFormat="1" applyFill="1"/>
    <xf numFmtId="0" fontId="18" fillId="57" borderId="0" xfId="1" applyFont="1" applyFill="1"/>
    <xf numFmtId="0" fontId="26" fillId="0" borderId="0" xfId="1" applyNumberFormat="1" applyFont="1" applyFill="1" applyBorder="1" applyAlignment="1" applyProtection="1"/>
    <xf numFmtId="0" fontId="27" fillId="0" borderId="0" xfId="1" applyNumberFormat="1" applyFont="1" applyFill="1" applyBorder="1" applyAlignment="1" applyProtection="1"/>
    <xf numFmtId="0" fontId="22" fillId="57" borderId="0" xfId="1" applyFont="1" applyFill="1" applyBorder="1" applyAlignment="1">
      <alignment horizontal="left"/>
    </xf>
    <xf numFmtId="166" fontId="28" fillId="57" borderId="0" xfId="1" applyNumberFormat="1" applyFont="1" applyFill="1" applyBorder="1"/>
    <xf numFmtId="0" fontId="22" fillId="0" borderId="41" xfId="72" applyFont="1" applyBorder="1"/>
    <xf numFmtId="3" fontId="28" fillId="56" borderId="41" xfId="1" applyNumberFormat="1" applyFont="1" applyFill="1" applyBorder="1"/>
    <xf numFmtId="13" fontId="22" fillId="0" borderId="41" xfId="72" quotePrefix="1" applyNumberFormat="1" applyFont="1" applyBorder="1"/>
    <xf numFmtId="0" fontId="22" fillId="0" borderId="41" xfId="72" quotePrefix="1" applyFont="1" applyBorder="1"/>
    <xf numFmtId="171" fontId="17" fillId="57" borderId="0" xfId="1" applyNumberFormat="1" applyFill="1"/>
    <xf numFmtId="9" fontId="17" fillId="57" borderId="0" xfId="42" applyNumberFormat="1" applyFont="1" applyFill="1"/>
    <xf numFmtId="0" fontId="17" fillId="0" borderId="0" xfId="1"/>
    <xf numFmtId="0" fontId="22" fillId="57" borderId="35" xfId="1" applyFont="1" applyFill="1" applyBorder="1" applyAlignment="1">
      <alignment horizontal="center" vertical="center" wrapText="1"/>
    </xf>
    <xf numFmtId="0" fontId="27" fillId="57" borderId="0" xfId="1" applyNumberFormat="1" applyFont="1" applyFill="1" applyBorder="1" applyAlignment="1" applyProtection="1">
      <alignment horizontal="left"/>
    </xf>
    <xf numFmtId="0" fontId="23" fillId="57" borderId="0" xfId="1" applyNumberFormat="1" applyFont="1" applyFill="1" applyBorder="1" applyAlignment="1" applyProtection="1">
      <alignment horizontal="left"/>
    </xf>
    <xf numFmtId="0" fontId="22" fillId="57" borderId="29" xfId="1" applyFont="1" applyFill="1" applyBorder="1"/>
    <xf numFmtId="0" fontId="28" fillId="57" borderId="0" xfId="1" applyFont="1" applyFill="1" applyBorder="1"/>
    <xf numFmtId="0" fontId="28" fillId="57" borderId="38" xfId="1" applyFont="1" applyFill="1" applyBorder="1"/>
    <xf numFmtId="0" fontId="22" fillId="57" borderId="0" xfId="1" applyFont="1" applyFill="1" applyBorder="1" applyAlignment="1">
      <alignment horizontal="left" indent="1"/>
    </xf>
    <xf numFmtId="169" fontId="28" fillId="57" borderId="50" xfId="1" applyNumberFormat="1" applyFont="1" applyFill="1" applyBorder="1" applyAlignment="1">
      <alignment horizontal="right"/>
    </xf>
    <xf numFmtId="169" fontId="28" fillId="57" borderId="45" xfId="1" applyNumberFormat="1" applyFont="1" applyFill="1" applyBorder="1" applyAlignment="1">
      <alignment horizontal="right"/>
    </xf>
    <xf numFmtId="0" fontId="56" fillId="57" borderId="0" xfId="1" applyNumberFormat="1" applyFont="1" applyFill="1" applyBorder="1" applyAlignment="1" applyProtection="1"/>
    <xf numFmtId="3" fontId="28" fillId="57" borderId="45" xfId="1" applyNumberFormat="1" applyFont="1" applyFill="1" applyBorder="1" applyAlignment="1">
      <alignment horizontal="right"/>
    </xf>
    <xf numFmtId="3" fontId="22" fillId="57" borderId="45" xfId="1" applyNumberFormat="1" applyFont="1" applyFill="1" applyBorder="1" applyAlignment="1">
      <alignment horizontal="right"/>
    </xf>
    <xf numFmtId="169" fontId="22" fillId="57" borderId="45" xfId="1" applyNumberFormat="1" applyFont="1" applyFill="1" applyBorder="1" applyAlignment="1">
      <alignment horizontal="right"/>
    </xf>
    <xf numFmtId="3" fontId="24" fillId="57" borderId="0" xfId="1" applyNumberFormat="1" applyFont="1" applyFill="1" applyBorder="1" applyAlignment="1" applyProtection="1"/>
    <xf numFmtId="170" fontId="28" fillId="57" borderId="50" xfId="1" applyNumberFormat="1" applyFont="1" applyFill="1" applyBorder="1" applyAlignment="1">
      <alignment horizontal="center"/>
    </xf>
    <xf numFmtId="170" fontId="28" fillId="57" borderId="45" xfId="1" applyNumberFormat="1" applyFont="1" applyFill="1" applyBorder="1" applyAlignment="1">
      <alignment horizontal="center"/>
    </xf>
    <xf numFmtId="170" fontId="22" fillId="57" borderId="45" xfId="1" applyNumberFormat="1" applyFont="1" applyFill="1" applyBorder="1" applyAlignment="1">
      <alignment horizontal="center"/>
    </xf>
    <xf numFmtId="168" fontId="25" fillId="57" borderId="45" xfId="1" applyNumberFormat="1" applyFont="1" applyFill="1" applyBorder="1" applyAlignment="1" applyProtection="1">
      <alignment horizontal="center"/>
    </xf>
    <xf numFmtId="168" fontId="25" fillId="57" borderId="0" xfId="1" applyNumberFormat="1" applyFont="1" applyFill="1" applyBorder="1" applyAlignment="1" applyProtection="1">
      <alignment horizontal="center"/>
    </xf>
    <xf numFmtId="0" fontId="17" fillId="0" borderId="0" xfId="1"/>
    <xf numFmtId="0" fontId="22" fillId="57" borderId="35" xfId="1" applyNumberFormat="1" applyFont="1" applyFill="1" applyBorder="1" applyAlignment="1" applyProtection="1">
      <alignment horizontal="center" vertical="center" wrapText="1"/>
    </xf>
    <xf numFmtId="0" fontId="22" fillId="57" borderId="41" xfId="1" applyNumberFormat="1" applyFont="1" applyFill="1" applyBorder="1" applyAlignment="1" applyProtection="1">
      <alignment horizontal="center" vertical="center" wrapText="1"/>
    </xf>
    <xf numFmtId="0" fontId="53" fillId="57" borderId="0" xfId="1" applyNumberFormat="1" applyFont="1" applyFill="1" applyBorder="1" applyAlignment="1" applyProtection="1">
      <alignment horizontal="left" wrapText="1"/>
    </xf>
    <xf numFmtId="0" fontId="28" fillId="57" borderId="30" xfId="1" applyNumberFormat="1" applyFont="1" applyFill="1" applyBorder="1" applyAlignment="1" applyProtection="1"/>
    <xf numFmtId="0" fontId="22" fillId="57" borderId="37" xfId="1" applyNumberFormat="1" applyFont="1" applyFill="1" applyBorder="1" applyAlignment="1" applyProtection="1">
      <alignment horizontal="center" wrapText="1"/>
    </xf>
    <xf numFmtId="0" fontId="22" fillId="57" borderId="41" xfId="1" quotePrefix="1" applyNumberFormat="1" applyFont="1" applyFill="1" applyBorder="1" applyAlignment="1" applyProtection="1">
      <alignment horizontal="center" vertical="center" wrapText="1"/>
    </xf>
    <xf numFmtId="0" fontId="22" fillId="57" borderId="37" xfId="1" quotePrefix="1" applyNumberFormat="1" applyFont="1" applyFill="1" applyBorder="1" applyAlignment="1" applyProtection="1">
      <alignment horizontal="center" vertical="center" wrapText="1"/>
    </xf>
    <xf numFmtId="0" fontId="22" fillId="57" borderId="48" xfId="1" applyNumberFormat="1" applyFont="1" applyFill="1" applyBorder="1" applyAlignment="1" applyProtection="1">
      <alignment horizontal="left" wrapText="1"/>
    </xf>
    <xf numFmtId="167" fontId="22" fillId="57" borderId="39" xfId="1" applyNumberFormat="1" applyFont="1" applyFill="1" applyBorder="1" applyAlignment="1" applyProtection="1"/>
    <xf numFmtId="0" fontId="22" fillId="57" borderId="49" xfId="1" applyNumberFormat="1" applyFont="1" applyFill="1" applyBorder="1" applyAlignment="1" applyProtection="1">
      <alignment horizontal="left" wrapText="1"/>
    </xf>
    <xf numFmtId="0" fontId="28" fillId="57" borderId="49" xfId="1" applyNumberFormat="1" applyFont="1" applyFill="1" applyBorder="1" applyAlignment="1" applyProtection="1">
      <alignment horizontal="left" wrapText="1"/>
    </xf>
    <xf numFmtId="167" fontId="28" fillId="57" borderId="39" xfId="1" applyNumberFormat="1" applyFont="1" applyFill="1" applyBorder="1" applyAlignment="1" applyProtection="1"/>
    <xf numFmtId="0" fontId="54" fillId="57" borderId="14" xfId="1" applyNumberFormat="1" applyFont="1" applyFill="1" applyBorder="1" applyAlignment="1" applyProtection="1">
      <alignment horizontal="left" wrapText="1"/>
    </xf>
    <xf numFmtId="167" fontId="54" fillId="57" borderId="40" xfId="1" applyNumberFormat="1" applyFont="1" applyFill="1" applyBorder="1" applyAlignment="1" applyProtection="1"/>
    <xf numFmtId="3" fontId="22" fillId="57" borderId="0" xfId="1" applyNumberFormat="1" applyFont="1" applyFill="1" applyBorder="1" applyAlignment="1" applyProtection="1"/>
    <xf numFmtId="0" fontId="54" fillId="57" borderId="0" xfId="1" applyNumberFormat="1" applyFont="1" applyFill="1" applyBorder="1" applyAlignment="1" applyProtection="1">
      <alignment horizontal="left" wrapText="1"/>
    </xf>
    <xf numFmtId="3" fontId="54" fillId="57" borderId="0" xfId="1" applyNumberFormat="1" applyFont="1" applyFill="1" applyBorder="1" applyAlignment="1" applyProtection="1">
      <alignment wrapText="1"/>
    </xf>
    <xf numFmtId="166" fontId="54" fillId="57" borderId="0" xfId="1" applyNumberFormat="1" applyFont="1" applyFill="1" applyBorder="1" applyAlignment="1" applyProtection="1">
      <alignment horizontal="right" wrapText="1"/>
    </xf>
    <xf numFmtId="167" fontId="54" fillId="57" borderId="0" xfId="1" applyNumberFormat="1" applyFont="1" applyFill="1" applyBorder="1" applyAlignment="1" applyProtection="1"/>
    <xf numFmtId="0" fontId="18" fillId="57" borderId="0" xfId="1" applyNumberFormat="1" applyFont="1" applyFill="1" applyBorder="1" applyAlignment="1" applyProtection="1">
      <alignment horizontal="justify"/>
    </xf>
    <xf numFmtId="3" fontId="22" fillId="57" borderId="39" xfId="1" applyNumberFormat="1" applyFont="1" applyFill="1" applyBorder="1" applyAlignment="1" applyProtection="1"/>
    <xf numFmtId="3" fontId="28" fillId="57" borderId="39" xfId="1" applyNumberFormat="1" applyFont="1" applyFill="1" applyBorder="1" applyAlignment="1" applyProtection="1"/>
    <xf numFmtId="3" fontId="54" fillId="57" borderId="40" xfId="1" applyNumberFormat="1" applyFont="1" applyFill="1" applyBorder="1" applyAlignment="1" applyProtection="1"/>
    <xf numFmtId="0" fontId="28" fillId="57" borderId="51" xfId="1" applyNumberFormat="1" applyFont="1" applyFill="1" applyBorder="1" applyAlignment="1" applyProtection="1">
      <alignment horizontal="left" wrapText="1"/>
    </xf>
    <xf numFmtId="167" fontId="28" fillId="57" borderId="46" xfId="1" applyNumberFormat="1" applyFont="1" applyFill="1" applyBorder="1" applyAlignment="1" applyProtection="1"/>
    <xf numFmtId="0" fontId="28" fillId="57" borderId="37" xfId="1" applyNumberFormat="1" applyFont="1" applyFill="1" applyBorder="1" applyAlignment="1" applyProtection="1">
      <alignment horizontal="left" wrapText="1"/>
    </xf>
    <xf numFmtId="3" fontId="28" fillId="57" borderId="35" xfId="1" applyNumberFormat="1" applyFont="1" applyFill="1" applyBorder="1" applyAlignment="1" applyProtection="1"/>
    <xf numFmtId="167" fontId="28" fillId="57" borderId="35" xfId="1" applyNumberFormat="1" applyFont="1" applyFill="1" applyBorder="1" applyAlignment="1" applyProtection="1"/>
    <xf numFmtId="167" fontId="18" fillId="57" borderId="0" xfId="1" applyNumberFormat="1" applyFont="1" applyFill="1" applyBorder="1" applyAlignment="1" applyProtection="1"/>
    <xf numFmtId="0" fontId="22" fillId="57" borderId="35" xfId="1" applyNumberFormat="1" applyFont="1" applyFill="1" applyBorder="1" applyAlignment="1" applyProtection="1">
      <alignment horizontal="center" vertical="center" wrapText="1"/>
    </xf>
    <xf numFmtId="0" fontId="22" fillId="57" borderId="41" xfId="1" applyNumberFormat="1" applyFont="1" applyFill="1" applyBorder="1" applyAlignment="1" applyProtection="1">
      <alignment horizontal="center" vertical="center" wrapText="1"/>
    </xf>
    <xf numFmtId="170" fontId="22" fillId="57" borderId="45" xfId="1" applyNumberFormat="1" applyFont="1" applyFill="1" applyBorder="1" applyAlignment="1" applyProtection="1">
      <alignment horizontal="center"/>
    </xf>
    <xf numFmtId="3" fontId="22" fillId="57" borderId="48" xfId="1" applyNumberFormat="1" applyFont="1" applyFill="1" applyBorder="1" applyAlignment="1" applyProtection="1">
      <alignment horizontal="right" wrapText="1"/>
    </xf>
    <xf numFmtId="166" fontId="22" fillId="57" borderId="60" xfId="1" applyNumberFormat="1" applyFont="1" applyFill="1" applyBorder="1" applyAlignment="1" applyProtection="1">
      <alignment horizontal="right" wrapText="1" indent="1"/>
    </xf>
    <xf numFmtId="170" fontId="22" fillId="57" borderId="39" xfId="1" applyNumberFormat="1" applyFont="1" applyFill="1" applyBorder="1" applyAlignment="1" applyProtection="1">
      <alignment horizontal="center"/>
    </xf>
    <xf numFmtId="0" fontId="22" fillId="57" borderId="0" xfId="0" applyFont="1" applyFill="1" applyBorder="1"/>
    <xf numFmtId="3" fontId="22" fillId="57" borderId="39" xfId="0" applyNumberFormat="1" applyFont="1" applyFill="1" applyBorder="1" applyAlignment="1" applyProtection="1">
      <alignment horizontal="right" wrapText="1"/>
    </xf>
    <xf numFmtId="166" fontId="22" fillId="57" borderId="42" xfId="0" applyNumberFormat="1" applyFont="1" applyFill="1" applyBorder="1" applyAlignment="1">
      <alignment horizontal="right" indent="1"/>
    </xf>
    <xf numFmtId="166" fontId="22" fillId="57" borderId="45" xfId="0" applyNumberFormat="1" applyFont="1" applyFill="1" applyBorder="1" applyAlignment="1">
      <alignment horizontal="right" indent="1"/>
    </xf>
    <xf numFmtId="167" fontId="22" fillId="57" borderId="39" xfId="0" applyNumberFormat="1" applyFont="1" applyFill="1" applyBorder="1" applyAlignment="1">
      <alignment horizontal="right" indent="1"/>
    </xf>
    <xf numFmtId="0" fontId="22" fillId="57" borderId="39" xfId="0" applyFont="1" applyFill="1" applyBorder="1"/>
    <xf numFmtId="0" fontId="22" fillId="57" borderId="42" xfId="0" applyFont="1" applyFill="1" applyBorder="1" applyAlignment="1">
      <alignment horizontal="left" wrapText="1"/>
    </xf>
    <xf numFmtId="0" fontId="22" fillId="57" borderId="46" xfId="0" applyFont="1" applyFill="1" applyBorder="1"/>
    <xf numFmtId="0" fontId="28" fillId="57" borderId="32" xfId="0" applyFont="1" applyFill="1" applyBorder="1" applyAlignment="1">
      <alignment horizontal="left" wrapText="1"/>
    </xf>
    <xf numFmtId="166" fontId="28" fillId="57" borderId="42" xfId="0" applyNumberFormat="1" applyFont="1" applyFill="1" applyBorder="1" applyAlignment="1">
      <alignment horizontal="right" indent="1"/>
    </xf>
    <xf numFmtId="166" fontId="28" fillId="57" borderId="47" xfId="0" applyNumberFormat="1" applyFont="1" applyFill="1" applyBorder="1" applyAlignment="1">
      <alignment horizontal="right" indent="1"/>
    </xf>
    <xf numFmtId="167" fontId="22" fillId="58" borderId="47" xfId="0" applyNumberFormat="1" applyFont="1" applyFill="1" applyBorder="1" applyAlignment="1">
      <alignment horizontal="right" indent="1"/>
    </xf>
    <xf numFmtId="166" fontId="28" fillId="57" borderId="46" xfId="0" applyNumberFormat="1" applyFont="1" applyFill="1" applyBorder="1" applyAlignment="1">
      <alignment horizontal="right" indent="1"/>
    </xf>
    <xf numFmtId="167" fontId="22" fillId="58" borderId="46" xfId="0" applyNumberFormat="1" applyFont="1" applyFill="1" applyBorder="1" applyAlignment="1">
      <alignment horizontal="right" indent="1"/>
    </xf>
    <xf numFmtId="0" fontId="22" fillId="57" borderId="0" xfId="0" applyFont="1" applyFill="1" applyBorder="1" applyAlignment="1">
      <alignment horizontal="left" wrapText="1"/>
    </xf>
    <xf numFmtId="166" fontId="22" fillId="57" borderId="34" xfId="0" applyNumberFormat="1" applyFont="1" applyFill="1" applyBorder="1" applyAlignment="1">
      <alignment horizontal="right" indent="1"/>
    </xf>
    <xf numFmtId="0" fontId="28" fillId="57" borderId="31" xfId="0" applyFont="1" applyFill="1" applyBorder="1" applyAlignment="1">
      <alignment horizontal="left" wrapText="1"/>
    </xf>
    <xf numFmtId="3" fontId="28" fillId="57" borderId="46" xfId="0" applyNumberFormat="1" applyFont="1" applyFill="1" applyBorder="1" applyAlignment="1" applyProtection="1">
      <alignment horizontal="right" wrapText="1"/>
    </xf>
    <xf numFmtId="166" fontId="28" fillId="57" borderId="32" xfId="0" applyNumberFormat="1" applyFont="1" applyFill="1" applyBorder="1" applyAlignment="1">
      <alignment horizontal="right" indent="1"/>
    </xf>
    <xf numFmtId="166" fontId="22" fillId="57" borderId="50" xfId="0" applyNumberFormat="1" applyFont="1" applyFill="1" applyBorder="1" applyAlignment="1">
      <alignment horizontal="right" indent="1"/>
    </xf>
    <xf numFmtId="166" fontId="28" fillId="57" borderId="0" xfId="0" applyNumberFormat="1" applyFont="1" applyFill="1" applyBorder="1" applyAlignment="1">
      <alignment horizontal="right" indent="1"/>
    </xf>
    <xf numFmtId="0" fontId="0" fillId="0" borderId="0" xfId="0" applyFill="1"/>
    <xf numFmtId="0" fontId="20" fillId="57" borderId="0" xfId="0" applyFont="1" applyFill="1" applyAlignment="1">
      <alignment horizontal="left"/>
    </xf>
    <xf numFmtId="0" fontId="0" fillId="57" borderId="0" xfId="0" applyFill="1"/>
    <xf numFmtId="0" fontId="28" fillId="57" borderId="30" xfId="0" applyNumberFormat="1" applyFont="1" applyFill="1" applyBorder="1" applyAlignment="1" applyProtection="1">
      <alignment horizontal="center" vertical="center" wrapText="1"/>
    </xf>
    <xf numFmtId="0" fontId="28" fillId="57" borderId="32" xfId="0" applyNumberFormat="1" applyFont="1" applyFill="1" applyBorder="1" applyAlignment="1" applyProtection="1">
      <alignment horizontal="center" vertical="center" wrapText="1"/>
    </xf>
    <xf numFmtId="0" fontId="28" fillId="57" borderId="35" xfId="0" applyNumberFormat="1" applyFont="1" applyFill="1" applyBorder="1" applyAlignment="1" applyProtection="1">
      <alignment horizontal="center" vertical="center" wrapText="1"/>
    </xf>
    <xf numFmtId="167" fontId="25" fillId="57" borderId="33" xfId="0" applyNumberFormat="1" applyFont="1" applyFill="1" applyBorder="1" applyAlignment="1" applyProtection="1">
      <alignment horizontal="center" vertical="center" wrapText="1"/>
    </xf>
    <xf numFmtId="167" fontId="26" fillId="57" borderId="39" xfId="0" applyNumberFormat="1" applyFont="1" applyFill="1" applyBorder="1" applyAlignment="1" applyProtection="1">
      <alignment horizontal="center" vertical="center" wrapText="1"/>
    </xf>
    <xf numFmtId="167" fontId="26" fillId="57" borderId="0" xfId="0" applyNumberFormat="1" applyFont="1" applyFill="1" applyBorder="1" applyAlignment="1" applyProtection="1">
      <alignment horizontal="center" vertical="center" wrapText="1"/>
    </xf>
    <xf numFmtId="0" fontId="21" fillId="57" borderId="0" xfId="0" applyNumberFormat="1" applyFont="1" applyFill="1" applyBorder="1" applyAlignment="1" applyProtection="1">
      <alignment horizontal="left" vertical="center" wrapText="1"/>
    </xf>
    <xf numFmtId="167" fontId="27" fillId="57" borderId="39" xfId="0" applyNumberFormat="1" applyFont="1" applyFill="1" applyBorder="1" applyAlignment="1" applyProtection="1">
      <alignment horizontal="center" vertical="center" wrapText="1"/>
    </xf>
    <xf numFmtId="167" fontId="27" fillId="57" borderId="0" xfId="0" applyNumberFormat="1" applyFont="1" applyFill="1" applyBorder="1" applyAlignment="1" applyProtection="1">
      <alignment horizontal="center" vertical="center" wrapText="1"/>
    </xf>
    <xf numFmtId="167" fontId="25" fillId="57" borderId="37" xfId="0" applyNumberFormat="1" applyFont="1" applyFill="1" applyBorder="1" applyAlignment="1" applyProtection="1">
      <alignment horizontal="center" vertical="center" wrapText="1"/>
    </xf>
    <xf numFmtId="167" fontId="25" fillId="57" borderId="35" xfId="0" applyNumberFormat="1" applyFont="1" applyFill="1" applyBorder="1" applyAlignment="1" applyProtection="1">
      <alignment horizontal="center" vertical="center" wrapText="1"/>
    </xf>
    <xf numFmtId="167" fontId="25" fillId="57" borderId="39" xfId="0" applyNumberFormat="1" applyFont="1" applyFill="1" applyBorder="1" applyAlignment="1" applyProtection="1">
      <alignment horizontal="center" vertical="center" wrapText="1"/>
    </xf>
    <xf numFmtId="167" fontId="25" fillId="57" borderId="0" xfId="0" applyNumberFormat="1" applyFont="1" applyFill="1" applyBorder="1" applyAlignment="1" applyProtection="1">
      <alignment horizontal="center" vertical="center" wrapText="1"/>
    </xf>
    <xf numFmtId="0" fontId="21" fillId="57" borderId="14" xfId="0" applyNumberFormat="1" applyFont="1" applyFill="1" applyBorder="1" applyAlignment="1" applyProtection="1">
      <alignment horizontal="left" vertical="center" wrapText="1"/>
    </xf>
    <xf numFmtId="167" fontId="27" fillId="57" borderId="40" xfId="0" applyNumberFormat="1" applyFont="1" applyFill="1" applyBorder="1" applyAlignment="1" applyProtection="1">
      <alignment horizontal="center" vertical="center" wrapText="1"/>
    </xf>
    <xf numFmtId="167" fontId="27" fillId="57" borderId="14" xfId="0" applyNumberFormat="1" applyFont="1" applyFill="1" applyBorder="1" applyAlignment="1" applyProtection="1">
      <alignment horizontal="center" vertical="center" wrapText="1"/>
    </xf>
    <xf numFmtId="0" fontId="21" fillId="57" borderId="0" xfId="0" applyFont="1" applyFill="1" applyBorder="1" applyAlignment="1">
      <alignment horizontal="left" vertical="center"/>
    </xf>
    <xf numFmtId="0" fontId="63" fillId="0" borderId="0" xfId="0" applyFont="1" applyFill="1" applyAlignment="1">
      <alignment horizontal="left"/>
    </xf>
    <xf numFmtId="0" fontId="20" fillId="0" borderId="0" xfId="0" applyFont="1" applyFill="1" applyAlignment="1">
      <alignment horizontal="left"/>
    </xf>
    <xf numFmtId="0" fontId="18" fillId="57" borderId="0" xfId="115" applyFill="1"/>
    <xf numFmtId="0" fontId="22" fillId="57" borderId="63" xfId="116" applyFont="1" applyFill="1" applyBorder="1"/>
    <xf numFmtId="0" fontId="22" fillId="57" borderId="29" xfId="117" applyFont="1" applyFill="1" applyBorder="1" applyAlignment="1">
      <alignment horizontal="center" vertical="center" wrapText="1"/>
    </xf>
    <xf numFmtId="0" fontId="22" fillId="57" borderId="52" xfId="117" applyFont="1" applyFill="1" applyBorder="1" applyAlignment="1">
      <alignment horizontal="center" vertical="center" wrapText="1"/>
    </xf>
    <xf numFmtId="0" fontId="28" fillId="57" borderId="16" xfId="116" applyFont="1" applyFill="1" applyBorder="1" applyAlignment="1">
      <alignment wrapText="1"/>
    </xf>
    <xf numFmtId="167" fontId="28" fillId="57" borderId="37" xfId="116" applyNumberFormat="1" applyFont="1" applyFill="1" applyBorder="1" applyAlignment="1">
      <alignment horizontal="center" wrapText="1"/>
    </xf>
    <xf numFmtId="167" fontId="28" fillId="57" borderId="35" xfId="116" applyNumberFormat="1" applyFont="1" applyFill="1" applyBorder="1" applyAlignment="1">
      <alignment horizontal="center" wrapText="1"/>
    </xf>
    <xf numFmtId="0" fontId="28" fillId="57" borderId="53" xfId="116" applyFont="1" applyFill="1" applyBorder="1"/>
    <xf numFmtId="167" fontId="28" fillId="57" borderId="0" xfId="116" applyNumberFormat="1" applyFont="1" applyFill="1" applyBorder="1" applyAlignment="1">
      <alignment horizontal="center"/>
    </xf>
    <xf numFmtId="167" fontId="28" fillId="57" borderId="39" xfId="116" applyNumberFormat="1" applyFont="1" applyFill="1" applyBorder="1" applyAlignment="1">
      <alignment horizontal="center"/>
    </xf>
    <xf numFmtId="0" fontId="21" fillId="57" borderId="53" xfId="116" applyFont="1" applyFill="1" applyBorder="1" applyAlignment="1">
      <alignment horizontal="left" indent="1"/>
    </xf>
    <xf numFmtId="167" fontId="21" fillId="57" borderId="0" xfId="116" applyNumberFormat="1" applyFont="1" applyFill="1" applyBorder="1" applyAlignment="1">
      <alignment horizontal="center"/>
    </xf>
    <xf numFmtId="167" fontId="21" fillId="57" borderId="39" xfId="116" applyNumberFormat="1" applyFont="1" applyFill="1" applyBorder="1" applyAlignment="1">
      <alignment horizontal="center"/>
    </xf>
    <xf numFmtId="0" fontId="28" fillId="57" borderId="64" xfId="116" applyFont="1" applyFill="1" applyBorder="1"/>
    <xf numFmtId="167" fontId="28" fillId="57" borderId="38" xfId="116" applyNumberFormat="1" applyFont="1" applyFill="1" applyBorder="1" applyAlignment="1">
      <alignment horizontal="center"/>
    </xf>
    <xf numFmtId="167" fontId="28" fillId="57" borderId="33" xfId="116" applyNumberFormat="1" applyFont="1" applyFill="1" applyBorder="1" applyAlignment="1">
      <alignment horizontal="center"/>
    </xf>
    <xf numFmtId="0" fontId="28" fillId="57" borderId="64" xfId="116" applyFont="1" applyFill="1" applyBorder="1" applyAlignment="1">
      <alignment wrapText="1"/>
    </xf>
    <xf numFmtId="167" fontId="28" fillId="57" borderId="38" xfId="116" applyNumberFormat="1" applyFont="1" applyFill="1" applyBorder="1" applyAlignment="1">
      <alignment horizontal="center" wrapText="1"/>
    </xf>
    <xf numFmtId="167" fontId="28" fillId="57" borderId="33" xfId="116" applyNumberFormat="1" applyFont="1" applyFill="1" applyBorder="1" applyAlignment="1">
      <alignment horizontal="center" wrapText="1"/>
    </xf>
    <xf numFmtId="0" fontId="22" fillId="57" borderId="53" xfId="0" applyFont="1" applyFill="1" applyBorder="1" applyAlignment="1">
      <alignment horizontal="left" indent="1"/>
    </xf>
    <xf numFmtId="167" fontId="22" fillId="57" borderId="0" xfId="0" applyNumberFormat="1" applyFont="1" applyFill="1" applyBorder="1" applyAlignment="1">
      <alignment horizontal="center"/>
    </xf>
    <xf numFmtId="167" fontId="22" fillId="57" borderId="39" xfId="0" applyNumberFormat="1" applyFont="1" applyFill="1" applyBorder="1" applyAlignment="1">
      <alignment horizontal="center"/>
    </xf>
    <xf numFmtId="0" fontId="22" fillId="57" borderId="15" xfId="0" applyFont="1" applyFill="1" applyBorder="1" applyAlignment="1">
      <alignment horizontal="left" indent="1"/>
    </xf>
    <xf numFmtId="167" fontId="22" fillId="57" borderId="31" xfId="0" applyNumberFormat="1" applyFont="1" applyFill="1" applyBorder="1" applyAlignment="1">
      <alignment horizontal="center"/>
    </xf>
    <xf numFmtId="167" fontId="22" fillId="57" borderId="46" xfId="0" applyNumberFormat="1" applyFont="1" applyFill="1" applyBorder="1" applyAlignment="1">
      <alignment horizontal="center"/>
    </xf>
    <xf numFmtId="0" fontId="28" fillId="57" borderId="62" xfId="0" applyFont="1" applyFill="1" applyBorder="1" applyAlignment="1">
      <alignment horizontal="left"/>
    </xf>
    <xf numFmtId="167" fontId="28" fillId="57" borderId="65" xfId="0" applyNumberFormat="1" applyFont="1" applyFill="1" applyBorder="1" applyAlignment="1">
      <alignment horizontal="center"/>
    </xf>
    <xf numFmtId="167" fontId="28" fillId="57" borderId="43" xfId="0" applyNumberFormat="1" applyFont="1" applyFill="1" applyBorder="1" applyAlignment="1">
      <alignment horizontal="center"/>
    </xf>
    <xf numFmtId="0" fontId="18" fillId="57" borderId="0" xfId="115" applyFill="1" applyBorder="1"/>
    <xf numFmtId="0" fontId="65" fillId="57" borderId="0" xfId="0" applyFont="1" applyFill="1"/>
    <xf numFmtId="0" fontId="57" fillId="57" borderId="0" xfId="0" applyFont="1" applyFill="1"/>
    <xf numFmtId="0" fontId="63" fillId="57" borderId="0" xfId="0" applyFont="1" applyFill="1" applyAlignment="1">
      <alignment horizontal="left" vertical="top"/>
    </xf>
    <xf numFmtId="0" fontId="63" fillId="57" borderId="0" xfId="0" applyFont="1" applyFill="1"/>
    <xf numFmtId="0" fontId="63" fillId="0" borderId="0" xfId="0" applyFont="1"/>
    <xf numFmtId="0" fontId="20" fillId="57" borderId="41" xfId="0" applyFont="1" applyFill="1" applyBorder="1" applyAlignment="1">
      <alignment horizontal="center" vertical="top" wrapText="1"/>
    </xf>
    <xf numFmtId="0" fontId="63" fillId="57" borderId="41" xfId="0" applyFont="1" applyFill="1" applyBorder="1" applyAlignment="1">
      <alignment horizontal="left" vertical="top" wrapText="1"/>
    </xf>
    <xf numFmtId="167" fontId="63" fillId="57" borderId="41" xfId="0" applyNumberFormat="1" applyFont="1" applyFill="1" applyBorder="1"/>
    <xf numFmtId="0" fontId="21" fillId="57" borderId="0" xfId="0" applyFont="1" applyFill="1" applyAlignment="1">
      <alignment horizontal="left"/>
    </xf>
    <xf numFmtId="0" fontId="22" fillId="57" borderId="0" xfId="0" applyFont="1" applyFill="1" applyAlignment="1">
      <alignment horizontal="left"/>
    </xf>
    <xf numFmtId="0" fontId="22" fillId="57" borderId="0" xfId="0" applyFont="1" applyFill="1"/>
    <xf numFmtId="0" fontId="20" fillId="57" borderId="0" xfId="0" applyFont="1" applyFill="1" applyAlignment="1">
      <alignment horizontal="left" vertical="top" wrapText="1"/>
    </xf>
    <xf numFmtId="0" fontId="17" fillId="0" borderId="0" xfId="0" applyFont="1"/>
    <xf numFmtId="0" fontId="21" fillId="0" borderId="0" xfId="0" applyFont="1"/>
    <xf numFmtId="0" fontId="22" fillId="0" borderId="0" xfId="0" applyFont="1" applyAlignment="1">
      <alignment vertical="center"/>
    </xf>
    <xf numFmtId="0" fontId="20" fillId="57" borderId="0" xfId="0" applyFont="1" applyFill="1"/>
    <xf numFmtId="172" fontId="17" fillId="57" borderId="0" xfId="0" applyNumberFormat="1" applyFont="1" applyFill="1"/>
    <xf numFmtId="172" fontId="19" fillId="57" borderId="66" xfId="0" applyNumberFormat="1" applyFont="1" applyFill="1" applyBorder="1" applyAlignment="1">
      <alignment vertical="top" wrapText="1"/>
    </xf>
    <xf numFmtId="172" fontId="19" fillId="57" borderId="67" xfId="0" applyNumberFormat="1" applyFont="1" applyFill="1" applyBorder="1" applyAlignment="1">
      <alignment horizontal="center" vertical="top" wrapText="1"/>
    </xf>
    <xf numFmtId="172" fontId="19" fillId="57" borderId="68" xfId="0" applyNumberFormat="1" applyFont="1" applyFill="1" applyBorder="1" applyAlignment="1">
      <alignment horizontal="center" vertical="top" wrapText="1"/>
    </xf>
    <xf numFmtId="172" fontId="17" fillId="57" borderId="69" xfId="0" applyNumberFormat="1" applyFont="1" applyFill="1" applyBorder="1" applyAlignment="1"/>
    <xf numFmtId="172" fontId="19" fillId="57" borderId="70" xfId="0" applyNumberFormat="1" applyFont="1" applyFill="1" applyBorder="1" applyAlignment="1">
      <alignment vertical="top" wrapText="1"/>
    </xf>
    <xf numFmtId="172" fontId="17" fillId="57" borderId="71" xfId="0" applyNumberFormat="1" applyFont="1" applyFill="1" applyBorder="1" applyAlignment="1"/>
    <xf numFmtId="172" fontId="19" fillId="57" borderId="72" xfId="0" applyNumberFormat="1" applyFont="1" applyFill="1" applyBorder="1" applyAlignment="1">
      <alignment horizontal="center" vertical="top" wrapText="1"/>
    </xf>
    <xf numFmtId="173" fontId="17" fillId="57" borderId="67" xfId="0" applyNumberFormat="1" applyFont="1" applyFill="1" applyBorder="1" applyAlignment="1">
      <alignment vertical="top" wrapText="1"/>
    </xf>
    <xf numFmtId="173" fontId="17" fillId="57" borderId="0" xfId="0" applyNumberFormat="1" applyFont="1" applyFill="1"/>
    <xf numFmtId="2" fontId="21" fillId="57" borderId="0" xfId="119" applyNumberFormat="1" applyFont="1" applyFill="1"/>
    <xf numFmtId="0" fontId="67" fillId="57" borderId="0" xfId="120" applyNumberFormat="1" applyFont="1" applyFill="1"/>
    <xf numFmtId="2" fontId="17" fillId="57" borderId="0" xfId="0" applyNumberFormat="1" applyFont="1" applyFill="1"/>
    <xf numFmtId="0" fontId="20" fillId="57" borderId="0" xfId="0" applyFont="1" applyFill="1" applyAlignment="1">
      <alignment vertical="center"/>
    </xf>
    <xf numFmtId="0" fontId="0" fillId="57" borderId="0" xfId="0" applyFill="1" applyAlignment="1"/>
    <xf numFmtId="0" fontId="17" fillId="57" borderId="35" xfId="0" applyNumberFormat="1" applyFont="1" applyFill="1" applyBorder="1" applyAlignment="1" applyProtection="1">
      <alignment horizontal="center" vertical="center" wrapText="1"/>
    </xf>
    <xf numFmtId="0" fontId="19" fillId="57" borderId="0" xfId="0" applyNumberFormat="1" applyFont="1" applyFill="1" applyBorder="1" applyAlignment="1" applyProtection="1">
      <alignment horizontal="left" vertical="center" wrapText="1"/>
    </xf>
    <xf numFmtId="166" fontId="19" fillId="57" borderId="0" xfId="0" applyNumberFormat="1" applyFont="1" applyFill="1" applyBorder="1" applyAlignment="1" applyProtection="1">
      <alignment vertical="center" wrapText="1"/>
    </xf>
    <xf numFmtId="0" fontId="21" fillId="57" borderId="0" xfId="0" applyNumberFormat="1" applyFont="1" applyFill="1" applyBorder="1" applyAlignment="1" applyProtection="1">
      <alignment horizontal="left" vertical="center"/>
    </xf>
    <xf numFmtId="0" fontId="71" fillId="0" borderId="0" xfId="0" applyFont="1" applyFill="1" applyBorder="1"/>
    <xf numFmtId="0" fontId="63" fillId="0" borderId="0" xfId="0" applyFont="1" applyFill="1" applyBorder="1"/>
    <xf numFmtId="0" fontId="63" fillId="0" borderId="0" xfId="0" applyFont="1" applyFill="1" applyBorder="1" applyAlignment="1">
      <alignment vertical="center"/>
    </xf>
    <xf numFmtId="0" fontId="0" fillId="0" borderId="47" xfId="0" applyBorder="1" applyAlignment="1">
      <alignment horizontal="right"/>
    </xf>
    <xf numFmtId="0" fontId="0" fillId="0" borderId="45" xfId="0" applyBorder="1"/>
    <xf numFmtId="0" fontId="0" fillId="0" borderId="45" xfId="0" applyBorder="1" applyAlignment="1">
      <alignment horizontal="right"/>
    </xf>
    <xf numFmtId="0" fontId="19" fillId="0" borderId="41" xfId="0" applyFont="1" applyBorder="1" applyAlignment="1">
      <alignment horizontal="center" wrapText="1"/>
    </xf>
    <xf numFmtId="0" fontId="19" fillId="0" borderId="41" xfId="0" applyFont="1" applyBorder="1" applyAlignment="1">
      <alignment horizontal="center"/>
    </xf>
    <xf numFmtId="0" fontId="19" fillId="0" borderId="50" xfId="0" applyFont="1" applyBorder="1" applyAlignment="1">
      <alignment horizontal="center" wrapText="1"/>
    </xf>
    <xf numFmtId="167" fontId="22" fillId="57" borderId="0" xfId="1" applyNumberFormat="1" applyFont="1" applyFill="1" applyBorder="1" applyAlignment="1">
      <alignment horizontal="center"/>
    </xf>
    <xf numFmtId="0" fontId="19" fillId="0" borderId="0" xfId="0" applyFont="1"/>
    <xf numFmtId="2" fontId="0" fillId="56" borderId="47" xfId="0" applyNumberFormat="1" applyFill="1" applyBorder="1"/>
    <xf numFmtId="2" fontId="0" fillId="56" borderId="45" xfId="0" applyNumberFormat="1" applyFill="1" applyBorder="1"/>
    <xf numFmtId="0" fontId="19" fillId="0" borderId="50" xfId="0" applyFont="1" applyBorder="1"/>
    <xf numFmtId="0" fontId="17" fillId="0" borderId="0" xfId="1"/>
    <xf numFmtId="0" fontId="27" fillId="57" borderId="0" xfId="1" applyNumberFormat="1" applyFont="1" applyFill="1" applyBorder="1" applyAlignment="1" applyProtection="1">
      <alignment horizontal="left"/>
    </xf>
    <xf numFmtId="0" fontId="22" fillId="57" borderId="0" xfId="1" applyFont="1" applyFill="1" applyBorder="1"/>
    <xf numFmtId="0" fontId="22" fillId="57" borderId="37" xfId="1" applyFont="1" applyFill="1" applyBorder="1" applyAlignment="1">
      <alignment horizontal="center" vertical="center" wrapText="1"/>
    </xf>
    <xf numFmtId="0" fontId="22" fillId="57" borderId="38" xfId="1" applyFont="1" applyFill="1" applyBorder="1"/>
    <xf numFmtId="0" fontId="0" fillId="0" borderId="0" xfId="0"/>
    <xf numFmtId="0" fontId="0" fillId="57" borderId="0" xfId="0" applyFill="1" applyAlignment="1">
      <alignment wrapText="1"/>
    </xf>
    <xf numFmtId="11" fontId="73" fillId="0" borderId="0" xfId="0" applyNumberFormat="1" applyFont="1" applyBorder="1"/>
    <xf numFmtId="0" fontId="74" fillId="0" borderId="0" xfId="0" applyFont="1"/>
    <xf numFmtId="0" fontId="73" fillId="0" borderId="0" xfId="0" applyFont="1"/>
    <xf numFmtId="0" fontId="0" fillId="57" borderId="0" xfId="0" applyFill="1" applyBorder="1"/>
    <xf numFmtId="167" fontId="22" fillId="0" borderId="41" xfId="72" applyNumberFormat="1" applyBorder="1"/>
    <xf numFmtId="167" fontId="22" fillId="0" borderId="41" xfId="1" applyNumberFormat="1" applyFont="1" applyFill="1" applyBorder="1" applyAlignment="1">
      <alignment horizontal="right"/>
    </xf>
    <xf numFmtId="168" fontId="26" fillId="57" borderId="45" xfId="1" applyNumberFormat="1" applyFont="1" applyFill="1" applyBorder="1" applyAlignment="1" applyProtection="1">
      <alignment horizontal="center"/>
    </xf>
    <xf numFmtId="168" fontId="26" fillId="57" borderId="0" xfId="1" applyNumberFormat="1" applyFont="1" applyFill="1" applyBorder="1" applyAlignment="1" applyProtection="1">
      <alignment horizontal="center"/>
    </xf>
    <xf numFmtId="3" fontId="22" fillId="57" borderId="61" xfId="1" applyNumberFormat="1" applyFont="1" applyFill="1" applyBorder="1" applyAlignment="1" applyProtection="1">
      <alignment horizontal="right" wrapText="1"/>
    </xf>
    <xf numFmtId="167" fontId="0" fillId="0" borderId="0" xfId="0" applyNumberFormat="1"/>
    <xf numFmtId="0" fontId="17" fillId="57" borderId="36" xfId="0" applyNumberFormat="1" applyFont="1" applyFill="1" applyBorder="1" applyAlignment="1" applyProtection="1">
      <alignment horizontal="center" vertical="center" wrapText="1"/>
    </xf>
    <xf numFmtId="166" fontId="0" fillId="0" borderId="0" xfId="0" applyNumberFormat="1"/>
    <xf numFmtId="0" fontId="19" fillId="0" borderId="77" xfId="0" applyFont="1" applyBorder="1" applyAlignment="1">
      <alignment horizontal="center" wrapText="1"/>
    </xf>
    <xf numFmtId="0" fontId="19" fillId="57" borderId="0" xfId="125" applyFont="1" applyFill="1" applyBorder="1" applyAlignment="1">
      <alignment vertical="center" wrapText="1"/>
    </xf>
    <xf numFmtId="0" fontId="19" fillId="57" borderId="0" xfId="125" applyFont="1" applyFill="1" applyBorder="1" applyAlignment="1">
      <alignment wrapText="1"/>
    </xf>
    <xf numFmtId="166" fontId="17" fillId="57" borderId="0" xfId="125" applyNumberFormat="1" applyFill="1" applyBorder="1"/>
    <xf numFmtId="167" fontId="75" fillId="0" borderId="0" xfId="133" applyNumberFormat="1"/>
    <xf numFmtId="167" fontId="75" fillId="0" borderId="0" xfId="133" applyNumberFormat="1"/>
    <xf numFmtId="167" fontId="75" fillId="0" borderId="0" xfId="133" applyNumberFormat="1"/>
    <xf numFmtId="167" fontId="75" fillId="0" borderId="0" xfId="133" applyNumberFormat="1"/>
    <xf numFmtId="167" fontId="75" fillId="0" borderId="0" xfId="133" applyNumberFormat="1"/>
    <xf numFmtId="167" fontId="75" fillId="0" borderId="0" xfId="133" applyNumberFormat="1"/>
    <xf numFmtId="167" fontId="75" fillId="0" borderId="0" xfId="133" applyNumberFormat="1"/>
    <xf numFmtId="0" fontId="20" fillId="57" borderId="0" xfId="1" applyNumberFormat="1" applyFont="1" applyFill="1" applyBorder="1" applyAlignment="1" applyProtection="1">
      <alignment horizontal="left" vertical="top"/>
    </xf>
    <xf numFmtId="166" fontId="22" fillId="57" borderId="0" xfId="1" applyNumberFormat="1" applyFont="1" applyFill="1" applyBorder="1" applyAlignment="1">
      <alignment horizontal="center"/>
    </xf>
    <xf numFmtId="0" fontId="28" fillId="57" borderId="31" xfId="1" applyFont="1" applyFill="1" applyBorder="1"/>
    <xf numFmtId="166" fontId="28" fillId="57" borderId="0" xfId="1" applyNumberFormat="1" applyFont="1" applyFill="1" applyBorder="1" applyAlignment="1">
      <alignment horizontal="center"/>
    </xf>
    <xf numFmtId="166" fontId="22" fillId="57" borderId="38" xfId="1" applyNumberFormat="1" applyFont="1" applyFill="1" applyBorder="1" applyAlignment="1">
      <alignment horizontal="center"/>
    </xf>
    <xf numFmtId="0" fontId="22" fillId="57" borderId="78" xfId="1" applyFont="1" applyFill="1" applyBorder="1" applyAlignment="1">
      <alignment horizontal="center" vertical="center" wrapText="1"/>
    </xf>
    <xf numFmtId="166" fontId="22" fillId="57" borderId="53" xfId="1" applyNumberFormat="1" applyFont="1" applyFill="1" applyBorder="1" applyAlignment="1">
      <alignment horizontal="center"/>
    </xf>
    <xf numFmtId="166" fontId="28" fillId="57" borderId="15" xfId="1" applyNumberFormat="1" applyFont="1" applyFill="1" applyBorder="1" applyAlignment="1">
      <alignment horizontal="center"/>
    </xf>
    <xf numFmtId="166" fontId="61" fillId="57" borderId="53" xfId="1" applyNumberFormat="1" applyFont="1" applyFill="1" applyBorder="1" applyAlignment="1">
      <alignment horizontal="center" vertical="top" wrapText="1"/>
    </xf>
    <xf numFmtId="166" fontId="76" fillId="57" borderId="53" xfId="1" applyNumberFormat="1" applyFont="1" applyFill="1" applyBorder="1" applyAlignment="1">
      <alignment horizontal="center" vertical="top" wrapText="1"/>
    </xf>
    <xf numFmtId="166" fontId="28" fillId="57" borderId="53" xfId="1" applyNumberFormat="1" applyFont="1" applyFill="1" applyBorder="1" applyAlignment="1">
      <alignment horizontal="center"/>
    </xf>
    <xf numFmtId="166" fontId="28" fillId="57" borderId="80" xfId="1" applyNumberFormat="1" applyFont="1" applyFill="1" applyBorder="1" applyAlignment="1">
      <alignment horizontal="center"/>
    </xf>
    <xf numFmtId="166" fontId="57" fillId="57" borderId="0" xfId="1" applyNumberFormat="1" applyFont="1" applyFill="1" applyBorder="1" applyAlignment="1">
      <alignment horizontal="center"/>
    </xf>
    <xf numFmtId="166" fontId="57" fillId="57" borderId="38" xfId="1" applyNumberFormat="1" applyFont="1" applyFill="1" applyBorder="1" applyAlignment="1">
      <alignment horizontal="center"/>
    </xf>
    <xf numFmtId="166" fontId="22" fillId="57" borderId="55" xfId="1" applyNumberFormat="1" applyFont="1" applyFill="1" applyBorder="1" applyAlignment="1">
      <alignment horizontal="center"/>
    </xf>
    <xf numFmtId="166" fontId="57" fillId="57" borderId="54" xfId="1" applyNumberFormat="1" applyFont="1" applyFill="1" applyBorder="1" applyAlignment="1">
      <alignment horizontal="center"/>
    </xf>
    <xf numFmtId="166" fontId="28" fillId="57" borderId="31" xfId="1" applyNumberFormat="1" applyFont="1" applyFill="1" applyBorder="1" applyAlignment="1">
      <alignment horizontal="center"/>
    </xf>
    <xf numFmtId="166" fontId="61" fillId="57" borderId="0" xfId="1" applyNumberFormat="1" applyFont="1" applyFill="1" applyBorder="1" applyAlignment="1">
      <alignment horizontal="center" vertical="top" wrapText="1"/>
    </xf>
    <xf numFmtId="166" fontId="76" fillId="57" borderId="0" xfId="1" applyNumberFormat="1" applyFont="1" applyFill="1" applyBorder="1" applyAlignment="1">
      <alignment horizontal="center" vertical="top" wrapText="1"/>
    </xf>
    <xf numFmtId="166" fontId="28" fillId="57" borderId="14" xfId="1" applyNumberFormat="1" applyFont="1" applyFill="1" applyBorder="1" applyAlignment="1">
      <alignment horizontal="center"/>
    </xf>
    <xf numFmtId="166" fontId="61" fillId="57" borderId="64" xfId="1" applyNumberFormat="1" applyFont="1" applyFill="1" applyBorder="1" applyAlignment="1">
      <alignment horizontal="center" vertical="top" wrapText="1"/>
    </xf>
    <xf numFmtId="166" fontId="61" fillId="57" borderId="38" xfId="1" applyNumberFormat="1" applyFont="1" applyFill="1" applyBorder="1" applyAlignment="1">
      <alignment horizontal="center" vertical="top" wrapText="1"/>
    </xf>
    <xf numFmtId="166" fontId="77" fillId="57" borderId="0" xfId="1" applyNumberFormat="1" applyFont="1" applyFill="1" applyBorder="1" applyAlignment="1">
      <alignment horizontal="center"/>
    </xf>
    <xf numFmtId="166" fontId="28" fillId="57" borderId="28" xfId="1" applyNumberFormat="1" applyFont="1" applyFill="1" applyBorder="1" applyAlignment="1">
      <alignment horizontal="center"/>
    </xf>
    <xf numFmtId="166" fontId="57" fillId="57" borderId="55" xfId="1" applyNumberFormat="1" applyFont="1" applyFill="1" applyBorder="1" applyAlignment="1">
      <alignment horizontal="center"/>
    </xf>
    <xf numFmtId="166" fontId="77" fillId="57" borderId="55" xfId="1" applyNumberFormat="1" applyFont="1" applyFill="1" applyBorder="1" applyAlignment="1">
      <alignment horizontal="center"/>
    </xf>
    <xf numFmtId="166" fontId="28" fillId="57" borderId="55" xfId="1" applyNumberFormat="1" applyFont="1" applyFill="1" applyBorder="1" applyAlignment="1">
      <alignment horizontal="center"/>
    </xf>
    <xf numFmtId="166" fontId="28" fillId="57" borderId="81" xfId="1" applyNumberFormat="1" applyFont="1" applyFill="1" applyBorder="1" applyAlignment="1">
      <alignment horizontal="center"/>
    </xf>
    <xf numFmtId="0" fontId="28" fillId="57" borderId="14" xfId="1" applyFont="1" applyFill="1" applyBorder="1"/>
    <xf numFmtId="0" fontId="22" fillId="57" borderId="16" xfId="1" applyFont="1" applyFill="1" applyBorder="1" applyAlignment="1">
      <alignment horizontal="center" vertical="center" wrapText="1"/>
    </xf>
    <xf numFmtId="0" fontId="22" fillId="57" borderId="31" xfId="1" applyFont="1" applyFill="1" applyBorder="1" applyAlignment="1">
      <alignment horizontal="center" vertical="center" wrapText="1"/>
    </xf>
    <xf numFmtId="0" fontId="22" fillId="0" borderId="0" xfId="1" applyFont="1" applyBorder="1" applyAlignment="1">
      <alignment vertical="center"/>
    </xf>
    <xf numFmtId="0" fontId="0" fillId="0" borderId="77" xfId="0" applyBorder="1"/>
    <xf numFmtId="0" fontId="0" fillId="0" borderId="77" xfId="0" applyBorder="1" applyAlignment="1">
      <alignment horizontal="center" vertical="center"/>
    </xf>
    <xf numFmtId="1" fontId="0" fillId="0" borderId="77" xfId="0" applyNumberFormat="1" applyBorder="1"/>
    <xf numFmtId="1" fontId="17" fillId="57" borderId="45" xfId="125" applyNumberFormat="1" applyFill="1" applyBorder="1"/>
    <xf numFmtId="0" fontId="28" fillId="57" borderId="77" xfId="1" applyNumberFormat="1" applyFont="1" applyFill="1" applyBorder="1" applyAlignment="1" applyProtection="1"/>
    <xf numFmtId="0" fontId="28" fillId="57" borderId="77" xfId="1" applyNumberFormat="1" applyFont="1" applyFill="1" applyBorder="1" applyAlignment="1" applyProtection="1">
      <alignment horizontal="center" wrapText="1"/>
    </xf>
    <xf numFmtId="0" fontId="22" fillId="57" borderId="77" xfId="1" applyNumberFormat="1" applyFont="1" applyFill="1" applyBorder="1" applyAlignment="1" applyProtection="1">
      <alignment horizontal="center" vertical="center" wrapText="1"/>
    </xf>
    <xf numFmtId="0" fontId="22" fillId="57" borderId="60" xfId="1" applyNumberFormat="1" applyFont="1" applyFill="1" applyBorder="1" applyAlignment="1" applyProtection="1">
      <alignment horizontal="left" wrapText="1"/>
    </xf>
    <xf numFmtId="0" fontId="21" fillId="57" borderId="82" xfId="1" applyNumberFormat="1" applyFont="1" applyFill="1" applyBorder="1" applyAlignment="1" applyProtection="1">
      <alignment horizontal="left" wrapText="1" indent="2"/>
    </xf>
    <xf numFmtId="0" fontId="22" fillId="57" borderId="82" xfId="1" applyNumberFormat="1" applyFont="1" applyFill="1" applyBorder="1" applyAlignment="1" applyProtection="1">
      <alignment horizontal="left" wrapText="1"/>
    </xf>
    <xf numFmtId="0" fontId="22" fillId="57" borderId="83" xfId="1" applyNumberFormat="1" applyFont="1" applyFill="1" applyBorder="1" applyAlignment="1" applyProtection="1">
      <alignment horizontal="left" wrapText="1"/>
    </xf>
    <xf numFmtId="0" fontId="28" fillId="57" borderId="35" xfId="1" applyNumberFormat="1" applyFont="1" applyFill="1" applyBorder="1" applyAlignment="1" applyProtection="1">
      <alignment horizontal="left" wrapText="1"/>
    </xf>
    <xf numFmtId="170" fontId="28" fillId="57" borderId="35" xfId="1" applyNumberFormat="1" applyFont="1" applyFill="1" applyBorder="1" applyAlignment="1" applyProtection="1">
      <alignment horizontal="center"/>
    </xf>
    <xf numFmtId="168" fontId="28" fillId="58" borderId="77" xfId="1" applyNumberFormat="1" applyFont="1" applyFill="1" applyBorder="1" applyAlignment="1" applyProtection="1">
      <alignment horizontal="center"/>
    </xf>
    <xf numFmtId="167" fontId="22" fillId="57" borderId="45" xfId="0" applyNumberFormat="1" applyFont="1" applyFill="1" applyBorder="1" applyAlignment="1">
      <alignment horizontal="right" indent="1"/>
    </xf>
    <xf numFmtId="0" fontId="28" fillId="57" borderId="33" xfId="0" applyFont="1" applyFill="1" applyBorder="1"/>
    <xf numFmtId="0" fontId="28" fillId="57" borderId="39" xfId="0" applyFont="1" applyFill="1" applyBorder="1"/>
    <xf numFmtId="0" fontId="22" fillId="57" borderId="33" xfId="0" applyFont="1" applyFill="1" applyBorder="1"/>
    <xf numFmtId="0" fontId="22" fillId="57" borderId="38" xfId="0" applyFont="1" applyFill="1" applyBorder="1"/>
    <xf numFmtId="0" fontId="22" fillId="57" borderId="35" xfId="0" applyFont="1" applyFill="1" applyBorder="1"/>
    <xf numFmtId="0" fontId="22" fillId="57" borderId="36" xfId="0" applyFont="1" applyFill="1" applyBorder="1"/>
    <xf numFmtId="0" fontId="22" fillId="57" borderId="84" xfId="0" applyNumberFormat="1" applyFont="1" applyFill="1" applyBorder="1" applyAlignment="1" applyProtection="1">
      <alignment horizontal="center" vertical="center" wrapText="1"/>
    </xf>
    <xf numFmtId="0" fontId="22" fillId="57" borderId="85" xfId="0" applyNumberFormat="1" applyFont="1" applyFill="1" applyBorder="1" applyAlignment="1" applyProtection="1">
      <alignment horizontal="center" vertical="center" wrapText="1"/>
    </xf>
    <xf numFmtId="0" fontId="22" fillId="57" borderId="77" xfId="0" applyNumberFormat="1" applyFont="1" applyFill="1" applyBorder="1" applyAlignment="1" applyProtection="1">
      <alignment horizontal="center" vertical="center" wrapText="1"/>
    </xf>
    <xf numFmtId="0" fontId="22" fillId="57" borderId="35" xfId="0" applyNumberFormat="1" applyFont="1" applyFill="1" applyBorder="1" applyAlignment="1" applyProtection="1">
      <alignment horizontal="center" vertical="center" wrapText="1"/>
    </xf>
    <xf numFmtId="0" fontId="21" fillId="57" borderId="0" xfId="1" applyFont="1" applyFill="1" applyBorder="1" applyAlignment="1">
      <alignment horizontal="left" indent="2"/>
    </xf>
    <xf numFmtId="0" fontId="54" fillId="57" borderId="0" xfId="1" applyFont="1" applyFill="1" applyBorder="1" applyAlignment="1">
      <alignment horizontal="left"/>
    </xf>
    <xf numFmtId="0" fontId="21" fillId="57" borderId="14" xfId="1" applyFont="1" applyFill="1" applyBorder="1" applyAlignment="1">
      <alignment horizontal="left" indent="2"/>
    </xf>
    <xf numFmtId="168" fontId="25" fillId="59" borderId="0" xfId="1" applyNumberFormat="1" applyFont="1" applyFill="1" applyBorder="1" applyAlignment="1" applyProtection="1">
      <alignment horizontal="center"/>
    </xf>
    <xf numFmtId="0" fontId="22" fillId="57" borderId="77" xfId="1" quotePrefix="1" applyFont="1" applyFill="1" applyBorder="1" applyAlignment="1">
      <alignment horizontal="center" vertical="center"/>
    </xf>
    <xf numFmtId="0" fontId="22" fillId="57" borderId="77" xfId="1" quotePrefix="1" applyFont="1" applyFill="1" applyBorder="1" applyAlignment="1">
      <alignment horizontal="center" vertical="center" wrapText="1"/>
    </xf>
    <xf numFmtId="0" fontId="22" fillId="57" borderId="77" xfId="1" applyFont="1" applyFill="1" applyBorder="1" applyAlignment="1">
      <alignment horizontal="center" vertical="center" wrapText="1"/>
    </xf>
    <xf numFmtId="3" fontId="28" fillId="57" borderId="33" xfId="1" applyNumberFormat="1" applyFont="1" applyFill="1" applyBorder="1" applyAlignment="1">
      <alignment horizontal="right"/>
    </xf>
    <xf numFmtId="3" fontId="28" fillId="57" borderId="39" xfId="1" applyNumberFormat="1" applyFont="1" applyFill="1" applyBorder="1" applyAlignment="1">
      <alignment horizontal="right"/>
    </xf>
    <xf numFmtId="0" fontId="22" fillId="57" borderId="36" xfId="1" applyFont="1" applyFill="1" applyBorder="1" applyAlignment="1">
      <alignment horizontal="center" vertical="center" wrapText="1"/>
    </xf>
    <xf numFmtId="168" fontId="25" fillId="59" borderId="45" xfId="1" applyNumberFormat="1" applyFont="1" applyFill="1" applyBorder="1" applyAlignment="1" applyProtection="1">
      <alignment horizontal="center"/>
    </xf>
    <xf numFmtId="3" fontId="21" fillId="57" borderId="45" xfId="1" applyNumberFormat="1" applyFont="1" applyFill="1" applyBorder="1" applyAlignment="1">
      <alignment horizontal="right"/>
    </xf>
    <xf numFmtId="169" fontId="21" fillId="57" borderId="45" xfId="1" applyNumberFormat="1" applyFont="1" applyFill="1" applyBorder="1" applyAlignment="1">
      <alignment horizontal="right"/>
    </xf>
    <xf numFmtId="170" fontId="21" fillId="57" borderId="45" xfId="1" applyNumberFormat="1" applyFont="1" applyFill="1" applyBorder="1" applyAlignment="1">
      <alignment horizontal="center"/>
    </xf>
    <xf numFmtId="168" fontId="27" fillId="57" borderId="45" xfId="1" applyNumberFormat="1" applyFont="1" applyFill="1" applyBorder="1" applyAlignment="1" applyProtection="1">
      <alignment horizontal="center"/>
    </xf>
    <xf numFmtId="168" fontId="27" fillId="57" borderId="0" xfId="1" applyNumberFormat="1" applyFont="1" applyFill="1" applyBorder="1" applyAlignment="1" applyProtection="1">
      <alignment horizontal="center"/>
    </xf>
    <xf numFmtId="3" fontId="21" fillId="57" borderId="56" xfId="1" applyNumberFormat="1" applyFont="1" applyFill="1" applyBorder="1" applyAlignment="1">
      <alignment horizontal="right"/>
    </xf>
    <xf numFmtId="169" fontId="21" fillId="57" borderId="56" xfId="1" applyNumberFormat="1" applyFont="1" applyFill="1" applyBorder="1" applyAlignment="1">
      <alignment horizontal="right"/>
    </xf>
    <xf numFmtId="170" fontId="21" fillId="57" borderId="56" xfId="1" applyNumberFormat="1" applyFont="1" applyFill="1" applyBorder="1" applyAlignment="1">
      <alignment horizontal="center"/>
    </xf>
    <xf numFmtId="170" fontId="21" fillId="57" borderId="40" xfId="1" applyNumberFormat="1" applyFont="1" applyFill="1" applyBorder="1" applyAlignment="1">
      <alignment horizontal="center"/>
    </xf>
    <xf numFmtId="0" fontId="26" fillId="57" borderId="35" xfId="1" applyNumberFormat="1" applyFont="1" applyFill="1" applyBorder="1" applyAlignment="1" applyProtection="1"/>
    <xf numFmtId="0" fontId="25" fillId="57" borderId="46" xfId="1" applyNumberFormat="1" applyFont="1" applyFill="1" applyBorder="1" applyAlignment="1" applyProtection="1">
      <alignment horizontal="center" wrapText="1"/>
    </xf>
    <xf numFmtId="3" fontId="26" fillId="57" borderId="33" xfId="1" applyNumberFormat="1" applyFont="1" applyFill="1" applyBorder="1" applyAlignment="1" applyProtection="1">
      <alignment horizontal="left" wrapText="1"/>
    </xf>
    <xf numFmtId="3" fontId="26" fillId="57" borderId="39" xfId="1" applyNumberFormat="1" applyFont="1" applyFill="1" applyBorder="1" applyAlignment="1" applyProtection="1">
      <alignment horizontal="left" wrapText="1"/>
    </xf>
    <xf numFmtId="3" fontId="25" fillId="57" borderId="35" xfId="1" applyNumberFormat="1" applyFont="1" applyFill="1" applyBorder="1" applyAlignment="1" applyProtection="1">
      <alignment horizontal="left" wrapText="1"/>
    </xf>
    <xf numFmtId="0" fontId="26" fillId="57" borderId="46" xfId="1" applyNumberFormat="1" applyFont="1" applyFill="1" applyBorder="1" applyAlignment="1" applyProtection="1">
      <alignment horizontal="center" vertical="center" wrapText="1"/>
    </xf>
    <xf numFmtId="0" fontId="27" fillId="57" borderId="77" xfId="1" applyNumberFormat="1" applyFont="1" applyFill="1" applyBorder="1" applyAlignment="1" applyProtection="1">
      <alignment horizontal="center" vertical="center" wrapText="1"/>
    </xf>
    <xf numFmtId="3" fontId="26" fillId="57" borderId="39" xfId="1" applyNumberFormat="1" applyFont="1" applyFill="1" applyBorder="1" applyAlignment="1" applyProtection="1">
      <alignment horizontal="center" vertical="center" wrapText="1"/>
    </xf>
    <xf numFmtId="166" fontId="27" fillId="57" borderId="50" xfId="1" applyNumberFormat="1" applyFont="1" applyFill="1" applyBorder="1" applyAlignment="1" applyProtection="1">
      <alignment horizontal="center" vertical="center" wrapText="1"/>
    </xf>
    <xf numFmtId="166" fontId="27" fillId="57" borderId="45" xfId="1" applyNumberFormat="1" applyFont="1" applyFill="1" applyBorder="1" applyAlignment="1" applyProtection="1">
      <alignment horizontal="center" vertical="center" wrapText="1"/>
    </xf>
    <xf numFmtId="3" fontId="25" fillId="57" borderId="35" xfId="1" applyNumberFormat="1" applyFont="1" applyFill="1" applyBorder="1" applyAlignment="1" applyProtection="1">
      <alignment horizontal="center" vertical="center" wrapText="1"/>
    </xf>
    <xf numFmtId="166" fontId="55" fillId="57" borderId="77" xfId="1" applyNumberFormat="1" applyFont="1" applyFill="1" applyBorder="1" applyAlignment="1" applyProtection="1">
      <alignment horizontal="center" vertical="center" wrapText="1"/>
    </xf>
    <xf numFmtId="3" fontId="26" fillId="57" borderId="42" xfId="1" applyNumberFormat="1" applyFont="1" applyFill="1" applyBorder="1" applyAlignment="1" applyProtection="1">
      <alignment horizontal="center" vertical="center" wrapText="1"/>
    </xf>
    <xf numFmtId="3" fontId="25" fillId="57" borderId="36" xfId="1" applyNumberFormat="1" applyFont="1" applyFill="1" applyBorder="1" applyAlignment="1" applyProtection="1">
      <alignment horizontal="center" vertical="center" wrapText="1"/>
    </xf>
    <xf numFmtId="3" fontId="26" fillId="57" borderId="45" xfId="1" applyNumberFormat="1" applyFont="1" applyFill="1" applyBorder="1" applyAlignment="1" applyProtection="1">
      <alignment horizontal="center" vertical="center" wrapText="1"/>
    </xf>
    <xf numFmtId="3" fontId="25" fillId="57" borderId="77" xfId="1" applyNumberFormat="1" applyFont="1" applyFill="1" applyBorder="1" applyAlignment="1" applyProtection="1">
      <alignment horizontal="center" vertical="center" wrapText="1"/>
    </xf>
    <xf numFmtId="0" fontId="74" fillId="57" borderId="0" xfId="0" applyFont="1" applyFill="1"/>
    <xf numFmtId="3" fontId="28" fillId="57" borderId="77" xfId="1" applyNumberFormat="1" applyFont="1" applyFill="1" applyBorder="1" applyAlignment="1" applyProtection="1">
      <alignment horizontal="right" wrapText="1"/>
    </xf>
    <xf numFmtId="0" fontId="0" fillId="0" borderId="77" xfId="0" applyBorder="1" applyAlignment="1">
      <alignment horizontal="center" vertical="center"/>
    </xf>
    <xf numFmtId="0" fontId="15" fillId="0" borderId="0" xfId="0" applyFont="1"/>
    <xf numFmtId="0" fontId="0" fillId="0" borderId="0" xfId="0" applyAlignment="1">
      <alignment vertical="center"/>
    </xf>
    <xf numFmtId="0" fontId="0" fillId="0" borderId="14" xfId="0" applyBorder="1"/>
    <xf numFmtId="0" fontId="28" fillId="0" borderId="77" xfId="0" applyFont="1" applyFill="1" applyBorder="1" applyAlignment="1">
      <alignment horizontal="center" vertical="center"/>
    </xf>
    <xf numFmtId="0" fontId="28" fillId="0" borderId="35" xfId="0" applyFont="1" applyFill="1" applyBorder="1" applyAlignment="1">
      <alignment horizontal="center" vertical="center"/>
    </xf>
    <xf numFmtId="3" fontId="26" fillId="57" borderId="88" xfId="129" applyNumberFormat="1" applyFont="1" applyFill="1" applyBorder="1" applyAlignment="1" applyProtection="1">
      <alignment horizontal="center" vertical="center"/>
    </xf>
    <xf numFmtId="3" fontId="25" fillId="57" borderId="89" xfId="129" applyNumberFormat="1" applyFont="1" applyFill="1" applyBorder="1" applyAlignment="1" applyProtection="1">
      <alignment horizontal="center" vertical="center"/>
    </xf>
    <xf numFmtId="3" fontId="27" fillId="57" borderId="47" xfId="129" applyNumberFormat="1" applyFont="1" applyFill="1" applyBorder="1" applyAlignment="1" applyProtection="1">
      <alignment horizontal="center" vertical="center"/>
    </xf>
    <xf numFmtId="3" fontId="27" fillId="57" borderId="46" xfId="129" applyNumberFormat="1" applyFont="1" applyFill="1" applyBorder="1" applyAlignment="1" applyProtection="1">
      <alignment horizontal="center" vertical="center"/>
    </xf>
    <xf numFmtId="3" fontId="27" fillId="57" borderId="91" xfId="129" applyNumberFormat="1" applyFont="1" applyFill="1" applyBorder="1" applyAlignment="1" applyProtection="1">
      <alignment horizontal="center" vertical="center"/>
    </xf>
    <xf numFmtId="3" fontId="26" fillId="57" borderId="45" xfId="129" applyNumberFormat="1" applyFont="1" applyFill="1" applyBorder="1" applyAlignment="1" applyProtection="1">
      <alignment horizontal="center" vertical="center"/>
    </xf>
    <xf numFmtId="3" fontId="25" fillId="57" borderId="39" xfId="129" applyNumberFormat="1" applyFont="1" applyFill="1" applyBorder="1" applyAlignment="1" applyProtection="1">
      <alignment horizontal="center" vertical="center"/>
    </xf>
    <xf numFmtId="3" fontId="25" fillId="57" borderId="95" xfId="129" applyNumberFormat="1" applyFont="1" applyFill="1" applyBorder="1" applyAlignment="1" applyProtection="1">
      <alignment horizontal="center" vertical="center"/>
    </xf>
    <xf numFmtId="3" fontId="25" fillId="57" borderId="43" xfId="129" applyNumberFormat="1" applyFont="1" applyFill="1" applyBorder="1" applyAlignment="1" applyProtection="1">
      <alignment horizontal="center" vertical="center"/>
    </xf>
    <xf numFmtId="0" fontId="26" fillId="60" borderId="0" xfId="0" applyNumberFormat="1" applyFont="1" applyFill="1" applyBorder="1" applyAlignment="1" applyProtection="1"/>
    <xf numFmtId="0" fontId="15" fillId="0" borderId="0" xfId="0" applyFont="1" applyAlignment="1">
      <alignment horizontal="left" vertical="top"/>
    </xf>
    <xf numFmtId="0" fontId="82" fillId="0" borderId="0" xfId="0" applyFont="1" applyAlignment="1">
      <alignment horizontal="left" vertical="top"/>
    </xf>
    <xf numFmtId="0" fontId="28" fillId="61" borderId="50" xfId="0" applyFont="1" applyFill="1" applyBorder="1" applyAlignment="1">
      <alignment vertical="center"/>
    </xf>
    <xf numFmtId="0" fontId="25" fillId="0" borderId="97" xfId="0" applyNumberFormat="1" applyFont="1" applyFill="1" applyBorder="1" applyAlignment="1" applyProtection="1">
      <alignment horizontal="center" wrapText="1"/>
    </xf>
    <xf numFmtId="174" fontId="26" fillId="0" borderId="96" xfId="135" applyNumberFormat="1" applyFont="1" applyFill="1" applyBorder="1" applyAlignment="1" applyProtection="1">
      <alignment horizontal="center" vertical="center" wrapText="1"/>
    </xf>
    <xf numFmtId="174" fontId="26" fillId="0" borderId="50" xfId="135" applyNumberFormat="1" applyFont="1" applyFill="1" applyBorder="1" applyAlignment="1" applyProtection="1">
      <alignment horizontal="center" vertical="center" wrapText="1"/>
    </xf>
    <xf numFmtId="174" fontId="26" fillId="0" borderId="97" xfId="135" applyNumberFormat="1" applyFont="1" applyFill="1" applyBorder="1" applyAlignment="1" applyProtection="1">
      <alignment horizontal="center" vertical="center" wrapText="1"/>
    </xf>
    <xf numFmtId="0" fontId="25" fillId="0" borderId="42" xfId="0" applyNumberFormat="1" applyFont="1" applyFill="1" applyBorder="1" applyAlignment="1" applyProtection="1">
      <alignment horizontal="center" wrapText="1"/>
    </xf>
    <xf numFmtId="174" fontId="26" fillId="0" borderId="39" xfId="135" applyNumberFormat="1" applyFont="1" applyFill="1" applyBorder="1" applyAlignment="1" applyProtection="1">
      <alignment horizontal="center" vertical="center" wrapText="1"/>
    </xf>
    <xf numFmtId="174" fontId="26" fillId="0" borderId="45" xfId="135" applyNumberFormat="1" applyFont="1" applyFill="1" applyBorder="1" applyAlignment="1" applyProtection="1">
      <alignment horizontal="center" vertical="center" wrapText="1"/>
    </xf>
    <xf numFmtId="174" fontId="26" fillId="0" borderId="42" xfId="135" applyNumberFormat="1" applyFont="1" applyFill="1" applyBorder="1" applyAlignment="1" applyProtection="1">
      <alignment horizontal="center" vertical="center" wrapText="1"/>
    </xf>
    <xf numFmtId="0" fontId="25" fillId="0" borderId="32" xfId="0" applyNumberFormat="1" applyFont="1" applyFill="1" applyBorder="1" applyAlignment="1" applyProtection="1">
      <alignment horizontal="center" wrapText="1"/>
    </xf>
    <xf numFmtId="174" fontId="26" fillId="0" borderId="46" xfId="135" applyNumberFormat="1" applyFont="1" applyFill="1" applyBorder="1" applyAlignment="1" applyProtection="1">
      <alignment horizontal="center" vertical="center" wrapText="1"/>
    </xf>
    <xf numFmtId="174" fontId="26" fillId="0" borderId="47" xfId="135" applyNumberFormat="1" applyFont="1" applyFill="1" applyBorder="1" applyAlignment="1" applyProtection="1">
      <alignment horizontal="center" vertical="center" wrapText="1"/>
    </xf>
    <xf numFmtId="174" fontId="26" fillId="0" borderId="32" xfId="135" applyNumberFormat="1" applyFont="1" applyFill="1" applyBorder="1" applyAlignment="1" applyProtection="1">
      <alignment horizontal="center" vertical="center" wrapText="1"/>
    </xf>
    <xf numFmtId="0" fontId="61" fillId="0" borderId="77" xfId="0" applyFont="1" applyFill="1" applyBorder="1" applyAlignment="1">
      <alignment horizontal="center" vertical="center" wrapText="1"/>
    </xf>
    <xf numFmtId="0" fontId="61" fillId="0" borderId="77" xfId="0" applyFont="1" applyFill="1" applyBorder="1" applyAlignment="1">
      <alignment horizontal="left" vertical="top" wrapText="1"/>
    </xf>
    <xf numFmtId="3" fontId="61" fillId="0" borderId="77" xfId="0" applyNumberFormat="1" applyFont="1" applyFill="1" applyBorder="1" applyAlignment="1">
      <alignment horizontal="right" vertical="top" wrapText="1" indent="2"/>
    </xf>
    <xf numFmtId="3" fontId="61" fillId="57" borderId="77" xfId="0" applyNumberFormat="1" applyFont="1" applyFill="1" applyBorder="1" applyAlignment="1">
      <alignment horizontal="right" vertical="top" wrapText="1" indent="2"/>
    </xf>
    <xf numFmtId="166" fontId="61" fillId="0" borderId="77" xfId="0" applyNumberFormat="1" applyFont="1" applyFill="1" applyBorder="1" applyAlignment="1">
      <alignment horizontal="right" vertical="top" wrapText="1" indent="2"/>
    </xf>
    <xf numFmtId="166" fontId="57" fillId="0" borderId="77" xfId="0" applyNumberFormat="1" applyFont="1" applyFill="1" applyBorder="1" applyAlignment="1">
      <alignment horizontal="right" indent="2"/>
    </xf>
    <xf numFmtId="0" fontId="76" fillId="0" borderId="77" xfId="0" applyFont="1" applyFill="1" applyBorder="1" applyAlignment="1">
      <alignment horizontal="left" vertical="top" wrapText="1"/>
    </xf>
    <xf numFmtId="3" fontId="76" fillId="0" borderId="77" xfId="0" applyNumberFormat="1" applyFont="1" applyFill="1" applyBorder="1" applyAlignment="1">
      <alignment horizontal="right" vertical="top" wrapText="1" indent="2"/>
    </xf>
    <xf numFmtId="3" fontId="76" fillId="57" borderId="77" xfId="0" applyNumberFormat="1" applyFont="1" applyFill="1" applyBorder="1" applyAlignment="1">
      <alignment horizontal="right" vertical="top" wrapText="1" indent="2"/>
    </xf>
    <xf numFmtId="166" fontId="76" fillId="0" borderId="77" xfId="0" applyNumberFormat="1" applyFont="1" applyFill="1" applyBorder="1" applyAlignment="1">
      <alignment horizontal="right" vertical="top" wrapText="1" indent="2"/>
    </xf>
    <xf numFmtId="166" fontId="77" fillId="0" borderId="77" xfId="0" applyNumberFormat="1" applyFont="1" applyFill="1" applyBorder="1" applyAlignment="1">
      <alignment horizontal="right" indent="2"/>
    </xf>
    <xf numFmtId="3" fontId="22" fillId="0" borderId="77" xfId="0" applyNumberFormat="1" applyFont="1" applyFill="1" applyBorder="1" applyAlignment="1">
      <alignment horizontal="right" vertical="top" wrapText="1" indent="2"/>
    </xf>
    <xf numFmtId="3" fontId="22" fillId="57" borderId="77" xfId="0" applyNumberFormat="1" applyFont="1" applyFill="1" applyBorder="1" applyAlignment="1">
      <alignment horizontal="right" vertical="top" wrapText="1" indent="2"/>
    </xf>
    <xf numFmtId="0" fontId="76" fillId="0" borderId="35" xfId="0" applyFont="1" applyFill="1" applyBorder="1" applyAlignment="1">
      <alignment vertical="top" wrapText="1"/>
    </xf>
    <xf numFmtId="0" fontId="76" fillId="0" borderId="36" xfId="0" applyFont="1" applyFill="1" applyBorder="1" applyAlignment="1">
      <alignment horizontal="left" vertical="top" wrapText="1"/>
    </xf>
    <xf numFmtId="3" fontId="76" fillId="0" borderId="77" xfId="0" quotePrefix="1" applyNumberFormat="1" applyFont="1" applyFill="1" applyBorder="1" applyAlignment="1">
      <alignment horizontal="right" vertical="top" wrapText="1" indent="2"/>
    </xf>
    <xf numFmtId="0" fontId="65" fillId="0" borderId="0" xfId="0" applyFont="1" applyFill="1" applyBorder="1" applyAlignment="1">
      <alignment horizontal="left"/>
    </xf>
    <xf numFmtId="0" fontId="85" fillId="0" borderId="0" xfId="0" applyFont="1" applyFill="1" applyAlignment="1">
      <alignment horizontal="left"/>
    </xf>
    <xf numFmtId="0" fontId="85" fillId="0" borderId="0" xfId="0" applyFont="1" applyFill="1"/>
    <xf numFmtId="0" fontId="57" fillId="0" borderId="0" xfId="0" applyFont="1" applyFill="1" applyBorder="1" applyAlignment="1">
      <alignment horizontal="left"/>
    </xf>
    <xf numFmtId="0" fontId="22" fillId="0" borderId="0" xfId="0" applyFont="1" applyFill="1" applyBorder="1" applyAlignment="1">
      <alignment horizontal="left"/>
    </xf>
    <xf numFmtId="0" fontId="86" fillId="0" borderId="0" xfId="0" applyFont="1" applyFill="1" applyAlignment="1">
      <alignment horizontal="left"/>
    </xf>
    <xf numFmtId="0" fontId="86" fillId="0" borderId="0" xfId="0" applyFont="1" applyFill="1"/>
    <xf numFmtId="0" fontId="85" fillId="0" borderId="0" xfId="0" applyFont="1" applyFill="1" applyBorder="1"/>
    <xf numFmtId="3" fontId="85" fillId="0" borderId="0" xfId="0" applyNumberFormat="1" applyFont="1"/>
    <xf numFmtId="0" fontId="28" fillId="57" borderId="63" xfId="0" applyFont="1" applyFill="1" applyBorder="1"/>
    <xf numFmtId="0" fontId="28" fillId="57" borderId="15" xfId="0" applyFont="1" applyFill="1" applyBorder="1"/>
    <xf numFmtId="0" fontId="28" fillId="57" borderId="96" xfId="0" applyNumberFormat="1" applyFont="1" applyFill="1" applyBorder="1" applyAlignment="1" applyProtection="1">
      <alignment horizontal="center" vertical="center" wrapText="1"/>
    </xf>
    <xf numFmtId="0" fontId="28" fillId="57" borderId="97" xfId="0" applyNumberFormat="1" applyFont="1" applyFill="1" applyBorder="1" applyAlignment="1" applyProtection="1">
      <alignment horizontal="center" vertical="center" wrapText="1"/>
    </xf>
    <xf numFmtId="0" fontId="28" fillId="57" borderId="78" xfId="0" applyNumberFormat="1" applyFont="1" applyFill="1" applyBorder="1" applyAlignment="1" applyProtection="1">
      <alignment horizontal="center" vertical="center" wrapText="1"/>
    </xf>
    <xf numFmtId="167" fontId="25" fillId="57" borderId="98" xfId="0" applyNumberFormat="1" applyFont="1" applyFill="1" applyBorder="1" applyAlignment="1" applyProtection="1">
      <alignment horizontal="center" vertical="center" wrapText="1"/>
    </xf>
    <xf numFmtId="167" fontId="25" fillId="57" borderId="54" xfId="0" applyNumberFormat="1" applyFont="1" applyFill="1" applyBorder="1" applyAlignment="1" applyProtection="1">
      <alignment horizontal="center" vertical="center" wrapText="1"/>
    </xf>
    <xf numFmtId="167" fontId="26" fillId="57" borderId="55" xfId="0" applyNumberFormat="1" applyFont="1" applyFill="1" applyBorder="1" applyAlignment="1" applyProtection="1">
      <alignment horizontal="center" vertical="center" wrapText="1"/>
    </xf>
    <xf numFmtId="0" fontId="21" fillId="57" borderId="53" xfId="0" applyFont="1" applyFill="1" applyBorder="1" applyAlignment="1">
      <alignment horizontal="left" vertical="center" indent="2"/>
    </xf>
    <xf numFmtId="167" fontId="27" fillId="57" borderId="55" xfId="0" applyNumberFormat="1" applyFont="1" applyFill="1" applyBorder="1" applyAlignment="1" applyProtection="1">
      <alignment horizontal="center" vertical="center" wrapText="1"/>
    </xf>
    <xf numFmtId="167" fontId="25" fillId="57" borderId="78" xfId="0" applyNumberFormat="1" applyFont="1" applyFill="1" applyBorder="1" applyAlignment="1" applyProtection="1">
      <alignment horizontal="center" vertical="center" wrapText="1"/>
    </xf>
    <xf numFmtId="167" fontId="25" fillId="57" borderId="55" xfId="0" applyNumberFormat="1" applyFont="1" applyFill="1" applyBorder="1" applyAlignment="1" applyProtection="1">
      <alignment horizontal="center" vertical="center" wrapText="1"/>
    </xf>
    <xf numFmtId="0" fontId="21" fillId="57" borderId="80" xfId="0" applyFont="1" applyFill="1" applyBorder="1" applyAlignment="1">
      <alignment horizontal="left" vertical="center"/>
    </xf>
    <xf numFmtId="167" fontId="27" fillId="57" borderId="81" xfId="0" applyNumberFormat="1" applyFont="1" applyFill="1" applyBorder="1" applyAlignment="1" applyProtection="1">
      <alignment horizontal="center" vertical="center" wrapText="1"/>
    </xf>
    <xf numFmtId="0" fontId="68" fillId="57" borderId="63" xfId="0" applyFont="1" applyFill="1" applyBorder="1"/>
    <xf numFmtId="0" fontId="19" fillId="57" borderId="64" xfId="0" applyNumberFormat="1" applyFont="1" applyFill="1" applyBorder="1" applyAlignment="1" applyProtection="1">
      <alignment horizontal="center" vertical="center" wrapText="1"/>
    </xf>
    <xf numFmtId="0" fontId="17" fillId="57" borderId="98" xfId="0" applyNumberFormat="1" applyFont="1" applyFill="1" applyBorder="1" applyAlignment="1" applyProtection="1">
      <alignment horizontal="center" vertical="center" wrapText="1"/>
    </xf>
    <xf numFmtId="0" fontId="17" fillId="57" borderId="54" xfId="0" applyNumberFormat="1" applyFont="1" applyFill="1" applyBorder="1" applyAlignment="1" applyProtection="1">
      <alignment horizontal="center" vertical="center" wrapText="1"/>
    </xf>
    <xf numFmtId="0" fontId="19" fillId="57" borderId="64" xfId="0" applyNumberFormat="1" applyFont="1" applyFill="1" applyBorder="1" applyAlignment="1" applyProtection="1">
      <alignment horizontal="left" vertical="center" wrapText="1"/>
    </xf>
    <xf numFmtId="0" fontId="19" fillId="57" borderId="53" xfId="0" applyNumberFormat="1" applyFont="1" applyFill="1" applyBorder="1" applyAlignment="1" applyProtection="1">
      <alignment horizontal="left" vertical="center" wrapText="1" indent="1"/>
    </xf>
    <xf numFmtId="0" fontId="19" fillId="57" borderId="53" xfId="0" applyNumberFormat="1" applyFont="1" applyFill="1" applyBorder="1" applyAlignment="1" applyProtection="1">
      <alignment horizontal="left" vertical="center" wrapText="1"/>
    </xf>
    <xf numFmtId="0" fontId="19" fillId="57" borderId="62" xfId="0" applyNumberFormat="1" applyFont="1" applyFill="1" applyBorder="1" applyAlignment="1" applyProtection="1">
      <alignment horizontal="left" vertical="center" wrapText="1"/>
    </xf>
    <xf numFmtId="166" fontId="17" fillId="57" borderId="39" xfId="0" applyNumberFormat="1" applyFont="1" applyFill="1" applyBorder="1" applyAlignment="1" applyProtection="1">
      <alignment horizontal="center" vertical="center" wrapText="1"/>
    </xf>
    <xf numFmtId="166" fontId="19" fillId="57" borderId="43" xfId="0" applyNumberFormat="1" applyFont="1" applyFill="1" applyBorder="1" applyAlignment="1" applyProtection="1">
      <alignment horizontal="center" vertical="center" wrapText="1"/>
    </xf>
    <xf numFmtId="166" fontId="17" fillId="57" borderId="0" xfId="0" applyNumberFormat="1" applyFont="1" applyFill="1" applyBorder="1" applyAlignment="1" applyProtection="1">
      <alignment horizontal="center" vertical="center" wrapText="1"/>
    </xf>
    <xf numFmtId="166" fontId="19" fillId="57" borderId="65" xfId="0" applyNumberFormat="1" applyFont="1" applyFill="1" applyBorder="1" applyAlignment="1" applyProtection="1">
      <alignment horizontal="center" vertical="center" wrapText="1"/>
    </xf>
    <xf numFmtId="166" fontId="17" fillId="57" borderId="33" xfId="0" applyNumberFormat="1" applyFont="1" applyFill="1" applyBorder="1" applyAlignment="1" applyProtection="1">
      <alignment horizontal="center" vertical="center" wrapText="1"/>
    </xf>
    <xf numFmtId="166" fontId="17" fillId="57" borderId="97" xfId="0" applyNumberFormat="1" applyFont="1" applyFill="1" applyBorder="1" applyAlignment="1" applyProtection="1">
      <alignment horizontal="center" vertical="center" wrapText="1"/>
    </xf>
    <xf numFmtId="166" fontId="17" fillId="57" borderId="42" xfId="0" applyNumberFormat="1" applyFont="1" applyFill="1" applyBorder="1" applyAlignment="1" applyProtection="1">
      <alignment horizontal="center" vertical="center" wrapText="1"/>
    </xf>
    <xf numFmtId="166" fontId="19" fillId="57" borderId="100" xfId="0" applyNumberFormat="1" applyFont="1" applyFill="1" applyBorder="1" applyAlignment="1" applyProtection="1">
      <alignment horizontal="center" vertical="center" wrapText="1"/>
    </xf>
    <xf numFmtId="166" fontId="17" fillId="57" borderId="98" xfId="0" applyNumberFormat="1" applyFont="1" applyFill="1" applyBorder="1" applyAlignment="1" applyProtection="1">
      <alignment horizontal="center" vertical="center" wrapText="1"/>
    </xf>
    <xf numFmtId="166" fontId="17" fillId="57" borderId="54" xfId="0" applyNumberFormat="1" applyFont="1" applyFill="1" applyBorder="1" applyAlignment="1" applyProtection="1">
      <alignment horizontal="center" vertical="center" wrapText="1"/>
    </xf>
    <xf numFmtId="166" fontId="17" fillId="57" borderId="55" xfId="0" applyNumberFormat="1" applyFont="1" applyFill="1" applyBorder="1" applyAlignment="1" applyProtection="1">
      <alignment horizontal="center" vertical="center" wrapText="1"/>
    </xf>
    <xf numFmtId="166" fontId="19" fillId="57" borderId="101" xfId="0" applyNumberFormat="1" applyFont="1" applyFill="1" applyBorder="1" applyAlignment="1" applyProtection="1">
      <alignment horizontal="center" vertical="center" wrapText="1"/>
    </xf>
    <xf numFmtId="3" fontId="0" fillId="0" borderId="77" xfId="0" applyNumberFormat="1" applyBorder="1"/>
    <xf numFmtId="0" fontId="57" fillId="0" borderId="0" xfId="0" applyFont="1"/>
    <xf numFmtId="0" fontId="57" fillId="0" borderId="45" xfId="0" applyFont="1" applyBorder="1"/>
    <xf numFmtId="0" fontId="57" fillId="0" borderId="47" xfId="0" applyFont="1" applyBorder="1"/>
    <xf numFmtId="0" fontId="65" fillId="0" borderId="0" xfId="0" applyFont="1"/>
    <xf numFmtId="0" fontId="57" fillId="0" borderId="77" xfId="0" applyFont="1" applyBorder="1" applyAlignment="1">
      <alignment horizontal="center" vertical="center"/>
    </xf>
    <xf numFmtId="0" fontId="87" fillId="0" borderId="0" xfId="0" applyFont="1" applyAlignment="1">
      <alignment horizontal="left" vertical="top"/>
    </xf>
    <xf numFmtId="0" fontId="27" fillId="60" borderId="0" xfId="0" applyNumberFormat="1" applyFont="1" applyFill="1" applyBorder="1" applyAlignment="1" applyProtection="1"/>
    <xf numFmtId="0" fontId="22" fillId="57" borderId="0" xfId="126" applyFont="1" applyFill="1"/>
    <xf numFmtId="0" fontId="22" fillId="57" borderId="77" xfId="126" applyFont="1" applyFill="1" applyBorder="1" applyAlignment="1">
      <alignment horizontal="left"/>
    </xf>
    <xf numFmtId="167" fontId="22" fillId="57" borderId="77" xfId="126" applyNumberFormat="1" applyFont="1" applyFill="1" applyBorder="1"/>
    <xf numFmtId="0" fontId="72" fillId="0" borderId="0" xfId="126"/>
    <xf numFmtId="0" fontId="28" fillId="57" borderId="77" xfId="126" applyFont="1" applyFill="1" applyBorder="1" applyAlignment="1">
      <alignment horizontal="left"/>
    </xf>
    <xf numFmtId="0" fontId="22" fillId="57" borderId="77" xfId="126" applyFont="1" applyFill="1" applyBorder="1" applyAlignment="1">
      <alignment horizontal="left" vertical="center"/>
    </xf>
    <xf numFmtId="0" fontId="28" fillId="57" borderId="77" xfId="126" applyFont="1" applyFill="1" applyBorder="1"/>
    <xf numFmtId="0" fontId="21" fillId="57" borderId="0" xfId="126" applyFont="1" applyFill="1" applyBorder="1" applyAlignment="1" applyProtection="1">
      <alignment horizontal="right" vertical="center" wrapText="1"/>
      <protection locked="0"/>
    </xf>
    <xf numFmtId="0" fontId="89" fillId="57" borderId="0" xfId="126" applyFont="1" applyFill="1" applyBorder="1"/>
    <xf numFmtId="0" fontId="20" fillId="0" borderId="0" xfId="126" applyFont="1" applyFill="1" applyBorder="1" applyAlignment="1">
      <alignment horizontal="left"/>
    </xf>
    <xf numFmtId="0" fontId="22" fillId="0" borderId="0" xfId="126" applyFont="1" applyFill="1"/>
    <xf numFmtId="0" fontId="72" fillId="0" borderId="0" xfId="126" applyFill="1" applyBorder="1"/>
    <xf numFmtId="0" fontId="28" fillId="0" borderId="0" xfId="126" applyFont="1" applyFill="1"/>
    <xf numFmtId="167" fontId="72" fillId="0" borderId="0" xfId="126" applyNumberFormat="1" applyFill="1" applyBorder="1"/>
    <xf numFmtId="0" fontId="90" fillId="0" borderId="0" xfId="126" applyFont="1" applyFill="1"/>
    <xf numFmtId="0" fontId="22" fillId="0" borderId="0" xfId="126" applyFont="1" applyFill="1" applyBorder="1" applyAlignment="1">
      <alignment horizontal="left"/>
    </xf>
    <xf numFmtId="166" fontId="22" fillId="0" borderId="0" xfId="126" applyNumberFormat="1" applyFont="1" applyFill="1" applyBorder="1"/>
    <xf numFmtId="166" fontId="28" fillId="0" borderId="0" xfId="126" applyNumberFormat="1" applyFont="1" applyFill="1" applyBorder="1"/>
    <xf numFmtId="0" fontId="72" fillId="0" borderId="0" xfId="126" applyFill="1" applyAlignment="1">
      <alignment wrapText="1"/>
    </xf>
    <xf numFmtId="0" fontId="21" fillId="0" borderId="0" xfId="126" applyFont="1" applyFill="1" applyBorder="1" applyAlignment="1" applyProtection="1">
      <alignment horizontal="right" vertical="center" wrapText="1"/>
      <protection locked="0"/>
    </xf>
    <xf numFmtId="0" fontId="22" fillId="0" borderId="0" xfId="126" applyFont="1" applyFill="1" applyAlignment="1">
      <alignment horizontal="left" wrapText="1"/>
    </xf>
    <xf numFmtId="0" fontId="21" fillId="0" borderId="0" xfId="126" applyNumberFormat="1" applyFont="1" applyFill="1" applyAlignment="1" applyProtection="1">
      <alignment horizontal="left"/>
    </xf>
    <xf numFmtId="0" fontId="22" fillId="0" borderId="0" xfId="126" applyFont="1" applyFill="1" applyBorder="1" applyAlignment="1" applyProtection="1">
      <alignment horizontal="left" vertical="center"/>
      <protection locked="0"/>
    </xf>
    <xf numFmtId="0" fontId="22" fillId="0" borderId="0" xfId="126" applyFont="1" applyFill="1" applyAlignment="1">
      <alignment horizontal="left" wrapText="1"/>
    </xf>
    <xf numFmtId="0" fontId="21" fillId="57" borderId="0" xfId="126" applyNumberFormat="1" applyFont="1" applyFill="1" applyAlignment="1" applyProtection="1">
      <alignment horizontal="left" vertical="top" wrapText="1"/>
    </xf>
    <xf numFmtId="0" fontId="72" fillId="57" borderId="0" xfId="126" applyFill="1" applyAlignment="1">
      <alignment horizontal="left" vertical="top" wrapText="1"/>
    </xf>
    <xf numFmtId="0" fontId="22" fillId="57" borderId="0" xfId="126" applyFont="1" applyFill="1" applyBorder="1" applyAlignment="1" applyProtection="1">
      <alignment horizontal="left" vertical="center" wrapText="1"/>
      <protection locked="0"/>
    </xf>
    <xf numFmtId="0" fontId="22" fillId="57" borderId="0" xfId="126" applyFont="1" applyFill="1" applyAlignment="1">
      <alignment horizontal="left" wrapText="1"/>
    </xf>
    <xf numFmtId="0" fontId="22" fillId="57" borderId="0" xfId="126" quotePrefix="1" applyFont="1" applyFill="1" applyAlignment="1">
      <alignment horizontal="left" wrapText="1"/>
    </xf>
    <xf numFmtId="0" fontId="22" fillId="57" borderId="0" xfId="1" applyFont="1" applyFill="1" applyAlignment="1">
      <alignment horizontal="left" vertical="top" wrapText="1"/>
    </xf>
    <xf numFmtId="0" fontId="23" fillId="57" borderId="0" xfId="1" applyNumberFormat="1" applyFont="1" applyFill="1" applyBorder="1" applyAlignment="1" applyProtection="1">
      <alignment horizontal="left" vertical="top" wrapText="1"/>
    </xf>
    <xf numFmtId="0" fontId="25" fillId="57" borderId="35" xfId="1" applyNumberFormat="1" applyFont="1" applyFill="1" applyBorder="1" applyAlignment="1" applyProtection="1">
      <alignment horizontal="center" vertical="center" wrapText="1"/>
    </xf>
    <xf numFmtId="0" fontId="25" fillId="57" borderId="36" xfId="1" applyNumberFormat="1" applyFont="1" applyFill="1" applyBorder="1" applyAlignment="1" applyProtection="1">
      <alignment horizontal="center" vertical="center" wrapText="1"/>
    </xf>
    <xf numFmtId="0" fontId="25" fillId="57" borderId="50" xfId="1" applyNumberFormat="1" applyFont="1" applyFill="1" applyBorder="1" applyAlignment="1" applyProtection="1">
      <alignment horizontal="center" vertical="center" wrapText="1"/>
    </xf>
    <xf numFmtId="0" fontId="25" fillId="57" borderId="47" xfId="1" applyNumberFormat="1" applyFont="1" applyFill="1" applyBorder="1" applyAlignment="1" applyProtection="1">
      <alignment horizontal="center" vertical="center" wrapText="1"/>
    </xf>
    <xf numFmtId="0" fontId="25" fillId="57" borderId="34" xfId="1" applyNumberFormat="1" applyFont="1" applyFill="1" applyBorder="1" applyAlignment="1" applyProtection="1">
      <alignment horizontal="center" vertical="center" wrapText="1"/>
    </xf>
    <xf numFmtId="0" fontId="25" fillId="57" borderId="32" xfId="1" applyNumberFormat="1" applyFont="1" applyFill="1" applyBorder="1" applyAlignment="1" applyProtection="1">
      <alignment horizontal="center" vertical="center" wrapText="1"/>
    </xf>
    <xf numFmtId="0" fontId="27" fillId="57" borderId="0" xfId="1" applyNumberFormat="1" applyFont="1" applyFill="1" applyBorder="1" applyAlignment="1" applyProtection="1">
      <alignment horizontal="left" vertical="top"/>
    </xf>
    <xf numFmtId="0" fontId="21" fillId="57" borderId="0" xfId="1" applyNumberFormat="1" applyFont="1" applyFill="1" applyBorder="1" applyAlignment="1" applyProtection="1">
      <alignment horizontal="left" wrapText="1"/>
    </xf>
    <xf numFmtId="0" fontId="17" fillId="57" borderId="0" xfId="1" applyFill="1" applyBorder="1" applyAlignment="1"/>
    <xf numFmtId="0" fontId="22" fillId="57" borderId="0" xfId="1" applyFont="1" applyFill="1" applyAlignment="1">
      <alignment horizontal="left" wrapText="1"/>
    </xf>
    <xf numFmtId="0" fontId="21" fillId="57" borderId="0" xfId="1" applyFont="1" applyFill="1" applyAlignment="1">
      <alignment horizontal="left" wrapText="1"/>
    </xf>
    <xf numFmtId="0" fontId="28" fillId="57" borderId="58" xfId="1" applyFont="1" applyFill="1" applyBorder="1" applyAlignment="1">
      <alignment horizontal="center" vertical="center" wrapText="1"/>
    </xf>
    <xf numFmtId="0" fontId="28" fillId="57" borderId="44" xfId="1" applyFont="1" applyFill="1" applyBorder="1" applyAlignment="1">
      <alignment horizontal="center" vertical="center" wrapText="1"/>
    </xf>
    <xf numFmtId="0" fontId="28" fillId="57" borderId="59" xfId="1" applyFont="1" applyFill="1" applyBorder="1" applyAlignment="1">
      <alignment horizontal="center" vertical="center" wrapText="1"/>
    </xf>
    <xf numFmtId="0" fontId="22" fillId="0" borderId="0" xfId="1" applyFont="1" applyAlignment="1">
      <alignment horizontal="left" vertical="top" wrapText="1"/>
    </xf>
    <xf numFmtId="0" fontId="27" fillId="57" borderId="0" xfId="1" applyNumberFormat="1" applyFont="1" applyFill="1" applyBorder="1" applyAlignment="1" applyProtection="1">
      <alignment horizontal="left" vertical="top" wrapText="1"/>
    </xf>
    <xf numFmtId="0" fontId="26" fillId="57" borderId="0" xfId="1" applyNumberFormat="1" applyFont="1" applyFill="1" applyBorder="1" applyAlignment="1" applyProtection="1">
      <alignment horizontal="left" vertical="top" wrapText="1"/>
    </xf>
    <xf numFmtId="0" fontId="20" fillId="57" borderId="0" xfId="1" applyNumberFormat="1" applyFont="1" applyFill="1" applyBorder="1" applyAlignment="1" applyProtection="1">
      <alignment horizontal="left" wrapText="1"/>
    </xf>
    <xf numFmtId="2" fontId="28" fillId="57" borderId="52" xfId="1" applyNumberFormat="1" applyFont="1" applyFill="1" applyBorder="1" applyAlignment="1" applyProtection="1">
      <alignment horizontal="center" vertical="center" wrapText="1"/>
    </xf>
    <xf numFmtId="2" fontId="28" fillId="57" borderId="30" xfId="1" applyNumberFormat="1" applyFont="1" applyFill="1" applyBorder="1" applyAlignment="1" applyProtection="1">
      <alignment horizontal="center" vertical="center" wrapText="1"/>
    </xf>
    <xf numFmtId="0" fontId="21" fillId="57" borderId="0" xfId="1" applyNumberFormat="1" applyFont="1" applyFill="1" applyBorder="1" applyAlignment="1" applyProtection="1">
      <alignment horizontal="left" vertical="top" wrapText="1"/>
    </xf>
    <xf numFmtId="0" fontId="22" fillId="57" borderId="0" xfId="1" applyNumberFormat="1" applyFont="1" applyFill="1" applyBorder="1" applyAlignment="1" applyProtection="1">
      <alignment horizontal="left" vertical="top" wrapText="1"/>
    </xf>
    <xf numFmtId="2" fontId="28" fillId="57" borderId="58" xfId="1" applyNumberFormat="1" applyFont="1" applyFill="1" applyBorder="1" applyAlignment="1" applyProtection="1">
      <alignment horizontal="center" vertical="center" wrapText="1"/>
    </xf>
    <xf numFmtId="2" fontId="28" fillId="57" borderId="44" xfId="1" applyNumberFormat="1" applyFont="1" applyFill="1" applyBorder="1" applyAlignment="1" applyProtection="1">
      <alignment horizontal="center" vertical="center" wrapText="1"/>
    </xf>
    <xf numFmtId="2" fontId="28" fillId="57" borderId="59" xfId="1" applyNumberFormat="1" applyFont="1" applyFill="1" applyBorder="1" applyAlignment="1" applyProtection="1">
      <alignment horizontal="center" vertical="center" wrapText="1"/>
    </xf>
    <xf numFmtId="0" fontId="20" fillId="57" borderId="0" xfId="1" applyNumberFormat="1" applyFont="1" applyFill="1" applyBorder="1" applyAlignment="1" applyProtection="1">
      <alignment horizontal="left" vertical="top"/>
    </xf>
    <xf numFmtId="0" fontId="28" fillId="57" borderId="35" xfId="1" applyNumberFormat="1" applyFont="1" applyFill="1" applyBorder="1" applyAlignment="1" applyProtection="1">
      <alignment horizontal="center" vertical="center" wrapText="1"/>
    </xf>
    <xf numFmtId="0" fontId="28" fillId="57" borderId="36" xfId="1" applyNumberFormat="1" applyFont="1" applyFill="1" applyBorder="1" applyAlignment="1" applyProtection="1">
      <alignment horizontal="center" vertical="center" wrapText="1"/>
    </xf>
    <xf numFmtId="0" fontId="22" fillId="57" borderId="0" xfId="0" applyFont="1" applyFill="1" applyAlignment="1">
      <alignment horizontal="justify" wrapText="1"/>
    </xf>
    <xf numFmtId="0" fontId="22" fillId="57" borderId="0" xfId="0" applyFont="1" applyFill="1" applyBorder="1" applyAlignment="1">
      <alignment horizontal="left" vertical="top" wrapText="1"/>
    </xf>
    <xf numFmtId="0" fontId="22" fillId="57" borderId="0" xfId="0" applyFont="1" applyFill="1" applyBorder="1" applyAlignment="1">
      <alignment horizontal="justify" wrapText="1"/>
    </xf>
    <xf numFmtId="0" fontId="19" fillId="57" borderId="0" xfId="0" applyFont="1" applyFill="1" applyAlignment="1">
      <alignment horizontal="left" vertical="center" wrapText="1"/>
    </xf>
    <xf numFmtId="0" fontId="22" fillId="57" borderId="33" xfId="0" applyFont="1" applyFill="1" applyBorder="1" applyAlignment="1">
      <alignment horizontal="center" vertical="center" wrapText="1"/>
    </xf>
    <xf numFmtId="0" fontId="22" fillId="57" borderId="34" xfId="0" applyFont="1" applyFill="1" applyBorder="1" applyAlignment="1">
      <alignment horizontal="center" vertical="center" wrapText="1"/>
    </xf>
    <xf numFmtId="0" fontId="22" fillId="57" borderId="38" xfId="0" applyFont="1" applyFill="1" applyBorder="1" applyAlignment="1">
      <alignment horizontal="center" vertical="center" wrapText="1"/>
    </xf>
    <xf numFmtId="0" fontId="28" fillId="57" borderId="39" xfId="0" applyFont="1" applyFill="1" applyBorder="1" applyAlignment="1">
      <alignment horizontal="left" vertical="top" wrapText="1"/>
    </xf>
    <xf numFmtId="0" fontId="28" fillId="57" borderId="46" xfId="0" applyFont="1" applyFill="1" applyBorder="1" applyAlignment="1">
      <alignment horizontal="left" vertical="top" wrapText="1"/>
    </xf>
    <xf numFmtId="0" fontId="21" fillId="57" borderId="0" xfId="0" applyFont="1" applyFill="1" applyAlignment="1">
      <alignment horizontal="justify" wrapText="1"/>
    </xf>
    <xf numFmtId="0" fontId="20" fillId="0" borderId="0" xfId="0" applyFont="1" applyFill="1" applyAlignment="1">
      <alignment wrapText="1"/>
    </xf>
    <xf numFmtId="0" fontId="22" fillId="0" borderId="0" xfId="0" applyFont="1" applyFill="1" applyAlignment="1">
      <alignment horizontal="justify" wrapText="1"/>
    </xf>
    <xf numFmtId="0" fontId="0" fillId="0" borderId="0" xfId="0" applyFill="1" applyAlignment="1">
      <alignment wrapText="1"/>
    </xf>
    <xf numFmtId="0" fontId="22" fillId="0" borderId="0" xfId="0" applyFont="1" applyFill="1" applyAlignment="1">
      <alignment wrapText="1"/>
    </xf>
    <xf numFmtId="0" fontId="22" fillId="57" borderId="53" xfId="0" applyNumberFormat="1" applyFont="1" applyFill="1" applyBorder="1" applyAlignment="1" applyProtection="1">
      <alignment horizontal="left" vertical="center" wrapText="1"/>
    </xf>
    <xf numFmtId="0" fontId="22" fillId="57" borderId="0" xfId="0" applyFont="1" applyFill="1" applyBorder="1" applyAlignment="1">
      <alignment horizontal="left" vertical="center"/>
    </xf>
    <xf numFmtId="0" fontId="28" fillId="57" borderId="64" xfId="0" applyNumberFormat="1" applyFont="1" applyFill="1" applyBorder="1" applyAlignment="1" applyProtection="1">
      <alignment horizontal="left" vertical="center" wrapText="1"/>
    </xf>
    <xf numFmtId="0" fontId="28" fillId="57" borderId="98" xfId="0" applyFont="1" applyFill="1" applyBorder="1" applyAlignment="1">
      <alignment horizontal="left" vertical="center" wrapText="1"/>
    </xf>
    <xf numFmtId="0" fontId="28" fillId="57" borderId="58" xfId="0" applyNumberFormat="1" applyFont="1" applyFill="1" applyBorder="1" applyAlignment="1" applyProtection="1">
      <alignment horizontal="center" vertical="center" wrapText="1"/>
    </xf>
    <xf numFmtId="0" fontId="28" fillId="57" borderId="99" xfId="0" applyFont="1" applyFill="1" applyBorder="1" applyAlignment="1">
      <alignment horizontal="center" vertical="center" wrapText="1"/>
    </xf>
    <xf numFmtId="0" fontId="28" fillId="57" borderId="44" xfId="0" applyFont="1" applyFill="1" applyBorder="1" applyAlignment="1">
      <alignment horizontal="center" vertical="center" wrapText="1"/>
    </xf>
    <xf numFmtId="0" fontId="22" fillId="57" borderId="15" xfId="0" applyNumberFormat="1" applyFont="1" applyFill="1" applyBorder="1" applyAlignment="1" applyProtection="1">
      <alignment horizontal="left" vertical="center" wrapText="1"/>
    </xf>
    <xf numFmtId="0" fontId="22" fillId="57" borderId="31" xfId="0" applyFont="1" applyFill="1" applyBorder="1" applyAlignment="1">
      <alignment horizontal="left" vertical="center"/>
    </xf>
    <xf numFmtId="0" fontId="28" fillId="57" borderId="16" xfId="0" applyNumberFormat="1" applyFont="1" applyFill="1" applyBorder="1" applyAlignment="1" applyProtection="1">
      <alignment horizontal="left" vertical="center" wrapText="1"/>
    </xf>
    <xf numFmtId="0" fontId="28" fillId="57" borderId="37" xfId="0" applyFont="1" applyFill="1" applyBorder="1" applyAlignment="1">
      <alignment horizontal="left" vertical="center"/>
    </xf>
    <xf numFmtId="0" fontId="28" fillId="57" borderId="98" xfId="0" applyFont="1" applyFill="1" applyBorder="1" applyAlignment="1">
      <alignment horizontal="left" vertical="center"/>
    </xf>
    <xf numFmtId="0" fontId="21" fillId="0" borderId="0" xfId="0" applyFont="1" applyFill="1" applyAlignment="1">
      <alignment horizontal="left" vertical="top" wrapText="1"/>
    </xf>
    <xf numFmtId="0" fontId="22" fillId="0" borderId="0" xfId="0" applyNumberFormat="1" applyFont="1" applyFill="1" applyAlignment="1">
      <alignment horizontal="justify"/>
    </xf>
    <xf numFmtId="0" fontId="20" fillId="57" borderId="0" xfId="115" applyFont="1" applyFill="1" applyAlignment="1">
      <alignment horizontal="left" vertical="justify" wrapText="1"/>
    </xf>
    <xf numFmtId="0" fontId="21" fillId="57" borderId="0" xfId="118" applyFont="1" applyFill="1" applyAlignment="1">
      <alignment horizontal="justify" vertical="center" wrapText="1"/>
    </xf>
    <xf numFmtId="0" fontId="22" fillId="57" borderId="0" xfId="118" applyFont="1" applyFill="1" applyAlignment="1">
      <alignment horizontal="justify" vertical="justify" wrapText="1"/>
    </xf>
    <xf numFmtId="0" fontId="64" fillId="57" borderId="0" xfId="0" applyFont="1" applyFill="1" applyAlignment="1">
      <alignment wrapText="1"/>
    </xf>
    <xf numFmtId="0" fontId="20" fillId="57" borderId="0" xfId="0" applyFont="1" applyFill="1" applyAlignment="1">
      <alignment horizontal="left" wrapText="1"/>
    </xf>
    <xf numFmtId="0" fontId="19" fillId="0" borderId="0" xfId="0" applyFont="1" applyAlignment="1">
      <alignment horizontal="left" vertical="top" wrapText="1"/>
    </xf>
    <xf numFmtId="0" fontId="21" fillId="57" borderId="0" xfId="0" applyFont="1" applyFill="1" applyAlignment="1">
      <alignment horizontal="left"/>
    </xf>
    <xf numFmtId="0" fontId="22" fillId="57" borderId="0" xfId="0" applyFont="1" applyFill="1" applyAlignment="1">
      <alignment horizontal="left" wrapText="1"/>
    </xf>
    <xf numFmtId="0" fontId="68" fillId="57" borderId="52" xfId="0" applyFont="1" applyFill="1" applyBorder="1" applyAlignment="1">
      <alignment horizontal="center"/>
    </xf>
    <xf numFmtId="0" fontId="68" fillId="57" borderId="29" xfId="0" applyFont="1" applyFill="1" applyBorder="1" applyAlignment="1">
      <alignment horizontal="center"/>
    </xf>
    <xf numFmtId="0" fontId="68" fillId="57" borderId="59" xfId="0" applyFont="1" applyFill="1" applyBorder="1" applyAlignment="1">
      <alignment horizontal="center"/>
    </xf>
    <xf numFmtId="0" fontId="68" fillId="57" borderId="44" xfId="0" applyFont="1" applyFill="1" applyBorder="1" applyAlignment="1">
      <alignment horizontal="center"/>
    </xf>
    <xf numFmtId="0" fontId="68" fillId="57" borderId="99" xfId="0" applyFont="1" applyFill="1" applyBorder="1" applyAlignment="1">
      <alignment horizontal="center"/>
    </xf>
    <xf numFmtId="0" fontId="22" fillId="57" borderId="0" xfId="0" applyFont="1" applyFill="1" applyAlignment="1">
      <alignment horizontal="left" vertical="top" wrapText="1"/>
    </xf>
    <xf numFmtId="0" fontId="28" fillId="57" borderId="63" xfId="1" applyFont="1" applyFill="1" applyBorder="1" applyAlignment="1">
      <alignment horizontal="center" vertical="center" wrapText="1"/>
    </xf>
    <xf numFmtId="0" fontId="28" fillId="57" borderId="29" xfId="1" applyFont="1" applyFill="1" applyBorder="1" applyAlignment="1">
      <alignment horizontal="center" vertical="center" wrapText="1"/>
    </xf>
    <xf numFmtId="0" fontId="28" fillId="57" borderId="79" xfId="1" applyFont="1" applyFill="1" applyBorder="1" applyAlignment="1">
      <alignment horizontal="center" vertical="center" wrapText="1"/>
    </xf>
    <xf numFmtId="0" fontId="28" fillId="57" borderId="57" xfId="1" applyFont="1" applyFill="1" applyBorder="1" applyAlignment="1">
      <alignment horizontal="center" vertical="center" wrapText="1"/>
    </xf>
    <xf numFmtId="0" fontId="26" fillId="57" borderId="0" xfId="1" applyNumberFormat="1" applyFont="1" applyFill="1" applyBorder="1" applyAlignment="1" applyProtection="1">
      <alignment horizontal="left" wrapText="1"/>
    </xf>
    <xf numFmtId="0" fontId="22" fillId="57" borderId="0" xfId="1" applyFont="1" applyFill="1" applyBorder="1" applyAlignment="1">
      <alignment vertical="center"/>
    </xf>
    <xf numFmtId="0" fontId="22" fillId="0" borderId="14" xfId="1" applyFont="1" applyBorder="1" applyAlignment="1">
      <alignment vertical="center"/>
    </xf>
    <xf numFmtId="0" fontId="22" fillId="0" borderId="0" xfId="1" applyFont="1" applyBorder="1" applyAlignment="1">
      <alignment vertical="center"/>
    </xf>
    <xf numFmtId="0" fontId="22" fillId="57" borderId="38" xfId="1" applyFont="1" applyFill="1" applyBorder="1" applyAlignment="1">
      <alignment vertical="center"/>
    </xf>
    <xf numFmtId="0" fontId="22" fillId="0" borderId="31" xfId="1" applyFont="1" applyBorder="1" applyAlignment="1">
      <alignment vertical="center"/>
    </xf>
    <xf numFmtId="0" fontId="69" fillId="0" borderId="0" xfId="0" applyFont="1" applyAlignment="1">
      <alignment horizontal="left" vertical="top"/>
    </xf>
    <xf numFmtId="0" fontId="70" fillId="0" borderId="0" xfId="0" applyFont="1" applyAlignment="1">
      <alignment horizontal="left" vertical="top"/>
    </xf>
    <xf numFmtId="0" fontId="19" fillId="0" borderId="46" xfId="0" applyFont="1" applyBorder="1" applyAlignment="1">
      <alignment horizontal="center" wrapText="1"/>
    </xf>
    <xf numFmtId="0" fontId="19" fillId="0" borderId="31" xfId="0" applyFont="1" applyBorder="1" applyAlignment="1">
      <alignment horizontal="center" wrapText="1"/>
    </xf>
    <xf numFmtId="0" fontId="19" fillId="0" borderId="35" xfId="0" applyFont="1" applyBorder="1" applyAlignment="1">
      <alignment horizontal="center" wrapText="1"/>
    </xf>
    <xf numFmtId="0" fontId="19" fillId="0" borderId="37" xfId="0" applyFont="1" applyBorder="1" applyAlignment="1">
      <alignment horizontal="center" wrapText="1"/>
    </xf>
    <xf numFmtId="0" fontId="19" fillId="0" borderId="36" xfId="0" applyFont="1" applyBorder="1" applyAlignment="1">
      <alignment horizontal="center" wrapText="1"/>
    </xf>
    <xf numFmtId="0" fontId="19" fillId="0" borderId="0" xfId="0" applyFont="1" applyAlignment="1">
      <alignment horizontal="left" vertical="top"/>
    </xf>
    <xf numFmtId="0" fontId="0" fillId="0" borderId="77" xfId="0" applyBorder="1" applyAlignment="1">
      <alignment horizontal="center" vertical="center"/>
    </xf>
    <xf numFmtId="0" fontId="0" fillId="0" borderId="77" xfId="0" applyBorder="1" applyAlignment="1">
      <alignment horizontal="center"/>
    </xf>
    <xf numFmtId="166" fontId="81" fillId="0" borderId="0" xfId="125" applyNumberFormat="1" applyFont="1" applyAlignment="1">
      <alignment horizontal="left" vertical="top" wrapText="1"/>
    </xf>
    <xf numFmtId="0" fontId="28" fillId="0" borderId="31" xfId="0" applyFont="1" applyFill="1" applyBorder="1" applyAlignment="1">
      <alignment horizontal="left" vertical="top"/>
    </xf>
    <xf numFmtId="0" fontId="28" fillId="0" borderId="32" xfId="0" applyFont="1" applyFill="1" applyBorder="1" applyAlignment="1">
      <alignment horizontal="left" vertical="top"/>
    </xf>
    <xf numFmtId="166" fontId="25" fillId="57" borderId="35" xfId="129" applyNumberFormat="1" applyFont="1" applyFill="1" applyBorder="1" applyAlignment="1" applyProtection="1">
      <alignment horizontal="center" vertical="center"/>
    </xf>
    <xf numFmtId="166" fontId="25" fillId="57" borderId="37" xfId="129" applyNumberFormat="1" applyFont="1" applyFill="1" applyBorder="1" applyAlignment="1" applyProtection="1">
      <alignment horizontal="center" vertical="center"/>
    </xf>
    <xf numFmtId="0" fontId="28" fillId="0" borderId="14" xfId="0" applyFont="1" applyFill="1" applyBorder="1" applyAlignment="1">
      <alignment horizontal="left" vertical="top"/>
    </xf>
    <xf numFmtId="0" fontId="28" fillId="0" borderId="94" xfId="0" applyFont="1" applyFill="1" applyBorder="1" applyAlignment="1">
      <alignment horizontal="left" vertical="top"/>
    </xf>
    <xf numFmtId="166" fontId="25" fillId="57" borderId="43" xfId="129" applyNumberFormat="1" applyFont="1" applyFill="1" applyBorder="1" applyAlignment="1" applyProtection="1">
      <alignment horizontal="center" vertical="center"/>
    </xf>
    <xf numFmtId="166" fontId="25" fillId="57" borderId="65" xfId="129" applyNumberFormat="1" applyFont="1" applyFill="1" applyBorder="1" applyAlignment="1" applyProtection="1">
      <alignment horizontal="center" vertical="center"/>
    </xf>
    <xf numFmtId="0" fontId="21" fillId="0" borderId="31" xfId="0" applyFont="1" applyFill="1" applyBorder="1" applyAlignment="1">
      <alignment horizontal="left" vertical="top" indent="2"/>
    </xf>
    <xf numFmtId="0" fontId="21" fillId="0" borderId="32" xfId="0" applyFont="1" applyFill="1" applyBorder="1" applyAlignment="1">
      <alignment horizontal="left" vertical="top" indent="2"/>
    </xf>
    <xf numFmtId="166" fontId="27" fillId="57" borderId="91" xfId="129" applyNumberFormat="1" applyFont="1" applyFill="1" applyBorder="1" applyAlignment="1" applyProtection="1">
      <alignment horizontal="center" vertical="center"/>
    </xf>
    <xf numFmtId="166" fontId="27" fillId="57" borderId="92" xfId="129" applyNumberFormat="1" applyFont="1" applyFill="1" applyBorder="1" applyAlignment="1" applyProtection="1">
      <alignment horizontal="center" vertical="center"/>
    </xf>
    <xf numFmtId="0" fontId="28" fillId="0" borderId="86" xfId="0" applyFont="1" applyFill="1" applyBorder="1" applyAlignment="1">
      <alignment horizontal="left" vertical="top"/>
    </xf>
    <xf numFmtId="0" fontId="28" fillId="0" borderId="87" xfId="0" applyFont="1" applyFill="1" applyBorder="1" applyAlignment="1">
      <alignment horizontal="left" vertical="top"/>
    </xf>
    <xf numFmtId="166" fontId="25" fillId="57" borderId="89" xfId="129" applyNumberFormat="1" applyFont="1" applyFill="1" applyBorder="1" applyAlignment="1" applyProtection="1">
      <alignment horizontal="center" vertical="center"/>
    </xf>
    <xf numFmtId="166" fontId="25" fillId="57" borderId="90" xfId="129" applyNumberFormat="1" applyFont="1" applyFill="1" applyBorder="1" applyAlignment="1" applyProtection="1">
      <alignment horizontal="center" vertical="center"/>
    </xf>
    <xf numFmtId="0" fontId="21" fillId="0" borderId="92" xfId="0" applyFont="1" applyFill="1" applyBorder="1" applyAlignment="1">
      <alignment horizontal="left" vertical="top" indent="2"/>
    </xf>
    <xf numFmtId="0" fontId="21" fillId="0" borderId="93" xfId="0" applyFont="1" applyFill="1" applyBorder="1" applyAlignment="1">
      <alignment horizontal="left" vertical="top" indent="2"/>
    </xf>
    <xf numFmtId="0" fontId="15" fillId="0" borderId="0" xfId="0" applyFont="1" applyAlignment="1">
      <alignment horizontal="left" vertical="top" wrapText="1"/>
    </xf>
    <xf numFmtId="0" fontId="28" fillId="57" borderId="29" xfId="73" applyFont="1" applyFill="1" applyBorder="1" applyAlignment="1">
      <alignment horizontal="center" vertical="top"/>
    </xf>
    <xf numFmtId="0" fontId="28" fillId="57" borderId="31" xfId="73" applyFont="1" applyFill="1" applyBorder="1" applyAlignment="1">
      <alignment horizontal="center" vertical="top"/>
    </xf>
    <xf numFmtId="0" fontId="28" fillId="0" borderId="58" xfId="0" applyFont="1" applyFill="1" applyBorder="1" applyAlignment="1">
      <alignment horizontal="center" vertical="center"/>
    </xf>
    <xf numFmtId="0" fontId="28" fillId="0" borderId="59" xfId="0" applyFont="1" applyFill="1" applyBorder="1" applyAlignment="1">
      <alignment horizontal="center" vertical="center"/>
    </xf>
    <xf numFmtId="0" fontId="28" fillId="0" borderId="44" xfId="0" applyFont="1" applyFill="1" applyBorder="1" applyAlignment="1">
      <alignment horizontal="center" vertical="center"/>
    </xf>
    <xf numFmtId="0" fontId="77" fillId="0" borderId="52" xfId="0" applyFont="1" applyBorder="1" applyAlignment="1">
      <alignment horizontal="center" vertical="center" wrapText="1"/>
    </xf>
    <xf numFmtId="0" fontId="77" fillId="0" borderId="29" xfId="0" applyFont="1" applyBorder="1" applyAlignment="1">
      <alignment horizontal="center" vertical="center" wrapText="1"/>
    </xf>
    <xf numFmtId="0" fontId="77" fillId="0" borderId="46" xfId="0" applyFont="1" applyBorder="1" applyAlignment="1">
      <alignment horizontal="center" vertical="center" wrapText="1"/>
    </xf>
    <xf numFmtId="0" fontId="77" fillId="0" borderId="31" xfId="0" applyFont="1" applyBorder="1" applyAlignment="1">
      <alignment horizontal="center" vertical="center" wrapText="1"/>
    </xf>
    <xf numFmtId="0" fontId="57" fillId="0" borderId="0" xfId="0" applyFont="1" applyAlignment="1">
      <alignment horizontal="left" vertical="top" wrapText="1"/>
    </xf>
    <xf numFmtId="0" fontId="28" fillId="61" borderId="96" xfId="0" applyFont="1" applyFill="1" applyBorder="1" applyAlignment="1">
      <alignment horizontal="center" vertical="top"/>
    </xf>
    <xf numFmtId="0" fontId="28" fillId="61" borderId="97" xfId="0" applyFont="1" applyFill="1" applyBorder="1" applyAlignment="1">
      <alignment horizontal="center" vertical="top"/>
    </xf>
    <xf numFmtId="0" fontId="83" fillId="62" borderId="96" xfId="0" applyFont="1" applyFill="1" applyBorder="1" applyAlignment="1">
      <alignment horizontal="center" vertical="center"/>
    </xf>
    <xf numFmtId="0" fontId="83" fillId="62" borderId="39" xfId="0" applyFont="1" applyFill="1" applyBorder="1" applyAlignment="1">
      <alignment horizontal="center" vertical="center"/>
    </xf>
    <xf numFmtId="0" fontId="83" fillId="62" borderId="46" xfId="0" applyFont="1" applyFill="1" applyBorder="1" applyAlignment="1">
      <alignment horizontal="center" vertical="center"/>
    </xf>
    <xf numFmtId="0" fontId="65" fillId="0" borderId="98" xfId="0" applyFont="1" applyBorder="1" applyAlignment="1">
      <alignment horizontal="left" vertical="top" wrapText="1"/>
    </xf>
    <xf numFmtId="0" fontId="57" fillId="0" borderId="35" xfId="0" applyFont="1" applyBorder="1" applyAlignment="1">
      <alignment horizontal="center"/>
    </xf>
    <xf numFmtId="0" fontId="57" fillId="0" borderId="36" xfId="0" applyFont="1" applyBorder="1" applyAlignment="1">
      <alignment horizontal="center"/>
    </xf>
    <xf numFmtId="0" fontId="57" fillId="0" borderId="37" xfId="0" applyFont="1" applyBorder="1" applyAlignment="1">
      <alignment horizontal="center"/>
    </xf>
    <xf numFmtId="0" fontId="57" fillId="0" borderId="50" xfId="0" applyFont="1" applyBorder="1" applyAlignment="1">
      <alignment horizontal="center"/>
    </xf>
    <xf numFmtId="0" fontId="57" fillId="0" borderId="47" xfId="0" applyFont="1" applyBorder="1" applyAlignment="1">
      <alignment horizontal="center"/>
    </xf>
    <xf numFmtId="0" fontId="76" fillId="0" borderId="77" xfId="0" applyFont="1" applyFill="1" applyBorder="1" applyAlignment="1">
      <alignment horizontal="left" vertical="top" wrapText="1"/>
    </xf>
    <xf numFmtId="0" fontId="76" fillId="0" borderId="0" xfId="0" applyFont="1" applyFill="1" applyAlignment="1">
      <alignment horizontal="left" vertical="top" wrapText="1"/>
    </xf>
    <xf numFmtId="0" fontId="61" fillId="0" borderId="96" xfId="0" applyFont="1" applyFill="1" applyBorder="1" applyAlignment="1">
      <alignment horizontal="center" vertical="center" wrapText="1"/>
    </xf>
    <xf numFmtId="0" fontId="61" fillId="0" borderId="97" xfId="0" applyFont="1" applyFill="1" applyBorder="1" applyAlignment="1">
      <alignment horizontal="center" vertical="center" wrapText="1"/>
    </xf>
    <xf numFmtId="0" fontId="61" fillId="0" borderId="46" xfId="0" applyFont="1" applyFill="1" applyBorder="1" applyAlignment="1">
      <alignment horizontal="center" vertical="center" wrapText="1"/>
    </xf>
    <xf numFmtId="0" fontId="61" fillId="0" borderId="32" xfId="0" applyFont="1" applyFill="1" applyBorder="1" applyAlignment="1">
      <alignment horizontal="center" vertical="center" wrapText="1"/>
    </xf>
    <xf numFmtId="0" fontId="61" fillId="0" borderId="77" xfId="0" applyFont="1" applyFill="1" applyBorder="1" applyAlignment="1">
      <alignment horizontal="center" vertical="center" wrapText="1"/>
    </xf>
    <xf numFmtId="0" fontId="57" fillId="0" borderId="77" xfId="0" applyFont="1" applyFill="1" applyBorder="1" applyAlignment="1">
      <alignment horizontal="center" vertical="center" wrapText="1"/>
    </xf>
  </cellXfs>
  <cellStyles count="136">
    <cellStyle name="20 % - Accent1 2" xfId="92"/>
    <cellStyle name="20 % - Accent1 3" xfId="2"/>
    <cellStyle name="20 % - Accent2 2" xfId="96"/>
    <cellStyle name="20 % - Accent2 3" xfId="3"/>
    <cellStyle name="20 % - Accent3 2" xfId="100"/>
    <cellStyle name="20 % - Accent3 3" xfId="4"/>
    <cellStyle name="20 % - Accent4 2" xfId="104"/>
    <cellStyle name="20 % - Accent4 3" xfId="5"/>
    <cellStyle name="20 % - Accent5 2" xfId="108"/>
    <cellStyle name="20 % - Accent5 3" xfId="6"/>
    <cellStyle name="20 % - Accent6 2" xfId="112"/>
    <cellStyle name="20 % - Accent6 3" xfId="7"/>
    <cellStyle name="40 % - Accent1 2" xfId="93"/>
    <cellStyle name="40 % - Accent1 3" xfId="8"/>
    <cellStyle name="40 % - Accent2 2" xfId="97"/>
    <cellStyle name="40 % - Accent2 3" xfId="9"/>
    <cellStyle name="40 % - Accent3 2" xfId="101"/>
    <cellStyle name="40 % - Accent3 3" xfId="10"/>
    <cellStyle name="40 % - Accent4 2" xfId="105"/>
    <cellStyle name="40 % - Accent4 3" xfId="11"/>
    <cellStyle name="40 % - Accent5 2" xfId="109"/>
    <cellStyle name="40 % - Accent5 3" xfId="12"/>
    <cellStyle name="40 % - Accent6 2" xfId="113"/>
    <cellStyle name="40 % - Accent6 3" xfId="13"/>
    <cellStyle name="60 % - Accent1 2" xfId="94"/>
    <cellStyle name="60 % - Accent1 3" xfId="14"/>
    <cellStyle name="60 % - Accent2 2" xfId="98"/>
    <cellStyle name="60 % - Accent2 3" xfId="15"/>
    <cellStyle name="60 % - Accent3 2" xfId="102"/>
    <cellStyle name="60 % - Accent3 3" xfId="16"/>
    <cellStyle name="60 % - Accent4 2" xfId="106"/>
    <cellStyle name="60 % - Accent4 3" xfId="17"/>
    <cellStyle name="60 % - Accent5 2" xfId="110"/>
    <cellStyle name="60 % - Accent5 3" xfId="18"/>
    <cellStyle name="60 % - Accent6 2" xfId="114"/>
    <cellStyle name="60 % - Accent6 3" xfId="19"/>
    <cellStyle name="Accent1 2" xfId="91"/>
    <cellStyle name="Accent1 3" xfId="20"/>
    <cellStyle name="Accent2 2" xfId="95"/>
    <cellStyle name="Accent2 3" xfId="21"/>
    <cellStyle name="Accent3 2" xfId="99"/>
    <cellStyle name="Accent3 3" xfId="22"/>
    <cellStyle name="Accent4 2" xfId="103"/>
    <cellStyle name="Accent4 3" xfId="23"/>
    <cellStyle name="Accent5 2" xfId="107"/>
    <cellStyle name="Accent5 3" xfId="24"/>
    <cellStyle name="Accent6 2" xfId="111"/>
    <cellStyle name="Accent6 3" xfId="25"/>
    <cellStyle name="Avertissement 2" xfId="87"/>
    <cellStyle name="Avertissement 3" xfId="26"/>
    <cellStyle name="Calcul 2" xfId="84"/>
    <cellStyle name="Calcul 3" xfId="27"/>
    <cellStyle name="Calcul 4" xfId="127"/>
    <cellStyle name="Cellule liée 2" xfId="85"/>
    <cellStyle name="Cellule liée 3" xfId="28"/>
    <cellStyle name="Commentaire 2" xfId="88"/>
    <cellStyle name="Commentaire 3" xfId="29"/>
    <cellStyle name="Commentaire 4" xfId="121"/>
    <cellStyle name="Commentaire 5" xfId="128"/>
    <cellStyle name="Date" xfId="30"/>
    <cellStyle name="DEFINITION" xfId="31"/>
    <cellStyle name="Entrée 2" xfId="82"/>
    <cellStyle name="Entrée 3" xfId="32"/>
    <cellStyle name="Entrée 4" xfId="132"/>
    <cellStyle name="Euro" xfId="33"/>
    <cellStyle name="Euro 2" xfId="122"/>
    <cellStyle name="FILET_HAUT" xfId="34"/>
    <cellStyle name="Insatisfaisant 2" xfId="80"/>
    <cellStyle name="Insatisfaisant 3" xfId="35"/>
    <cellStyle name="josette" xfId="36"/>
    <cellStyle name="Ligne_Bas" xfId="37"/>
    <cellStyle name="Milliers 2" xfId="129"/>
    <cellStyle name="Milliers 3" xfId="135"/>
    <cellStyle name="Motif" xfId="38"/>
    <cellStyle name="Motif 2" xfId="123"/>
    <cellStyle name="Neutre 2" xfId="81"/>
    <cellStyle name="Neutre 3" xfId="39"/>
    <cellStyle name="Nom_Département" xfId="40"/>
    <cellStyle name="Normal" xfId="0" builtinId="0"/>
    <cellStyle name="Normal 2" xfId="71"/>
    <cellStyle name="Normal 2 2" xfId="125"/>
    <cellStyle name="Normal 3" xfId="73"/>
    <cellStyle name="Normal 4" xfId="1"/>
    <cellStyle name="Normal 5" xfId="126"/>
    <cellStyle name="Normal 6" xfId="133"/>
    <cellStyle name="Normal_DF annexe 2" xfId="119"/>
    <cellStyle name="Normal_Pyramides des âges 31-12-2006 Public privé" xfId="120"/>
    <cellStyle name="Normal_Tab 1-16 1-19 1-18_ 07 mars" xfId="117"/>
    <cellStyle name="Normal_Tableaux Non-titulaires_Vue d'ensemble n°1.2" xfId="118"/>
    <cellStyle name="Normal_Vue 1.2 Emploi public_mise en forme 08062010" xfId="115"/>
    <cellStyle name="Normal_Vue 1.2-partie localisation 3FP-tableaux_Audrey_20080627" xfId="116"/>
    <cellStyle name="Normal_Vue 1.2-Tabx et graph_20090703-DEF" xfId="72"/>
    <cellStyle name="NOTE01" xfId="41"/>
    <cellStyle name="Pourcentage 2" xfId="42"/>
    <cellStyle name="Pourcentage 3" xfId="124"/>
    <cellStyle name="Pourcentage 4" xfId="134"/>
    <cellStyle name="REMARQ01" xfId="43"/>
    <cellStyle name="S/TT_Nom" xfId="44"/>
    <cellStyle name="Satisfaisant 2" xfId="79"/>
    <cellStyle name="Satisfaisant 3" xfId="45"/>
    <cellStyle name="Service_+" xfId="46"/>
    <cellStyle name="Sortie 2" xfId="83"/>
    <cellStyle name="Sortie 3" xfId="47"/>
    <cellStyle name="Sortie 4" xfId="130"/>
    <cellStyle name="SOURSITU" xfId="48"/>
    <cellStyle name="SOUS TOT" xfId="49"/>
    <cellStyle name="Sous_Total" xfId="50"/>
    <cellStyle name="TABL01" xfId="51"/>
    <cellStyle name="Texte explicatif 2" xfId="89"/>
    <cellStyle name="Texte explicatif 3" xfId="52"/>
    <cellStyle name="TITCOL01" xfId="53"/>
    <cellStyle name="TITCOLG1" xfId="54"/>
    <cellStyle name="TITLIG01" xfId="55"/>
    <cellStyle name="Titre 2" xfId="74"/>
    <cellStyle name="Titre 3" xfId="56"/>
    <cellStyle name="Titre 1 2" xfId="75"/>
    <cellStyle name="Titre 1 3" xfId="57"/>
    <cellStyle name="Titre 2 2" xfId="76"/>
    <cellStyle name="Titre 2 3" xfId="58"/>
    <cellStyle name="Titre 3 2" xfId="77"/>
    <cellStyle name="Titre 3 3" xfId="59"/>
    <cellStyle name="Titre 4 2" xfId="78"/>
    <cellStyle name="Titre 4 3" xfId="60"/>
    <cellStyle name="TITRE01" xfId="61"/>
    <cellStyle name="Total 2" xfId="90"/>
    <cellStyle name="Total 3" xfId="62"/>
    <cellStyle name="Total 4" xfId="131"/>
    <cellStyle name="TOTAL01" xfId="63"/>
    <cellStyle name="TOTALG1" xfId="64"/>
    <cellStyle name="TT_DPT_Corps" xfId="65"/>
    <cellStyle name="UNITE" xfId="66"/>
    <cellStyle name="Valeur" xfId="67"/>
    <cellStyle name="Vérification 2" xfId="86"/>
    <cellStyle name="Vérification 3" xfId="68"/>
    <cellStyle name="Vide_Département" xfId="69"/>
    <cellStyle name="Villes" xfId="7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33"/>
          <c:dLbls>
            <c:dLbl>
              <c:idx val="0"/>
              <c:layout>
                <c:manualLayout>
                  <c:x val="1.9051618547681538E-2"/>
                  <c:y val="-1.5172250139586823E-2"/>
                </c:manualLayout>
              </c:layout>
              <c:showLegendKey val="0"/>
              <c:showVal val="1"/>
              <c:showCatName val="1"/>
              <c:showSerName val="0"/>
              <c:showPercent val="0"/>
              <c:showBubbleSize val="0"/>
              <c:extLst>
                <c:ext xmlns:c15="http://schemas.microsoft.com/office/drawing/2012/chart" uri="{CE6537A1-D6FC-4f65-9D91-7224C49458BB}"/>
              </c:extLst>
            </c:dLbl>
            <c:dLbl>
              <c:idx val="1"/>
              <c:layout>
                <c:manualLayout>
                  <c:x val="0"/>
                  <c:y val="-1.9931323283082045E-2"/>
                </c:manualLayout>
              </c:layout>
              <c:showLegendKey val="0"/>
              <c:showVal val="1"/>
              <c:showCatName val="1"/>
              <c:showSerName val="0"/>
              <c:showPercent val="0"/>
              <c:showBubbleSize val="0"/>
              <c:extLst>
                <c:ext xmlns:c15="http://schemas.microsoft.com/office/drawing/2012/chart" uri="{CE6537A1-D6FC-4f65-9D91-7224C49458BB}"/>
              </c:extLst>
            </c:dLbl>
            <c:dLbl>
              <c:idx val="2"/>
              <c:layout>
                <c:manualLayout>
                  <c:x val="-0.1256353893263342"/>
                  <c:y val="-6.2661641541038524E-2"/>
                </c:manualLayout>
              </c:layout>
              <c:showLegendKey val="0"/>
              <c:showVal val="1"/>
              <c:showCatName val="1"/>
              <c:showSerName val="0"/>
              <c:showPercent val="0"/>
              <c:showBubbleSize val="0"/>
              <c:extLst>
                <c:ext xmlns:c15="http://schemas.microsoft.com/office/drawing/2012/chart" uri="{CE6537A1-D6FC-4f65-9D91-7224C49458BB}"/>
              </c:extLst>
            </c:dLbl>
            <c:dLbl>
              <c:idx val="3"/>
              <c:layout>
                <c:manualLayout>
                  <c:x val="4.138232720909886E-2"/>
                  <c:y val="-0.11663498045784478"/>
                </c:manualLayout>
              </c:layout>
              <c:showLegendKey val="0"/>
              <c:showVal val="1"/>
              <c:showCatName val="1"/>
              <c:showSerName val="0"/>
              <c:showPercent val="0"/>
              <c:showBubbleSize val="0"/>
              <c:extLst>
                <c:ext xmlns:c15="http://schemas.microsoft.com/office/drawing/2012/chart" uri="{CE6537A1-D6FC-4f65-9D91-7224C49458BB}"/>
              </c:extLst>
            </c:dLbl>
            <c:dLbl>
              <c:idx val="4"/>
              <c:layout>
                <c:manualLayout>
                  <c:x val="0.22312160979877516"/>
                  <c:y val="-9.1283640424343934E-2"/>
                </c:manualLayout>
              </c:layout>
              <c:showLegendKey val="0"/>
              <c:showVal val="1"/>
              <c:showCatName val="1"/>
              <c:showSerName val="0"/>
              <c:showPercent val="0"/>
              <c:showBubbleSize val="0"/>
              <c:extLst>
                <c:ext xmlns:c15="http://schemas.microsoft.com/office/drawing/2012/chart" uri="{CE6537A1-D6FC-4f65-9D91-7224C49458BB}"/>
              </c:extLst>
            </c:dLbl>
            <c:dLbl>
              <c:idx val="5"/>
              <c:layout>
                <c:manualLayout>
                  <c:x val="0.21044597550306213"/>
                  <c:y val="-2.5782244556113904E-2"/>
                </c:manualLayout>
              </c:layout>
              <c:showLegendKey val="0"/>
              <c:showVal val="1"/>
              <c:showCatName val="1"/>
              <c:showSerName val="0"/>
              <c:showPercent val="0"/>
              <c:showBubbleSize val="0"/>
              <c:extLst>
                <c:ext xmlns:c15="http://schemas.microsoft.com/office/drawing/2012/chart" uri="{CE6537A1-D6FC-4f65-9D91-7224C49458BB}"/>
              </c:extLst>
            </c:dLbl>
            <c:numFmt formatCode="0.0%" sourceLinked="0"/>
            <c:spPr>
              <a:noFill/>
              <a:ln>
                <a:noFill/>
              </a:ln>
              <a:effectLst/>
            </c:spPr>
            <c:showLegendKey val="0"/>
            <c:showVal val="1"/>
            <c:showCatName val="1"/>
            <c:showSerName val="0"/>
            <c:showPercent val="0"/>
            <c:showBubbleSize val="0"/>
            <c:showLeaderLines val="1"/>
            <c:extLst>
              <c:ext xmlns:c15="http://schemas.microsoft.com/office/drawing/2012/chart" uri="{CE6537A1-D6FC-4f65-9D91-7224C49458BB}"/>
            </c:extLst>
          </c:dLbls>
          <c:cat>
            <c:strLit>
              <c:ptCount val="6"/>
              <c:pt idx="0">
                <c:v>Emploi privé hors service public</c:v>
              </c:pt>
              <c:pt idx="1">
                <c:v>Fonction publique hors emplois aidés </c:v>
              </c:pt>
              <c:pt idx="2">
                <c:v>Emplois aidés de la fonction publique </c:v>
              </c:pt>
              <c:pt idx="3">
                <c:v>Organismes publics hors fonction publique</c:v>
              </c:pt>
              <c:pt idx="4">
                <c:v>Organismes privés à financement public prédominant</c:v>
              </c:pt>
              <c:pt idx="5">
                <c:v>Entreprises publiques</c:v>
              </c:pt>
            </c:strLit>
          </c:cat>
          <c:val>
            <c:numLit>
              <c:formatCode>0.0</c:formatCode>
              <c:ptCount val="6"/>
              <c:pt idx="0">
                <c:v>0.75711986977833057</c:v>
              </c:pt>
              <c:pt idx="1">
                <c:v>0.19937884995244712</c:v>
              </c:pt>
              <c:pt idx="2">
                <c:v>7.2313995171556077E-3</c:v>
              </c:pt>
              <c:pt idx="3">
                <c:v>6.6470846440851569E-3</c:v>
              </c:pt>
              <c:pt idx="4">
                <c:v>8.773904455336894E-3</c:v>
              </c:pt>
              <c:pt idx="5">
                <c:v>2.0848891652644669E-2</c:v>
              </c:pt>
            </c:numLit>
          </c:val>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'Source Figure V 1.E1-3 '!$C$3</c:f>
              <c:strCache>
                <c:ptCount val="1"/>
                <c:pt idx="0">
                  <c:v>FPE</c:v>
                </c:pt>
              </c:strCache>
            </c:strRef>
          </c:tx>
          <c:spPr>
            <a:ln w="28575" cap="rnd">
              <a:solidFill>
                <a:schemeClr val="accent1"/>
              </a:solidFill>
              <a:round/>
            </a:ln>
            <a:effectLst/>
          </c:spPr>
          <c:marker>
            <c:symbol val="triangle"/>
            <c:size val="5"/>
            <c:spPr>
              <a:solidFill>
                <a:schemeClr val="accent1"/>
              </a:solidFill>
              <a:ln w="9525">
                <a:solidFill>
                  <a:schemeClr val="accent1"/>
                </a:solidFill>
              </a:ln>
              <a:effectLst/>
            </c:spPr>
          </c:marker>
          <c:cat>
            <c:multiLvlStrRef>
              <c:f>'Source Figure V 1.E1-3 '!$A$4:$B$35</c:f>
              <c:multiLvlStrCache>
                <c:ptCount val="32"/>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pt idx="14">
                    <c:v>T3</c:v>
                  </c:pt>
                  <c:pt idx="15">
                    <c:v>T4</c:v>
                  </c:pt>
                  <c:pt idx="16">
                    <c:v>T1</c:v>
                  </c:pt>
                  <c:pt idx="17">
                    <c:v>T2</c:v>
                  </c:pt>
                  <c:pt idx="18">
                    <c:v>T3</c:v>
                  </c:pt>
                  <c:pt idx="19">
                    <c:v>T4</c:v>
                  </c:pt>
                  <c:pt idx="20">
                    <c:v>T1</c:v>
                  </c:pt>
                  <c:pt idx="21">
                    <c:v>T2</c:v>
                  </c:pt>
                  <c:pt idx="22">
                    <c:v>T3</c:v>
                  </c:pt>
                  <c:pt idx="23">
                    <c:v>T4</c:v>
                  </c:pt>
                  <c:pt idx="24">
                    <c:v>T1</c:v>
                  </c:pt>
                  <c:pt idx="25">
                    <c:v>T2</c:v>
                  </c:pt>
                  <c:pt idx="26">
                    <c:v>T3</c:v>
                  </c:pt>
                  <c:pt idx="27">
                    <c:v>T4</c:v>
                  </c:pt>
                  <c:pt idx="28">
                    <c:v>T1</c:v>
                  </c:pt>
                  <c:pt idx="29">
                    <c:v>T2</c:v>
                  </c:pt>
                  <c:pt idx="30">
                    <c:v>T3</c:v>
                  </c:pt>
                  <c:pt idx="31">
                    <c:v>T4</c:v>
                  </c:pt>
                </c:lvl>
                <c:lvl>
                  <c:pt idx="0">
                    <c:v>2010</c:v>
                  </c:pt>
                  <c:pt idx="4">
                    <c:v>2011</c:v>
                  </c:pt>
                  <c:pt idx="8">
                    <c:v>2012</c:v>
                  </c:pt>
                  <c:pt idx="12">
                    <c:v>2013</c:v>
                  </c:pt>
                  <c:pt idx="16">
                    <c:v>2014</c:v>
                  </c:pt>
                  <c:pt idx="20">
                    <c:v>2015</c:v>
                  </c:pt>
                  <c:pt idx="24">
                    <c:v>2016</c:v>
                  </c:pt>
                  <c:pt idx="28">
                    <c:v>2017</c:v>
                  </c:pt>
                </c:lvl>
              </c:multiLvlStrCache>
            </c:multiLvlStrRef>
          </c:cat>
          <c:val>
            <c:numRef>
              <c:f>'Source Figure V 1.E1-3 '!$C$4:$C$35</c:f>
              <c:numCache>
                <c:formatCode>_-* #,##0\ _€_-;\-* #,##0\ _€_-;_-* "-"??\ _€_-;_-@_-</c:formatCode>
                <c:ptCount val="32"/>
                <c:pt idx="0">
                  <c:v>14461</c:v>
                </c:pt>
                <c:pt idx="1">
                  <c:v>25920</c:v>
                </c:pt>
                <c:pt idx="2">
                  <c:v>51330</c:v>
                </c:pt>
                <c:pt idx="3">
                  <c:v>56997</c:v>
                </c:pt>
                <c:pt idx="4">
                  <c:v>56333</c:v>
                </c:pt>
                <c:pt idx="5">
                  <c:v>54941</c:v>
                </c:pt>
                <c:pt idx="6">
                  <c:v>41169</c:v>
                </c:pt>
                <c:pt idx="7">
                  <c:v>45419</c:v>
                </c:pt>
                <c:pt idx="8">
                  <c:v>55694</c:v>
                </c:pt>
                <c:pt idx="9">
                  <c:v>56439</c:v>
                </c:pt>
                <c:pt idx="10">
                  <c:v>42911</c:v>
                </c:pt>
                <c:pt idx="11">
                  <c:v>46016</c:v>
                </c:pt>
                <c:pt idx="12">
                  <c:v>49098</c:v>
                </c:pt>
                <c:pt idx="13">
                  <c:v>49798</c:v>
                </c:pt>
                <c:pt idx="14">
                  <c:v>48046</c:v>
                </c:pt>
                <c:pt idx="15">
                  <c:v>75352</c:v>
                </c:pt>
                <c:pt idx="16">
                  <c:v>82269</c:v>
                </c:pt>
                <c:pt idx="17">
                  <c:v>84197</c:v>
                </c:pt>
                <c:pt idx="18">
                  <c:v>77322</c:v>
                </c:pt>
                <c:pt idx="19">
                  <c:v>81992</c:v>
                </c:pt>
                <c:pt idx="20">
                  <c:v>85438</c:v>
                </c:pt>
                <c:pt idx="21">
                  <c:v>86468</c:v>
                </c:pt>
                <c:pt idx="22">
                  <c:v>78611</c:v>
                </c:pt>
                <c:pt idx="23">
                  <c:v>80203</c:v>
                </c:pt>
                <c:pt idx="24">
                  <c:v>85564</c:v>
                </c:pt>
                <c:pt idx="25">
                  <c:v>87386</c:v>
                </c:pt>
                <c:pt idx="26">
                  <c:v>79587</c:v>
                </c:pt>
                <c:pt idx="27">
                  <c:v>77240</c:v>
                </c:pt>
                <c:pt idx="28">
                  <c:v>77764</c:v>
                </c:pt>
                <c:pt idx="29">
                  <c:v>78598</c:v>
                </c:pt>
                <c:pt idx="30">
                  <c:v>65993</c:v>
                </c:pt>
                <c:pt idx="31">
                  <c:v>56157</c:v>
                </c:pt>
              </c:numCache>
            </c:numRef>
          </c:val>
          <c:smooth val="0"/>
        </c:ser>
        <c:ser>
          <c:idx val="1"/>
          <c:order val="1"/>
          <c:tx>
            <c:strRef>
              <c:f>'Source Figure V 1.E1-3 '!$D$3</c:f>
              <c:strCache>
                <c:ptCount val="1"/>
                <c:pt idx="0">
                  <c:v>FPT</c:v>
                </c:pt>
              </c:strCache>
            </c:strRef>
          </c:tx>
          <c:spPr>
            <a:ln w="28575" cap="rnd">
              <a:solidFill>
                <a:schemeClr val="accent2"/>
              </a:solidFill>
              <a:round/>
            </a:ln>
            <a:effectLst/>
          </c:spPr>
          <c:marker>
            <c:symbol val="diamond"/>
            <c:size val="5"/>
            <c:spPr>
              <a:solidFill>
                <a:schemeClr val="accent2"/>
              </a:solidFill>
              <a:ln w="9525">
                <a:solidFill>
                  <a:schemeClr val="accent2"/>
                </a:solidFill>
              </a:ln>
              <a:effectLst/>
            </c:spPr>
          </c:marker>
          <c:cat>
            <c:multiLvlStrRef>
              <c:f>'Source Figure V 1.E1-3 '!$A$4:$B$35</c:f>
              <c:multiLvlStrCache>
                <c:ptCount val="32"/>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pt idx="14">
                    <c:v>T3</c:v>
                  </c:pt>
                  <c:pt idx="15">
                    <c:v>T4</c:v>
                  </c:pt>
                  <c:pt idx="16">
                    <c:v>T1</c:v>
                  </c:pt>
                  <c:pt idx="17">
                    <c:v>T2</c:v>
                  </c:pt>
                  <c:pt idx="18">
                    <c:v>T3</c:v>
                  </c:pt>
                  <c:pt idx="19">
                    <c:v>T4</c:v>
                  </c:pt>
                  <c:pt idx="20">
                    <c:v>T1</c:v>
                  </c:pt>
                  <c:pt idx="21">
                    <c:v>T2</c:v>
                  </c:pt>
                  <c:pt idx="22">
                    <c:v>T3</c:v>
                  </c:pt>
                  <c:pt idx="23">
                    <c:v>T4</c:v>
                  </c:pt>
                  <c:pt idx="24">
                    <c:v>T1</c:v>
                  </c:pt>
                  <c:pt idx="25">
                    <c:v>T2</c:v>
                  </c:pt>
                  <c:pt idx="26">
                    <c:v>T3</c:v>
                  </c:pt>
                  <c:pt idx="27">
                    <c:v>T4</c:v>
                  </c:pt>
                  <c:pt idx="28">
                    <c:v>T1</c:v>
                  </c:pt>
                  <c:pt idx="29">
                    <c:v>T2</c:v>
                  </c:pt>
                  <c:pt idx="30">
                    <c:v>T3</c:v>
                  </c:pt>
                  <c:pt idx="31">
                    <c:v>T4</c:v>
                  </c:pt>
                </c:lvl>
                <c:lvl>
                  <c:pt idx="0">
                    <c:v>2010</c:v>
                  </c:pt>
                  <c:pt idx="4">
                    <c:v>2011</c:v>
                  </c:pt>
                  <c:pt idx="8">
                    <c:v>2012</c:v>
                  </c:pt>
                  <c:pt idx="12">
                    <c:v>2013</c:v>
                  </c:pt>
                  <c:pt idx="16">
                    <c:v>2014</c:v>
                  </c:pt>
                  <c:pt idx="20">
                    <c:v>2015</c:v>
                  </c:pt>
                  <c:pt idx="24">
                    <c:v>2016</c:v>
                  </c:pt>
                  <c:pt idx="28">
                    <c:v>2017</c:v>
                  </c:pt>
                </c:lvl>
              </c:multiLvlStrCache>
            </c:multiLvlStrRef>
          </c:cat>
          <c:val>
            <c:numRef>
              <c:f>'Source Figure V 1.E1-3 '!$D$4:$D$35</c:f>
              <c:numCache>
                <c:formatCode>_-* #,##0\ _€_-;\-* #,##0\ _€_-;_-* "-"??\ _€_-;_-@_-</c:formatCode>
                <c:ptCount val="32"/>
                <c:pt idx="0">
                  <c:v>18375</c:v>
                </c:pt>
                <c:pt idx="1">
                  <c:v>39331</c:v>
                </c:pt>
                <c:pt idx="2">
                  <c:v>49127</c:v>
                </c:pt>
                <c:pt idx="3">
                  <c:v>47685</c:v>
                </c:pt>
                <c:pt idx="4">
                  <c:v>47855</c:v>
                </c:pt>
                <c:pt idx="5">
                  <c:v>48017</c:v>
                </c:pt>
                <c:pt idx="6">
                  <c:v>46030</c:v>
                </c:pt>
                <c:pt idx="7">
                  <c:v>48677</c:v>
                </c:pt>
                <c:pt idx="8">
                  <c:v>50172</c:v>
                </c:pt>
                <c:pt idx="9">
                  <c:v>53952</c:v>
                </c:pt>
                <c:pt idx="10">
                  <c:v>51408</c:v>
                </c:pt>
                <c:pt idx="11">
                  <c:v>47957</c:v>
                </c:pt>
                <c:pt idx="12">
                  <c:v>50100</c:v>
                </c:pt>
                <c:pt idx="13">
                  <c:v>57543</c:v>
                </c:pt>
                <c:pt idx="14">
                  <c:v>65901</c:v>
                </c:pt>
                <c:pt idx="15">
                  <c:v>72092</c:v>
                </c:pt>
                <c:pt idx="16">
                  <c:v>77335</c:v>
                </c:pt>
                <c:pt idx="17">
                  <c:v>80120</c:v>
                </c:pt>
                <c:pt idx="18">
                  <c:v>84712</c:v>
                </c:pt>
                <c:pt idx="19">
                  <c:v>86552</c:v>
                </c:pt>
                <c:pt idx="20">
                  <c:v>88354</c:v>
                </c:pt>
                <c:pt idx="21">
                  <c:v>89868</c:v>
                </c:pt>
                <c:pt idx="22">
                  <c:v>91183</c:v>
                </c:pt>
                <c:pt idx="23">
                  <c:v>92369</c:v>
                </c:pt>
                <c:pt idx="24">
                  <c:v>92183</c:v>
                </c:pt>
                <c:pt idx="25">
                  <c:v>91885</c:v>
                </c:pt>
                <c:pt idx="26">
                  <c:v>89645</c:v>
                </c:pt>
                <c:pt idx="27">
                  <c:v>86998</c:v>
                </c:pt>
                <c:pt idx="28">
                  <c:v>83129</c:v>
                </c:pt>
                <c:pt idx="29">
                  <c:v>83323</c:v>
                </c:pt>
                <c:pt idx="30">
                  <c:v>70352</c:v>
                </c:pt>
                <c:pt idx="31">
                  <c:v>59278</c:v>
                </c:pt>
              </c:numCache>
            </c:numRef>
          </c:val>
          <c:smooth val="0"/>
        </c:ser>
        <c:ser>
          <c:idx val="2"/>
          <c:order val="2"/>
          <c:tx>
            <c:strRef>
              <c:f>'Source Figure V 1.E1-3 '!$E$3</c:f>
              <c:strCache>
                <c:ptCount val="1"/>
                <c:pt idx="0">
                  <c:v>FPH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'Source Figure V 1.E1-3 '!$A$4:$B$35</c:f>
              <c:multiLvlStrCache>
                <c:ptCount val="32"/>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pt idx="14">
                    <c:v>T3</c:v>
                  </c:pt>
                  <c:pt idx="15">
                    <c:v>T4</c:v>
                  </c:pt>
                  <c:pt idx="16">
                    <c:v>T1</c:v>
                  </c:pt>
                  <c:pt idx="17">
                    <c:v>T2</c:v>
                  </c:pt>
                  <c:pt idx="18">
                    <c:v>T3</c:v>
                  </c:pt>
                  <c:pt idx="19">
                    <c:v>T4</c:v>
                  </c:pt>
                  <c:pt idx="20">
                    <c:v>T1</c:v>
                  </c:pt>
                  <c:pt idx="21">
                    <c:v>T2</c:v>
                  </c:pt>
                  <c:pt idx="22">
                    <c:v>T3</c:v>
                  </c:pt>
                  <c:pt idx="23">
                    <c:v>T4</c:v>
                  </c:pt>
                  <c:pt idx="24">
                    <c:v>T1</c:v>
                  </c:pt>
                  <c:pt idx="25">
                    <c:v>T2</c:v>
                  </c:pt>
                  <c:pt idx="26">
                    <c:v>T3</c:v>
                  </c:pt>
                  <c:pt idx="27">
                    <c:v>T4</c:v>
                  </c:pt>
                  <c:pt idx="28">
                    <c:v>T1</c:v>
                  </c:pt>
                  <c:pt idx="29">
                    <c:v>T2</c:v>
                  </c:pt>
                  <c:pt idx="30">
                    <c:v>T3</c:v>
                  </c:pt>
                  <c:pt idx="31">
                    <c:v>T4</c:v>
                  </c:pt>
                </c:lvl>
                <c:lvl>
                  <c:pt idx="0">
                    <c:v>2010</c:v>
                  </c:pt>
                  <c:pt idx="4">
                    <c:v>2011</c:v>
                  </c:pt>
                  <c:pt idx="8">
                    <c:v>2012</c:v>
                  </c:pt>
                  <c:pt idx="12">
                    <c:v>2013</c:v>
                  </c:pt>
                  <c:pt idx="16">
                    <c:v>2014</c:v>
                  </c:pt>
                  <c:pt idx="20">
                    <c:v>2015</c:v>
                  </c:pt>
                  <c:pt idx="24">
                    <c:v>2016</c:v>
                  </c:pt>
                  <c:pt idx="28">
                    <c:v>2017</c:v>
                  </c:pt>
                </c:lvl>
              </c:multiLvlStrCache>
            </c:multiLvlStrRef>
          </c:cat>
          <c:val>
            <c:numRef>
              <c:f>'Source Figure V 1.E1-3 '!$E$4:$E$35</c:f>
              <c:numCache>
                <c:formatCode>_-* #,##0\ _€_-;\-* #,##0\ _€_-;_-* "-"??\ _€_-;_-@_-</c:formatCode>
                <c:ptCount val="32"/>
                <c:pt idx="0">
                  <c:v>8194</c:v>
                </c:pt>
                <c:pt idx="1">
                  <c:v>16913</c:v>
                </c:pt>
                <c:pt idx="2">
                  <c:v>19215</c:v>
                </c:pt>
                <c:pt idx="3">
                  <c:v>17058</c:v>
                </c:pt>
                <c:pt idx="4">
                  <c:v>16199</c:v>
                </c:pt>
                <c:pt idx="5">
                  <c:v>15304</c:v>
                </c:pt>
                <c:pt idx="6">
                  <c:v>14012</c:v>
                </c:pt>
                <c:pt idx="7">
                  <c:v>15477</c:v>
                </c:pt>
                <c:pt idx="8">
                  <c:v>16422</c:v>
                </c:pt>
                <c:pt idx="9">
                  <c:v>17062</c:v>
                </c:pt>
                <c:pt idx="10">
                  <c:v>16274</c:v>
                </c:pt>
                <c:pt idx="11">
                  <c:v>15977</c:v>
                </c:pt>
                <c:pt idx="12">
                  <c:v>16390</c:v>
                </c:pt>
                <c:pt idx="13">
                  <c:v>17423</c:v>
                </c:pt>
                <c:pt idx="14">
                  <c:v>18228</c:v>
                </c:pt>
                <c:pt idx="15">
                  <c:v>19655</c:v>
                </c:pt>
                <c:pt idx="16">
                  <c:v>20830</c:v>
                </c:pt>
                <c:pt idx="17">
                  <c:v>21744</c:v>
                </c:pt>
                <c:pt idx="18">
                  <c:v>21821</c:v>
                </c:pt>
                <c:pt idx="19">
                  <c:v>22218</c:v>
                </c:pt>
                <c:pt idx="20">
                  <c:v>22793</c:v>
                </c:pt>
                <c:pt idx="21">
                  <c:v>23104</c:v>
                </c:pt>
                <c:pt idx="22">
                  <c:v>22915</c:v>
                </c:pt>
                <c:pt idx="23">
                  <c:v>23008</c:v>
                </c:pt>
                <c:pt idx="24">
                  <c:v>22899</c:v>
                </c:pt>
                <c:pt idx="25">
                  <c:v>22610</c:v>
                </c:pt>
                <c:pt idx="26">
                  <c:v>21763</c:v>
                </c:pt>
                <c:pt idx="27">
                  <c:v>21175</c:v>
                </c:pt>
                <c:pt idx="28">
                  <c:v>20553</c:v>
                </c:pt>
                <c:pt idx="29">
                  <c:v>19893</c:v>
                </c:pt>
                <c:pt idx="30">
                  <c:v>16445</c:v>
                </c:pt>
                <c:pt idx="31">
                  <c:v>13353</c:v>
                </c:pt>
              </c:numCache>
            </c:numRef>
          </c:val>
          <c:smooth val="0"/>
        </c:ser>
        <c:ser>
          <c:idx val="3"/>
          <c:order val="3"/>
          <c:tx>
            <c:strRef>
              <c:f>'Source Figure V 1.E1-3 '!$F$3</c:f>
              <c:strCache>
                <c:ptCount val="1"/>
                <c:pt idx="0">
                  <c:v>Ensemble</c:v>
                </c:pt>
              </c:strCache>
            </c:strRef>
          </c:tx>
          <c:spPr>
            <a:ln w="28575" cap="rnd">
              <a:solidFill>
                <a:schemeClr val="accent4"/>
              </a:solidFill>
              <a:round/>
            </a:ln>
            <a:effectLst/>
          </c:spPr>
          <c:marker>
            <c:symbol val="square"/>
            <c:size val="5"/>
            <c:spPr>
              <a:solidFill>
                <a:schemeClr val="accent4"/>
              </a:solidFill>
              <a:ln w="9525">
                <a:solidFill>
                  <a:schemeClr val="accent4"/>
                </a:solidFill>
              </a:ln>
              <a:effectLst/>
            </c:spPr>
          </c:marker>
          <c:dPt>
            <c:idx val="8"/>
            <c:marker>
              <c:symbol val="square"/>
              <c:size val="5"/>
              <c:spPr>
                <a:solidFill>
                  <a:schemeClr val="accent4"/>
                </a:solidFill>
                <a:ln w="9525">
                  <a:solidFill>
                    <a:schemeClr val="accent4"/>
                  </a:solidFill>
                </a:ln>
                <a:effectLst/>
              </c:spPr>
            </c:marker>
            <c:bubble3D val="0"/>
          </c:dPt>
          <c:cat>
            <c:multiLvlStrRef>
              <c:f>'Source Figure V 1.E1-3 '!$A$4:$B$35</c:f>
              <c:multiLvlStrCache>
                <c:ptCount val="32"/>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pt idx="14">
                    <c:v>T3</c:v>
                  </c:pt>
                  <c:pt idx="15">
                    <c:v>T4</c:v>
                  </c:pt>
                  <c:pt idx="16">
                    <c:v>T1</c:v>
                  </c:pt>
                  <c:pt idx="17">
                    <c:v>T2</c:v>
                  </c:pt>
                  <c:pt idx="18">
                    <c:v>T3</c:v>
                  </c:pt>
                  <c:pt idx="19">
                    <c:v>T4</c:v>
                  </c:pt>
                  <c:pt idx="20">
                    <c:v>T1</c:v>
                  </c:pt>
                  <c:pt idx="21">
                    <c:v>T2</c:v>
                  </c:pt>
                  <c:pt idx="22">
                    <c:v>T3</c:v>
                  </c:pt>
                  <c:pt idx="23">
                    <c:v>T4</c:v>
                  </c:pt>
                  <c:pt idx="24">
                    <c:v>T1</c:v>
                  </c:pt>
                  <c:pt idx="25">
                    <c:v>T2</c:v>
                  </c:pt>
                  <c:pt idx="26">
                    <c:v>T3</c:v>
                  </c:pt>
                  <c:pt idx="27">
                    <c:v>T4</c:v>
                  </c:pt>
                  <c:pt idx="28">
                    <c:v>T1</c:v>
                  </c:pt>
                  <c:pt idx="29">
                    <c:v>T2</c:v>
                  </c:pt>
                  <c:pt idx="30">
                    <c:v>T3</c:v>
                  </c:pt>
                  <c:pt idx="31">
                    <c:v>T4</c:v>
                  </c:pt>
                </c:lvl>
                <c:lvl>
                  <c:pt idx="0">
                    <c:v>2010</c:v>
                  </c:pt>
                  <c:pt idx="4">
                    <c:v>2011</c:v>
                  </c:pt>
                  <c:pt idx="8">
                    <c:v>2012</c:v>
                  </c:pt>
                  <c:pt idx="12">
                    <c:v>2013</c:v>
                  </c:pt>
                  <c:pt idx="16">
                    <c:v>2014</c:v>
                  </c:pt>
                  <c:pt idx="20">
                    <c:v>2015</c:v>
                  </c:pt>
                  <c:pt idx="24">
                    <c:v>2016</c:v>
                  </c:pt>
                  <c:pt idx="28">
                    <c:v>2017</c:v>
                  </c:pt>
                </c:lvl>
              </c:multiLvlStrCache>
            </c:multiLvlStrRef>
          </c:cat>
          <c:val>
            <c:numRef>
              <c:f>'Source Figure V 1.E1-3 '!$F$4:$F$35</c:f>
              <c:numCache>
                <c:formatCode>_-* #,##0\ _€_-;\-* #,##0\ _€_-;_-* "-"??\ _€_-;_-@_-</c:formatCode>
                <c:ptCount val="32"/>
                <c:pt idx="0">
                  <c:v>41030</c:v>
                </c:pt>
                <c:pt idx="1">
                  <c:v>82164</c:v>
                </c:pt>
                <c:pt idx="2">
                  <c:v>119672</c:v>
                </c:pt>
                <c:pt idx="3">
                  <c:v>121740</c:v>
                </c:pt>
                <c:pt idx="4">
                  <c:v>120387</c:v>
                </c:pt>
                <c:pt idx="5">
                  <c:v>118262</c:v>
                </c:pt>
                <c:pt idx="6">
                  <c:v>101211</c:v>
                </c:pt>
                <c:pt idx="7">
                  <c:v>109573</c:v>
                </c:pt>
                <c:pt idx="8">
                  <c:v>122288</c:v>
                </c:pt>
                <c:pt idx="9">
                  <c:v>127453</c:v>
                </c:pt>
                <c:pt idx="10">
                  <c:v>110593</c:v>
                </c:pt>
                <c:pt idx="11">
                  <c:v>109950</c:v>
                </c:pt>
                <c:pt idx="12">
                  <c:v>115588</c:v>
                </c:pt>
                <c:pt idx="13">
                  <c:v>124764</c:v>
                </c:pt>
                <c:pt idx="14">
                  <c:v>132175</c:v>
                </c:pt>
                <c:pt idx="15">
                  <c:v>167099</c:v>
                </c:pt>
                <c:pt idx="16">
                  <c:v>180434</c:v>
                </c:pt>
                <c:pt idx="17">
                  <c:v>186061</c:v>
                </c:pt>
                <c:pt idx="18">
                  <c:v>183855</c:v>
                </c:pt>
                <c:pt idx="19">
                  <c:v>190762</c:v>
                </c:pt>
                <c:pt idx="20">
                  <c:v>196585</c:v>
                </c:pt>
                <c:pt idx="21">
                  <c:v>199440</c:v>
                </c:pt>
                <c:pt idx="22">
                  <c:v>192709</c:v>
                </c:pt>
                <c:pt idx="23">
                  <c:v>195580</c:v>
                </c:pt>
                <c:pt idx="24">
                  <c:v>200646</c:v>
                </c:pt>
                <c:pt idx="25">
                  <c:v>201881</c:v>
                </c:pt>
                <c:pt idx="26">
                  <c:v>190995</c:v>
                </c:pt>
                <c:pt idx="27">
                  <c:v>185413</c:v>
                </c:pt>
                <c:pt idx="28">
                  <c:v>181446</c:v>
                </c:pt>
                <c:pt idx="29">
                  <c:v>181814</c:v>
                </c:pt>
                <c:pt idx="30">
                  <c:v>152790</c:v>
                </c:pt>
                <c:pt idx="31">
                  <c:v>128788</c:v>
                </c:pt>
              </c:numCache>
            </c:numRef>
          </c:val>
          <c:smooth val="0"/>
        </c:ser>
        <c:dLbls>
          <c:showLegendKey val="0"/>
          <c:showVal val="0"/>
          <c:showCatName val="0"/>
          <c:showSerName val="0"/>
          <c:showPercent val="0"/>
          <c:showBubbleSize val="0"/>
        </c:dLbls>
        <c:marker val="1"/>
        <c:smooth val="0"/>
        <c:axId val="421577808"/>
        <c:axId val="421567472"/>
      </c:lineChart>
      <c:catAx>
        <c:axId val="42157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67472"/>
        <c:crosses val="autoZero"/>
        <c:auto val="1"/>
        <c:lblAlgn val="ctr"/>
        <c:lblOffset val="100"/>
        <c:noMultiLvlLbl val="0"/>
      </c:catAx>
      <c:valAx>
        <c:axId val="421567472"/>
        <c:scaling>
          <c:orientation val="minMax"/>
        </c:scaling>
        <c:delete val="0"/>
        <c:axPos val="l"/>
        <c:majorGridlines>
          <c:spPr>
            <a:ln w="127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0"/>
        <c:majorTickMark val="none"/>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77808"/>
        <c:crosses val="autoZero"/>
        <c:crossBetween val="between"/>
        <c:dispUnits>
          <c:builtInUnit val="thousand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milliers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73789810330876E-2"/>
          <c:y val="8.5324232081911269E-2"/>
          <c:w val="0.8333350948134276"/>
          <c:h val="0.75085324232081907"/>
        </c:manualLayout>
      </c:layout>
      <c:lineChart>
        <c:grouping val="standard"/>
        <c:varyColors val="0"/>
        <c:ser>
          <c:idx val="1"/>
          <c:order val="0"/>
          <c:tx>
            <c:strRef>
              <c:f>'Source Figure V 1-3'!$C$3</c:f>
              <c:strCache>
                <c:ptCount val="1"/>
                <c:pt idx="0">
                  <c:v>FPT</c:v>
                </c:pt>
              </c:strCache>
            </c:strRef>
          </c:tx>
          <c:marker>
            <c:symbol val="square"/>
            <c:size val="5"/>
            <c:spPr>
              <a:solidFill>
                <a:srgbClr val="FF00FF"/>
              </a:solidFill>
              <a:ln>
                <a:solidFill>
                  <a:srgbClr val="FF00FF"/>
                </a:solidFill>
                <a:prstDash val="solid"/>
              </a:ln>
            </c:spPr>
          </c:marker>
          <c:cat>
            <c:numRef>
              <c:f>'Source Figure V 1-3'!$A$4:$A$14</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'Source Figure V 1-3'!$C$4:$C$14</c:f>
              <c:numCache>
                <c:formatCode>#,##0.0</c:formatCode>
                <c:ptCount val="11"/>
                <c:pt idx="0">
                  <c:v>100</c:v>
                </c:pt>
                <c:pt idx="1">
                  <c:v>105.71919504682401</c:v>
                </c:pt>
                <c:pt idx="2">
                  <c:v>109.86507139372013</c:v>
                </c:pt>
                <c:pt idx="3">
                  <c:v>112.13941546663224</c:v>
                </c:pt>
                <c:pt idx="4">
                  <c:v>112.42136510305254</c:v>
                </c:pt>
                <c:pt idx="5">
                  <c:v>113.64029136037286</c:v>
                </c:pt>
                <c:pt idx="6">
                  <c:v>115.61170407579245</c:v>
                </c:pt>
                <c:pt idx="7">
                  <c:v>116.6252205253376</c:v>
                </c:pt>
                <c:pt idx="8">
                  <c:v>117.61278916598279</c:v>
                </c:pt>
                <c:pt idx="9">
                  <c:v>117.2809924229915</c:v>
                </c:pt>
                <c:pt idx="10">
                  <c:v>117.06434684150607</c:v>
                </c:pt>
              </c:numCache>
            </c:numRef>
          </c:val>
          <c:smooth val="0"/>
        </c:ser>
        <c:ser>
          <c:idx val="2"/>
          <c:order val="1"/>
          <c:tx>
            <c:strRef>
              <c:f>'Source Figure V 1-3'!$D$3</c:f>
              <c:strCache>
                <c:ptCount val="1"/>
                <c:pt idx="0">
                  <c:v>FPH</c:v>
                </c:pt>
              </c:strCache>
            </c:strRef>
          </c:tx>
          <c:marker>
            <c:symbol val="triangle"/>
            <c:size val="5"/>
            <c:spPr>
              <a:solidFill>
                <a:srgbClr val="99CC00"/>
              </a:solidFill>
              <a:ln>
                <a:solidFill>
                  <a:srgbClr val="99CC00"/>
                </a:solidFill>
                <a:prstDash val="solid"/>
              </a:ln>
            </c:spPr>
          </c:marker>
          <c:cat>
            <c:numRef>
              <c:f>'Source Figure V 1-3'!$A$4:$A$14</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'Source Figure V 1-3'!$D$4:$D$14</c:f>
              <c:numCache>
                <c:formatCode>#,##0.0</c:formatCode>
                <c:ptCount val="11"/>
                <c:pt idx="0">
                  <c:v>100</c:v>
                </c:pt>
                <c:pt idx="1">
                  <c:v>101.64961674374729</c:v>
                </c:pt>
                <c:pt idx="2">
                  <c:v>102.74724598203673</c:v>
                </c:pt>
                <c:pt idx="3">
                  <c:v>103.78662671039882</c:v>
                </c:pt>
                <c:pt idx="4">
                  <c:v>105.18392795748521</c:v>
                </c:pt>
                <c:pt idx="5">
                  <c:v>106.97248870783969</c:v>
                </c:pt>
                <c:pt idx="6">
                  <c:v>107.68766675411837</c:v>
                </c:pt>
                <c:pt idx="7">
                  <c:v>109.17636606962733</c:v>
                </c:pt>
                <c:pt idx="8">
                  <c:v>109.97006121302759</c:v>
                </c:pt>
                <c:pt idx="9">
                  <c:v>110.17757744920777</c:v>
                </c:pt>
                <c:pt idx="10">
                  <c:v>110.5954513122963</c:v>
                </c:pt>
              </c:numCache>
            </c:numRef>
          </c:val>
          <c:smooth val="0"/>
        </c:ser>
        <c:ser>
          <c:idx val="3"/>
          <c:order val="2"/>
          <c:tx>
            <c:strRef>
              <c:f>'Source Figure V 1-3'!$E$3</c:f>
              <c:strCache>
                <c:ptCount val="1"/>
                <c:pt idx="0">
                  <c:v>Ensemble FP</c:v>
                </c:pt>
              </c:strCache>
            </c:strRef>
          </c:tx>
          <c:marker>
            <c:symbol val="x"/>
            <c:size val="5"/>
            <c:spPr>
              <a:noFill/>
              <a:ln>
                <a:solidFill>
                  <a:srgbClr val="00FFFF"/>
                </a:solidFill>
                <a:prstDash val="solid"/>
              </a:ln>
            </c:spPr>
          </c:marker>
          <c:cat>
            <c:numRef>
              <c:f>'Source Figure V 1-3'!$A$4:$A$14</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'Source Figure V 1-3'!$E$4:$E$14</c:f>
              <c:numCache>
                <c:formatCode>#,##0.0</c:formatCode>
                <c:ptCount val="11"/>
                <c:pt idx="0">
                  <c:v>100</c:v>
                </c:pt>
                <c:pt idx="1">
                  <c:v>100.89622999945078</c:v>
                </c:pt>
                <c:pt idx="2">
                  <c:v>100.88994779374202</c:v>
                </c:pt>
                <c:pt idx="3">
                  <c:v>101.30538215748248</c:v>
                </c:pt>
                <c:pt idx="4">
                  <c:v>101.1858133500257</c:v>
                </c:pt>
                <c:pt idx="5">
                  <c:v>101.11670908722937</c:v>
                </c:pt>
                <c:pt idx="6">
                  <c:v>101.55488353091559</c:v>
                </c:pt>
                <c:pt idx="7">
                  <c:v>102.17151775832845</c:v>
                </c:pt>
                <c:pt idx="8">
                  <c:v>102.47746493814473</c:v>
                </c:pt>
                <c:pt idx="9">
                  <c:v>102.52068801814089</c:v>
                </c:pt>
                <c:pt idx="10">
                  <c:v>103.07711463934497</c:v>
                </c:pt>
              </c:numCache>
            </c:numRef>
          </c:val>
          <c:smooth val="0"/>
        </c:ser>
        <c:ser>
          <c:idx val="4"/>
          <c:order val="3"/>
          <c:tx>
            <c:strRef>
              <c:f>'Source Figure V 1-3'!$F$3</c:f>
              <c:strCache>
                <c:ptCount val="1"/>
                <c:pt idx="0">
                  <c:v>Emploi total</c:v>
                </c:pt>
              </c:strCache>
            </c:strRef>
          </c:tx>
          <c:marker>
            <c:symbol val="star"/>
            <c:size val="5"/>
            <c:spPr>
              <a:noFill/>
              <a:ln>
                <a:solidFill>
                  <a:srgbClr val="800080"/>
                </a:solidFill>
                <a:prstDash val="solid"/>
              </a:ln>
            </c:spPr>
          </c:marker>
          <c:cat>
            <c:numRef>
              <c:f>'Source Figure V 1-3'!$A$4:$A$14</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'Source Figure V 1-3'!$F$4:$F$14</c:f>
              <c:numCache>
                <c:formatCode>#,##0.0</c:formatCode>
                <c:ptCount val="11"/>
                <c:pt idx="0">
                  <c:v>100</c:v>
                </c:pt>
                <c:pt idx="1">
                  <c:v>101.37737441657887</c:v>
                </c:pt>
                <c:pt idx="2">
                  <c:v>100.82510472237836</c:v>
                </c:pt>
                <c:pt idx="3">
                  <c:v>99.995687736635446</c:v>
                </c:pt>
                <c:pt idx="4">
                  <c:v>100.55823186702628</c:v>
                </c:pt>
                <c:pt idx="5">
                  <c:v>101.00445738040125</c:v>
                </c:pt>
                <c:pt idx="6">
                  <c:v>101.32000256485925</c:v>
                </c:pt>
                <c:pt idx="7">
                  <c:v>102.01165211059042</c:v>
                </c:pt>
                <c:pt idx="8">
                  <c:v>102.153394332486</c:v>
                </c:pt>
                <c:pt idx="9">
                  <c:v>102.51149968145499</c:v>
                </c:pt>
                <c:pt idx="10">
                  <c:v>103.44407350646631</c:v>
                </c:pt>
              </c:numCache>
            </c:numRef>
          </c:val>
          <c:smooth val="0"/>
        </c:ser>
        <c:ser>
          <c:idx val="0"/>
          <c:order val="4"/>
          <c:tx>
            <c:strRef>
              <c:f>'Source Figure V 1-3'!$B$3</c:f>
              <c:strCache>
                <c:ptCount val="1"/>
                <c:pt idx="0">
                  <c:v>FPE</c:v>
                </c:pt>
              </c:strCache>
            </c:strRef>
          </c:tx>
          <c:marker>
            <c:symbol val="diamond"/>
            <c:size val="5"/>
            <c:spPr>
              <a:solidFill>
                <a:srgbClr val="000080"/>
              </a:solidFill>
              <a:ln>
                <a:solidFill>
                  <a:srgbClr val="000080"/>
                </a:solidFill>
                <a:prstDash val="solid"/>
              </a:ln>
            </c:spPr>
          </c:marker>
          <c:cat>
            <c:numRef>
              <c:f>'Source Figure V 1-3'!$A$4:$A$14</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'Source Figure V 1-3'!$B$4:$B$14</c:f>
              <c:numCache>
                <c:formatCode>#,##0.0</c:formatCode>
                <c:ptCount val="11"/>
                <c:pt idx="0">
                  <c:v>100</c:v>
                </c:pt>
                <c:pt idx="1">
                  <c:v>97.663987151004747</c:v>
                </c:pt>
                <c:pt idx="2">
                  <c:v>94.693675922889426</c:v>
                </c:pt>
                <c:pt idx="3">
                  <c:v>93.730416396054579</c:v>
                </c:pt>
                <c:pt idx="4">
                  <c:v>92.762364157763983</c:v>
                </c:pt>
                <c:pt idx="5">
                  <c:v>91.170051817890553</c:v>
                </c:pt>
                <c:pt idx="6">
                  <c:v>90.565755057725767</c:v>
                </c:pt>
                <c:pt idx="7">
                  <c:v>90.593643355094258</c:v>
                </c:pt>
                <c:pt idx="8">
                  <c:v>90.290872299901466</c:v>
                </c:pt>
                <c:pt idx="9">
                  <c:v>90.496619251529424</c:v>
                </c:pt>
                <c:pt idx="10">
                  <c:v>91.578224787224372</c:v>
                </c:pt>
              </c:numCache>
            </c:numRef>
          </c:val>
          <c:smooth val="0"/>
        </c:ser>
        <c:dLbls>
          <c:showLegendKey val="0"/>
          <c:showVal val="0"/>
          <c:showCatName val="0"/>
          <c:showSerName val="0"/>
          <c:showPercent val="0"/>
          <c:showBubbleSize val="0"/>
        </c:dLbls>
        <c:marker val="1"/>
        <c:smooth val="0"/>
        <c:axId val="180668384"/>
        <c:axId val="180669472"/>
      </c:lineChart>
      <c:catAx>
        <c:axId val="1806683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50" b="0" i="0" u="none" strike="noStrike" baseline="0">
                <a:solidFill>
                  <a:srgbClr val="000000"/>
                </a:solidFill>
                <a:latin typeface="Arial"/>
                <a:ea typeface="Arial"/>
                <a:cs typeface="Arial"/>
              </a:defRPr>
            </a:pPr>
            <a:endParaRPr lang="en-US"/>
          </a:p>
        </c:txPr>
        <c:crossAx val="180669472"/>
        <c:crosses val="autoZero"/>
        <c:auto val="1"/>
        <c:lblAlgn val="ctr"/>
        <c:lblOffset val="100"/>
        <c:tickLblSkip val="1"/>
        <c:tickMarkSkip val="1"/>
        <c:noMultiLvlLbl val="0"/>
      </c:catAx>
      <c:valAx>
        <c:axId val="180669472"/>
        <c:scaling>
          <c:orientation val="minMax"/>
          <c:max val="140"/>
          <c:min val="8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80668384"/>
        <c:crosses val="autoZero"/>
        <c:crossBetween val="midCat"/>
        <c:majorUnit val="10"/>
      </c:valAx>
      <c:spPr>
        <a:solidFill>
          <a:srgbClr val="FFFFFF"/>
        </a:solidFill>
        <a:ln w="25400">
          <a:noFill/>
        </a:ln>
      </c:spPr>
    </c:plotArea>
    <c:legend>
      <c:legendPos val="r"/>
      <c:layout>
        <c:manualLayout>
          <c:xMode val="edge"/>
          <c:yMode val="edge"/>
          <c:x val="0.1861476749368593"/>
          <c:y val="2.7303754266211604E-2"/>
          <c:w val="0.26623439365676776"/>
          <c:h val="0.25255972696245732"/>
        </c:manualLayout>
      </c:layout>
      <c:overlay val="0"/>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669945326601618E-2"/>
          <c:y val="2.2544283413848631E-2"/>
          <c:w val="0.91990041942431611"/>
          <c:h val="0.88389161499740065"/>
        </c:manualLayout>
      </c:layout>
      <c:barChart>
        <c:barDir val="bar"/>
        <c:grouping val="clustered"/>
        <c:varyColors val="0"/>
        <c:ser>
          <c:idx val="0"/>
          <c:order val="0"/>
          <c:invertIfNegative val="0"/>
          <c:dPt>
            <c:idx val="9"/>
            <c:invertIfNegative val="0"/>
            <c:bubble3D val="0"/>
            <c:spPr>
              <a:solidFill>
                <a:schemeClr val="accent2"/>
              </a:solidFill>
            </c:spPr>
          </c:dPt>
          <c:cat>
            <c:strRef>
              <c:f>'Source Figure V 1-10'!$A$4:$A$21</c:f>
              <c:strCache>
                <c:ptCount val="18"/>
                <c:pt idx="0">
                  <c:v>Corse</c:v>
                </c:pt>
                <c:pt idx="1">
                  <c:v>La Réunion</c:v>
                </c:pt>
                <c:pt idx="2">
                  <c:v>Occitanie</c:v>
                </c:pt>
                <c:pt idx="3">
                  <c:v>Nouvelle-Aquitaine</c:v>
                </c:pt>
                <c:pt idx="4">
                  <c:v>Pays de la Loire</c:v>
                </c:pt>
                <c:pt idx="5">
                  <c:v>Bretagne</c:v>
                </c:pt>
                <c:pt idx="6">
                  <c:v>Guadeloupe</c:v>
                </c:pt>
                <c:pt idx="7">
                  <c:v>Guyane</c:v>
                </c:pt>
                <c:pt idx="8">
                  <c:v>Haut-de-France</c:v>
                </c:pt>
                <c:pt idx="9">
                  <c:v>France métropolitaine</c:v>
                </c:pt>
                <c:pt idx="10">
                  <c:v>Normandie</c:v>
                </c:pt>
                <c:pt idx="11">
                  <c:v>Île-de-France</c:v>
                </c:pt>
                <c:pt idx="12">
                  <c:v>Bourgogne-Franche-Comté</c:v>
                </c:pt>
                <c:pt idx="13">
                  <c:v>Auvergne-Rhône-Alpes</c:v>
                </c:pt>
                <c:pt idx="14">
                  <c:v>Martinique</c:v>
                </c:pt>
                <c:pt idx="15">
                  <c:v>Provence-Alpes-Côte d'Azur</c:v>
                </c:pt>
                <c:pt idx="16">
                  <c:v>Centre-Val de Loire</c:v>
                </c:pt>
                <c:pt idx="17">
                  <c:v>Grand-Est</c:v>
                </c:pt>
              </c:strCache>
            </c:strRef>
          </c:cat>
          <c:val>
            <c:numRef>
              <c:f>'Source Figure V 1-10'!$B$4:$B$21</c:f>
              <c:numCache>
                <c:formatCode>0.0</c:formatCode>
                <c:ptCount val="18"/>
                <c:pt idx="0">
                  <c:v>1.7968863669431068</c:v>
                </c:pt>
                <c:pt idx="1">
                  <c:v>1.3012352409508932</c:v>
                </c:pt>
                <c:pt idx="2">
                  <c:v>1.0832278168413367</c:v>
                </c:pt>
                <c:pt idx="3">
                  <c:v>0.99578572359559914</c:v>
                </c:pt>
                <c:pt idx="4">
                  <c:v>0.96144519413199347</c:v>
                </c:pt>
                <c:pt idx="5">
                  <c:v>0.81490241995372248</c:v>
                </c:pt>
                <c:pt idx="6">
                  <c:v>0.73289902280129215</c:v>
                </c:pt>
                <c:pt idx="7">
                  <c:v>0.67859068847744286</c:v>
                </c:pt>
                <c:pt idx="8">
                  <c:v>0.56070302159108021</c:v>
                </c:pt>
                <c:pt idx="9">
                  <c:v>0.46405057860334775</c:v>
                </c:pt>
                <c:pt idx="10">
                  <c:v>0.44658316118786345</c:v>
                </c:pt>
                <c:pt idx="11">
                  <c:v>0.32841765849493942</c:v>
                </c:pt>
                <c:pt idx="12">
                  <c:v>0.31313282832070577</c:v>
                </c:pt>
                <c:pt idx="13">
                  <c:v>0.27051582799915153</c:v>
                </c:pt>
                <c:pt idx="14">
                  <c:v>0.12302376714479202</c:v>
                </c:pt>
                <c:pt idx="15">
                  <c:v>2.1499066687580282E-2</c:v>
                </c:pt>
                <c:pt idx="16">
                  <c:v>9.6337051229911097E-3</c:v>
                </c:pt>
                <c:pt idx="17">
                  <c:v>-0.19276929548884825</c:v>
                </c:pt>
              </c:numCache>
            </c:numRef>
          </c:val>
        </c:ser>
        <c:dLbls>
          <c:showLegendKey val="0"/>
          <c:showVal val="0"/>
          <c:showCatName val="0"/>
          <c:showSerName val="0"/>
          <c:showPercent val="0"/>
          <c:showBubbleSize val="0"/>
        </c:dLbls>
        <c:gapWidth val="150"/>
        <c:axId val="180670560"/>
        <c:axId val="180671648"/>
      </c:barChart>
      <c:catAx>
        <c:axId val="180670560"/>
        <c:scaling>
          <c:orientation val="minMax"/>
        </c:scaling>
        <c:delete val="0"/>
        <c:axPos val="l"/>
        <c:numFmt formatCode="General"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180671648"/>
        <c:crosses val="autoZero"/>
        <c:auto val="1"/>
        <c:lblAlgn val="ctr"/>
        <c:lblOffset val="100"/>
        <c:noMultiLvlLbl val="0"/>
      </c:catAx>
      <c:valAx>
        <c:axId val="180671648"/>
        <c:scaling>
          <c:orientation val="minMax"/>
          <c:min val="-1.5"/>
        </c:scaling>
        <c:delete val="0"/>
        <c:axPos val="b"/>
        <c:majorGridlines>
          <c:spPr>
            <a:ln w="1270">
              <a:prstDash val="sysDash"/>
            </a:ln>
          </c:spPr>
        </c:majorGridlines>
        <c:numFmt formatCode="0.0"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180670560"/>
        <c:crosses val="autoZero"/>
        <c:crossBetween val="between"/>
      </c:valAx>
    </c:plotArea>
    <c:plotVisOnly val="1"/>
    <c:dispBlanksAs val="gap"/>
    <c:showDLblsOverMax val="0"/>
  </c:chart>
  <c:spPr>
    <a:noFill/>
    <a:ln>
      <a:noFill/>
    </a:ln>
  </c:spPr>
  <c:txPr>
    <a:bodyPr/>
    <a:lstStyle/>
    <a:p>
      <a:pPr>
        <a:defRPr sz="8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38887477774973E-2"/>
          <c:y val="7.1566754155730522E-2"/>
          <c:w val="0.88583100499534329"/>
          <c:h val="0.90131093613298341"/>
        </c:manualLayout>
      </c:layout>
      <c:barChart>
        <c:barDir val="col"/>
        <c:grouping val="clustered"/>
        <c:varyColors val="0"/>
        <c:ser>
          <c:idx val="0"/>
          <c:order val="0"/>
          <c:invertIfNegative val="0"/>
          <c:cat>
            <c:strRef>
              <c:f>'Source Figure V 1-11'!$A$3:$A$7</c:f>
              <c:strCache>
                <c:ptCount val="5"/>
                <c:pt idx="0">
                  <c:v>Catégorie A</c:v>
                </c:pt>
                <c:pt idx="1">
                  <c:v>dont A+</c:v>
                </c:pt>
                <c:pt idx="2">
                  <c:v>Catégorie B</c:v>
                </c:pt>
                <c:pt idx="3">
                  <c:v>Catégorie C</c:v>
                </c:pt>
                <c:pt idx="4">
                  <c:v>Toutes catégories</c:v>
                </c:pt>
              </c:strCache>
            </c:strRef>
          </c:cat>
          <c:val>
            <c:numRef>
              <c:f>'Source Figure V 1-11'!$B$3:$B$7</c:f>
              <c:numCache>
                <c:formatCode>0.0</c:formatCode>
                <c:ptCount val="5"/>
                <c:pt idx="0">
                  <c:v>0.30200000000000671</c:v>
                </c:pt>
                <c:pt idx="1">
                  <c:v>0.69599999999999795</c:v>
                </c:pt>
                <c:pt idx="2">
                  <c:v>7.9000000000000625E-2</c:v>
                </c:pt>
                <c:pt idx="3">
                  <c:v>-3.0000000000001137E-3</c:v>
                </c:pt>
                <c:pt idx="4">
                  <c:v>0.11699999999999733</c:v>
                </c:pt>
              </c:numCache>
            </c:numRef>
          </c:val>
        </c:ser>
        <c:dLbls>
          <c:showLegendKey val="0"/>
          <c:showVal val="0"/>
          <c:showCatName val="0"/>
          <c:showSerName val="0"/>
          <c:showPercent val="0"/>
          <c:showBubbleSize val="0"/>
        </c:dLbls>
        <c:gapWidth val="105"/>
        <c:axId val="180673280"/>
        <c:axId val="421576176"/>
      </c:barChart>
      <c:catAx>
        <c:axId val="18067328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21576176"/>
        <c:crosses val="autoZero"/>
        <c:auto val="1"/>
        <c:lblAlgn val="ctr"/>
        <c:lblOffset val="100"/>
        <c:noMultiLvlLbl val="0"/>
      </c:catAx>
      <c:valAx>
        <c:axId val="421576176"/>
        <c:scaling>
          <c:orientation val="minMax"/>
          <c:min val="-0.5"/>
        </c:scaling>
        <c:delete val="0"/>
        <c:axPos val="l"/>
        <c:majorGridlines>
          <c:spPr>
            <a:ln w="190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ot"/>
            </a:ln>
          </c:spPr>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80673280"/>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428663696500513E-2"/>
          <c:y val="7.1005917159763315E-2"/>
          <c:w val="0.77381052337875555"/>
          <c:h val="0.81656804733727806"/>
        </c:manualLayout>
      </c:layout>
      <c:scatterChart>
        <c:scatterStyle val="smoothMarker"/>
        <c:varyColors val="0"/>
        <c:ser>
          <c:idx val="0"/>
          <c:order val="0"/>
          <c:tx>
            <c:strRef>
              <c:f>'Source Figure V 1-12'!$B$3</c:f>
              <c:strCache>
                <c:ptCount val="1"/>
                <c:pt idx="0">
                  <c:v>FPE </c:v>
                </c:pt>
              </c:strCache>
            </c:strRef>
          </c:tx>
          <c:spPr>
            <a:ln w="25400">
              <a:solidFill>
                <a:srgbClr val="0000FF"/>
              </a:solidFill>
              <a:prstDash val="sysDash"/>
            </a:ln>
          </c:spPr>
          <c:marker>
            <c:symbol val="none"/>
          </c:marker>
          <c:xVal>
            <c:numRef>
              <c:f>'Source Figure V 1-12'!$B$5:$B$80</c:f>
              <c:numCache>
                <c:formatCode>General</c:formatCode>
                <c:ptCount val="76"/>
                <c:pt idx="0">
                  <c:v>0</c:v>
                </c:pt>
                <c:pt idx="1">
                  <c:v>-6</c:v>
                </c:pt>
                <c:pt idx="2">
                  <c:v>-43</c:v>
                </c:pt>
                <c:pt idx="3">
                  <c:v>-154</c:v>
                </c:pt>
                <c:pt idx="4">
                  <c:v>-722</c:v>
                </c:pt>
                <c:pt idx="5">
                  <c:v>-1980</c:v>
                </c:pt>
                <c:pt idx="6">
                  <c:v>-3722</c:v>
                </c:pt>
                <c:pt idx="7">
                  <c:v>-5445</c:v>
                </c:pt>
                <c:pt idx="8">
                  <c:v>-9079</c:v>
                </c:pt>
                <c:pt idx="9">
                  <c:v>-13271</c:v>
                </c:pt>
                <c:pt idx="10">
                  <c:v>-17871</c:v>
                </c:pt>
                <c:pt idx="11">
                  <c:v>-20931</c:v>
                </c:pt>
                <c:pt idx="12">
                  <c:v>-22520</c:v>
                </c:pt>
                <c:pt idx="13">
                  <c:v>-24294</c:v>
                </c:pt>
                <c:pt idx="14">
                  <c:v>-25433</c:v>
                </c:pt>
                <c:pt idx="15">
                  <c:v>-25948</c:v>
                </c:pt>
                <c:pt idx="16">
                  <c:v>-27441</c:v>
                </c:pt>
                <c:pt idx="17">
                  <c:v>-28826</c:v>
                </c:pt>
                <c:pt idx="18">
                  <c:v>-29656</c:v>
                </c:pt>
                <c:pt idx="19">
                  <c:v>-30689</c:v>
                </c:pt>
                <c:pt idx="20">
                  <c:v>-32840</c:v>
                </c:pt>
                <c:pt idx="21">
                  <c:v>-35300</c:v>
                </c:pt>
                <c:pt idx="22">
                  <c:v>-37913</c:v>
                </c:pt>
                <c:pt idx="23">
                  <c:v>-38147</c:v>
                </c:pt>
                <c:pt idx="24">
                  <c:v>-39204</c:v>
                </c:pt>
                <c:pt idx="25">
                  <c:v>-40467</c:v>
                </c:pt>
                <c:pt idx="26">
                  <c:v>-39558</c:v>
                </c:pt>
                <c:pt idx="27">
                  <c:v>-40258</c:v>
                </c:pt>
                <c:pt idx="28">
                  <c:v>-41581</c:v>
                </c:pt>
                <c:pt idx="29">
                  <c:v>-43359</c:v>
                </c:pt>
                <c:pt idx="30">
                  <c:v>-44440</c:v>
                </c:pt>
                <c:pt idx="31">
                  <c:v>-43897</c:v>
                </c:pt>
                <c:pt idx="32">
                  <c:v>-42505</c:v>
                </c:pt>
                <c:pt idx="33">
                  <c:v>-40584</c:v>
                </c:pt>
                <c:pt idx="34">
                  <c:v>-38334</c:v>
                </c:pt>
                <c:pt idx="35">
                  <c:v>-37070</c:v>
                </c:pt>
                <c:pt idx="36">
                  <c:v>-36496</c:v>
                </c:pt>
                <c:pt idx="37">
                  <c:v>-35710</c:v>
                </c:pt>
                <c:pt idx="38">
                  <c:v>-35801</c:v>
                </c:pt>
                <c:pt idx="39">
                  <c:v>-35761</c:v>
                </c:pt>
                <c:pt idx="40">
                  <c:v>-34921</c:v>
                </c:pt>
                <c:pt idx="41">
                  <c:v>-35390</c:v>
                </c:pt>
                <c:pt idx="42">
                  <c:v>-34380</c:v>
                </c:pt>
                <c:pt idx="43">
                  <c:v>-33579</c:v>
                </c:pt>
                <c:pt idx="44">
                  <c:v>-30813</c:v>
                </c:pt>
                <c:pt idx="45">
                  <c:v>-28340</c:v>
                </c:pt>
                <c:pt idx="46">
                  <c:v>-24274</c:v>
                </c:pt>
                <c:pt idx="47">
                  <c:v>-20858</c:v>
                </c:pt>
                <c:pt idx="48">
                  <c:v>-12310</c:v>
                </c:pt>
                <c:pt idx="49">
                  <c:v>-8561</c:v>
                </c:pt>
                <c:pt idx="50">
                  <c:v>-5829</c:v>
                </c:pt>
                <c:pt idx="51">
                  <c:v>-2506</c:v>
                </c:pt>
                <c:pt idx="52">
                  <c:v>-1025</c:v>
                </c:pt>
                <c:pt idx="53">
                  <c:v>-566</c:v>
                </c:pt>
                <c:pt idx="54">
                  <c:v>-214</c:v>
                </c:pt>
                <c:pt idx="55">
                  <c:v>-152</c:v>
                </c:pt>
                <c:pt idx="56">
                  <c:v>-99</c:v>
                </c:pt>
                <c:pt idx="57">
                  <c:v>-70</c:v>
                </c:pt>
                <c:pt idx="58">
                  <c:v>-44</c:v>
                </c:pt>
                <c:pt idx="59">
                  <c:v>-46</c:v>
                </c:pt>
                <c:pt idx="60">
                  <c:v>-25</c:v>
                </c:pt>
                <c:pt idx="61">
                  <c:v>-14</c:v>
                </c:pt>
                <c:pt idx="62">
                  <c:v>-9</c:v>
                </c:pt>
                <c:pt idx="63">
                  <c:v>-8</c:v>
                </c:pt>
                <c:pt idx="64">
                  <c:v>-7</c:v>
                </c:pt>
                <c:pt idx="65">
                  <c:v>-3</c:v>
                </c:pt>
                <c:pt idx="66">
                  <c:v>-5</c:v>
                </c:pt>
                <c:pt idx="67">
                  <c:v>0</c:v>
                </c:pt>
                <c:pt idx="68">
                  <c:v>-2</c:v>
                </c:pt>
                <c:pt idx="69">
                  <c:v>-5</c:v>
                </c:pt>
                <c:pt idx="70">
                  <c:v>-2</c:v>
                </c:pt>
                <c:pt idx="71">
                  <c:v>0</c:v>
                </c:pt>
                <c:pt idx="72">
                  <c:v>-1</c:v>
                </c:pt>
                <c:pt idx="73">
                  <c:v>-2</c:v>
                </c:pt>
                <c:pt idx="74">
                  <c:v>-1</c:v>
                </c:pt>
                <c:pt idx="75">
                  <c:v>-3</c:v>
                </c:pt>
              </c:numCache>
            </c:numRef>
          </c:xVal>
          <c:yVal>
            <c:numRef>
              <c:f>'Source Figure V 1-12'!$A$5:$A$80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ser>
          <c:idx val="1"/>
          <c:order val="1"/>
          <c:tx>
            <c:strRef>
              <c:f>'Source Figure V 1-12'!$C$3</c:f>
              <c:strCache>
                <c:ptCount val="1"/>
                <c:pt idx="0">
                  <c:v>FPE </c:v>
                </c:pt>
              </c:strCache>
            </c:strRef>
          </c:tx>
          <c:spPr>
            <a:ln w="25400">
              <a:solidFill>
                <a:srgbClr val="0000FF"/>
              </a:solidFill>
              <a:prstDash val="sysDash"/>
            </a:ln>
          </c:spPr>
          <c:marker>
            <c:symbol val="none"/>
          </c:marker>
          <c:xVal>
            <c:numRef>
              <c:f>'Source Figure V 1-12'!$C$5:$C$80</c:f>
              <c:numCache>
                <c:formatCode>General</c:formatCode>
                <c:ptCount val="76"/>
                <c:pt idx="0">
                  <c:v>1</c:v>
                </c:pt>
                <c:pt idx="1">
                  <c:v>22</c:v>
                </c:pt>
                <c:pt idx="2">
                  <c:v>84</c:v>
                </c:pt>
                <c:pt idx="3">
                  <c:v>368</c:v>
                </c:pt>
                <c:pt idx="4">
                  <c:v>2249</c:v>
                </c:pt>
                <c:pt idx="5">
                  <c:v>5732</c:v>
                </c:pt>
                <c:pt idx="6">
                  <c:v>9950</c:v>
                </c:pt>
                <c:pt idx="7">
                  <c:v>12980</c:v>
                </c:pt>
                <c:pt idx="8">
                  <c:v>15930</c:v>
                </c:pt>
                <c:pt idx="9">
                  <c:v>18241</c:v>
                </c:pt>
                <c:pt idx="10">
                  <c:v>21373</c:v>
                </c:pt>
                <c:pt idx="11">
                  <c:v>23074</c:v>
                </c:pt>
                <c:pt idx="12">
                  <c:v>23430</c:v>
                </c:pt>
                <c:pt idx="13">
                  <c:v>23074</c:v>
                </c:pt>
                <c:pt idx="14">
                  <c:v>23047</c:v>
                </c:pt>
                <c:pt idx="15">
                  <c:v>22439</c:v>
                </c:pt>
                <c:pt idx="16">
                  <c:v>22308</c:v>
                </c:pt>
                <c:pt idx="17">
                  <c:v>22588</c:v>
                </c:pt>
                <c:pt idx="18">
                  <c:v>22453</c:v>
                </c:pt>
                <c:pt idx="19">
                  <c:v>23037</c:v>
                </c:pt>
                <c:pt idx="20">
                  <c:v>24638</c:v>
                </c:pt>
                <c:pt idx="21">
                  <c:v>26268</c:v>
                </c:pt>
                <c:pt idx="22">
                  <c:v>27233</c:v>
                </c:pt>
                <c:pt idx="23">
                  <c:v>27293</c:v>
                </c:pt>
                <c:pt idx="24">
                  <c:v>29923</c:v>
                </c:pt>
                <c:pt idx="25">
                  <c:v>31104</c:v>
                </c:pt>
                <c:pt idx="26">
                  <c:v>30493</c:v>
                </c:pt>
                <c:pt idx="27">
                  <c:v>31535</c:v>
                </c:pt>
                <c:pt idx="28">
                  <c:v>32884</c:v>
                </c:pt>
                <c:pt idx="29">
                  <c:v>33731</c:v>
                </c:pt>
                <c:pt idx="30">
                  <c:v>33740</c:v>
                </c:pt>
                <c:pt idx="31">
                  <c:v>33476</c:v>
                </c:pt>
                <c:pt idx="32">
                  <c:v>32359</c:v>
                </c:pt>
                <c:pt idx="33">
                  <c:v>31063</c:v>
                </c:pt>
                <c:pt idx="34">
                  <c:v>29746</c:v>
                </c:pt>
                <c:pt idx="35">
                  <c:v>28826</c:v>
                </c:pt>
                <c:pt idx="36">
                  <c:v>28117</c:v>
                </c:pt>
                <c:pt idx="37">
                  <c:v>27219</c:v>
                </c:pt>
                <c:pt idx="38">
                  <c:v>26735</c:v>
                </c:pt>
                <c:pt idx="39">
                  <c:v>26288</c:v>
                </c:pt>
                <c:pt idx="40">
                  <c:v>25391</c:v>
                </c:pt>
                <c:pt idx="41">
                  <c:v>25499</c:v>
                </c:pt>
                <c:pt idx="42">
                  <c:v>24450</c:v>
                </c:pt>
                <c:pt idx="43">
                  <c:v>23551</c:v>
                </c:pt>
                <c:pt idx="44">
                  <c:v>21468</c:v>
                </c:pt>
                <c:pt idx="45">
                  <c:v>19337</c:v>
                </c:pt>
                <c:pt idx="46">
                  <c:v>16580</c:v>
                </c:pt>
                <c:pt idx="47">
                  <c:v>14355</c:v>
                </c:pt>
                <c:pt idx="48">
                  <c:v>9879</c:v>
                </c:pt>
                <c:pt idx="49">
                  <c:v>7354</c:v>
                </c:pt>
                <c:pt idx="50">
                  <c:v>5464</c:v>
                </c:pt>
                <c:pt idx="51">
                  <c:v>2702</c:v>
                </c:pt>
                <c:pt idx="52">
                  <c:v>1262</c:v>
                </c:pt>
                <c:pt idx="53">
                  <c:v>946</c:v>
                </c:pt>
                <c:pt idx="54">
                  <c:v>556</c:v>
                </c:pt>
                <c:pt idx="55">
                  <c:v>385</c:v>
                </c:pt>
                <c:pt idx="56">
                  <c:v>270</c:v>
                </c:pt>
                <c:pt idx="57">
                  <c:v>154</c:v>
                </c:pt>
                <c:pt idx="58">
                  <c:v>134</c:v>
                </c:pt>
                <c:pt idx="59">
                  <c:v>116</c:v>
                </c:pt>
                <c:pt idx="60">
                  <c:v>91</c:v>
                </c:pt>
                <c:pt idx="61">
                  <c:v>68</c:v>
                </c:pt>
                <c:pt idx="62">
                  <c:v>62</c:v>
                </c:pt>
                <c:pt idx="63">
                  <c:v>37</c:v>
                </c:pt>
                <c:pt idx="64">
                  <c:v>35</c:v>
                </c:pt>
                <c:pt idx="65">
                  <c:v>18</c:v>
                </c:pt>
                <c:pt idx="66">
                  <c:v>26</c:v>
                </c:pt>
                <c:pt idx="67">
                  <c:v>21</c:v>
                </c:pt>
                <c:pt idx="68">
                  <c:v>9</c:v>
                </c:pt>
                <c:pt idx="69">
                  <c:v>15</c:v>
                </c:pt>
                <c:pt idx="70">
                  <c:v>12</c:v>
                </c:pt>
                <c:pt idx="71">
                  <c:v>12</c:v>
                </c:pt>
                <c:pt idx="72">
                  <c:v>11</c:v>
                </c:pt>
                <c:pt idx="73">
                  <c:v>10</c:v>
                </c:pt>
                <c:pt idx="74">
                  <c:v>4</c:v>
                </c:pt>
                <c:pt idx="75">
                  <c:v>37</c:v>
                </c:pt>
              </c:numCache>
            </c:numRef>
          </c:xVal>
          <c:yVal>
            <c:numRef>
              <c:f>'Source Figure V 1-12'!$A$5:$A$80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ser>
          <c:idx val="2"/>
          <c:order val="2"/>
          <c:tx>
            <c:strRef>
              <c:f>'Source Figure V 1-12'!$D$3</c:f>
              <c:strCache>
                <c:ptCount val="1"/>
                <c:pt idx="0">
                  <c:v>FPH </c:v>
                </c:pt>
              </c:strCache>
            </c:strRef>
          </c:tx>
          <c:spPr>
            <a:ln w="38100">
              <a:solidFill>
                <a:srgbClr val="008000"/>
              </a:solidFill>
              <a:prstDash val="solid"/>
            </a:ln>
          </c:spPr>
          <c:marker>
            <c:symbol val="none"/>
          </c:marker>
          <c:xVal>
            <c:numRef>
              <c:f>'Source Figure V 1-12'!$D$5:$D$80</c:f>
              <c:numCache>
                <c:formatCode>General</c:formatCode>
                <c:ptCount val="76"/>
                <c:pt idx="0">
                  <c:v>-1</c:v>
                </c:pt>
                <c:pt idx="1">
                  <c:v>0</c:v>
                </c:pt>
                <c:pt idx="2">
                  <c:v>-4</c:v>
                </c:pt>
                <c:pt idx="3">
                  <c:v>-12</c:v>
                </c:pt>
                <c:pt idx="4">
                  <c:v>-662</c:v>
                </c:pt>
                <c:pt idx="5">
                  <c:v>-1864</c:v>
                </c:pt>
                <c:pt idx="6">
                  <c:v>-3239</c:v>
                </c:pt>
                <c:pt idx="7">
                  <c:v>-5405</c:v>
                </c:pt>
                <c:pt idx="8">
                  <c:v>-8926</c:v>
                </c:pt>
                <c:pt idx="9">
                  <c:v>-12720</c:v>
                </c:pt>
                <c:pt idx="10">
                  <c:v>-17599</c:v>
                </c:pt>
                <c:pt idx="11">
                  <c:v>-21813</c:v>
                </c:pt>
                <c:pt idx="12">
                  <c:v>-23638</c:v>
                </c:pt>
                <c:pt idx="13">
                  <c:v>-24887</c:v>
                </c:pt>
                <c:pt idx="14">
                  <c:v>-24975</c:v>
                </c:pt>
                <c:pt idx="15">
                  <c:v>-24873</c:v>
                </c:pt>
                <c:pt idx="16">
                  <c:v>-25036</c:v>
                </c:pt>
                <c:pt idx="17">
                  <c:v>-24399</c:v>
                </c:pt>
                <c:pt idx="18">
                  <c:v>-23655</c:v>
                </c:pt>
                <c:pt idx="19">
                  <c:v>-23066</c:v>
                </c:pt>
                <c:pt idx="20">
                  <c:v>-24819</c:v>
                </c:pt>
                <c:pt idx="21">
                  <c:v>-24728</c:v>
                </c:pt>
                <c:pt idx="22">
                  <c:v>-24547</c:v>
                </c:pt>
                <c:pt idx="23">
                  <c:v>-23201</c:v>
                </c:pt>
                <c:pt idx="24">
                  <c:v>-22041</c:v>
                </c:pt>
                <c:pt idx="25">
                  <c:v>-21664</c:v>
                </c:pt>
                <c:pt idx="26">
                  <c:v>-21233</c:v>
                </c:pt>
                <c:pt idx="27">
                  <c:v>-21717</c:v>
                </c:pt>
                <c:pt idx="28">
                  <c:v>-23078</c:v>
                </c:pt>
                <c:pt idx="29">
                  <c:v>-24805</c:v>
                </c:pt>
                <c:pt idx="30">
                  <c:v>-25931</c:v>
                </c:pt>
                <c:pt idx="31">
                  <c:v>-25966</c:v>
                </c:pt>
                <c:pt idx="32">
                  <c:v>-25161</c:v>
                </c:pt>
                <c:pt idx="33">
                  <c:v>-24930</c:v>
                </c:pt>
                <c:pt idx="34">
                  <c:v>-24652</c:v>
                </c:pt>
                <c:pt idx="35">
                  <c:v>-24063</c:v>
                </c:pt>
                <c:pt idx="36">
                  <c:v>-24797</c:v>
                </c:pt>
                <c:pt idx="37">
                  <c:v>-24212</c:v>
                </c:pt>
                <c:pt idx="38">
                  <c:v>-24661</c:v>
                </c:pt>
                <c:pt idx="39">
                  <c:v>-24475</c:v>
                </c:pt>
                <c:pt idx="40">
                  <c:v>-23771</c:v>
                </c:pt>
                <c:pt idx="41">
                  <c:v>-24262</c:v>
                </c:pt>
                <c:pt idx="42">
                  <c:v>-24156</c:v>
                </c:pt>
                <c:pt idx="43">
                  <c:v>-20968</c:v>
                </c:pt>
                <c:pt idx="44">
                  <c:v>-17943</c:v>
                </c:pt>
                <c:pt idx="45">
                  <c:v>-16092</c:v>
                </c:pt>
                <c:pt idx="46">
                  <c:v>-11726</c:v>
                </c:pt>
                <c:pt idx="47">
                  <c:v>-8865</c:v>
                </c:pt>
                <c:pt idx="48">
                  <c:v>-4722</c:v>
                </c:pt>
                <c:pt idx="49">
                  <c:v>-2826</c:v>
                </c:pt>
                <c:pt idx="50">
                  <c:v>-2019</c:v>
                </c:pt>
                <c:pt idx="51">
                  <c:v>-1001</c:v>
                </c:pt>
                <c:pt idx="52">
                  <c:v>-472</c:v>
                </c:pt>
                <c:pt idx="53">
                  <c:v>-299</c:v>
                </c:pt>
                <c:pt idx="54">
                  <c:v>-186</c:v>
                </c:pt>
                <c:pt idx="55">
                  <c:v>-155</c:v>
                </c:pt>
                <c:pt idx="56">
                  <c:v>-87</c:v>
                </c:pt>
                <c:pt idx="57">
                  <c:v>-48</c:v>
                </c:pt>
                <c:pt idx="58">
                  <c:v>-25</c:v>
                </c:pt>
                <c:pt idx="59">
                  <c:v>-15</c:v>
                </c:pt>
                <c:pt idx="60">
                  <c:v>-9</c:v>
                </c:pt>
                <c:pt idx="61">
                  <c:v>-4</c:v>
                </c:pt>
                <c:pt idx="62">
                  <c:v>-7</c:v>
                </c:pt>
                <c:pt idx="63">
                  <c:v>-4</c:v>
                </c:pt>
                <c:pt idx="64">
                  <c:v>-4</c:v>
                </c:pt>
                <c:pt idx="65">
                  <c:v>-3</c:v>
                </c:pt>
                <c:pt idx="66">
                  <c:v>-2</c:v>
                </c:pt>
                <c:pt idx="67">
                  <c:v>-1</c:v>
                </c:pt>
                <c:pt idx="68">
                  <c:v>-1</c:v>
                </c:pt>
                <c:pt idx="69">
                  <c:v>-2</c:v>
                </c:pt>
                <c:pt idx="70">
                  <c:v>0</c:v>
                </c:pt>
                <c:pt idx="71">
                  <c:v>-1</c:v>
                </c:pt>
                <c:pt idx="72">
                  <c:v>-1</c:v>
                </c:pt>
                <c:pt idx="73">
                  <c:v>0</c:v>
                </c:pt>
                <c:pt idx="74">
                  <c:v>0</c:v>
                </c:pt>
                <c:pt idx="75">
                  <c:v>-4</c:v>
                </c:pt>
              </c:numCache>
            </c:numRef>
          </c:xVal>
          <c:yVal>
            <c:numRef>
              <c:f>'Source Figure V 1-12'!$A$5:$A$80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ser>
          <c:idx val="3"/>
          <c:order val="3"/>
          <c:tx>
            <c:strRef>
              <c:f>'Source Figure V 1-12'!$F$3</c:f>
              <c:strCache>
                <c:ptCount val="1"/>
                <c:pt idx="0">
                  <c:v>FPT </c:v>
                </c:pt>
              </c:strCache>
            </c:strRef>
          </c:tx>
          <c:spPr>
            <a:ln w="12700">
              <a:solidFill>
                <a:srgbClr val="FF0000"/>
              </a:solidFill>
              <a:prstDash val="solid"/>
            </a:ln>
          </c:spPr>
          <c:marker>
            <c:symbol val="none"/>
          </c:marker>
          <c:xVal>
            <c:numRef>
              <c:f>'Source Figure V 1-12'!$F$5:$F$80</c:f>
              <c:numCache>
                <c:formatCode>General</c:formatCode>
                <c:ptCount val="76"/>
                <c:pt idx="0">
                  <c:v>-2</c:v>
                </c:pt>
                <c:pt idx="1">
                  <c:v>-37</c:v>
                </c:pt>
                <c:pt idx="2">
                  <c:v>-179</c:v>
                </c:pt>
                <c:pt idx="3">
                  <c:v>-360</c:v>
                </c:pt>
                <c:pt idx="4">
                  <c:v>-1333</c:v>
                </c:pt>
                <c:pt idx="5">
                  <c:v>-3135</c:v>
                </c:pt>
                <c:pt idx="6">
                  <c:v>-4971</c:v>
                </c:pt>
                <c:pt idx="7">
                  <c:v>-6185</c:v>
                </c:pt>
                <c:pt idx="8">
                  <c:v>-7538</c:v>
                </c:pt>
                <c:pt idx="9">
                  <c:v>-8594</c:v>
                </c:pt>
                <c:pt idx="10">
                  <c:v>-10392</c:v>
                </c:pt>
                <c:pt idx="11">
                  <c:v>-12021</c:v>
                </c:pt>
                <c:pt idx="12">
                  <c:v>-13359</c:v>
                </c:pt>
                <c:pt idx="13">
                  <c:v>-14786</c:v>
                </c:pt>
                <c:pt idx="14">
                  <c:v>-15912</c:v>
                </c:pt>
                <c:pt idx="15">
                  <c:v>-16893</c:v>
                </c:pt>
                <c:pt idx="16">
                  <c:v>-17922</c:v>
                </c:pt>
                <c:pt idx="17">
                  <c:v>-18665</c:v>
                </c:pt>
                <c:pt idx="18">
                  <c:v>-19256</c:v>
                </c:pt>
                <c:pt idx="19">
                  <c:v>-19896</c:v>
                </c:pt>
                <c:pt idx="20">
                  <c:v>-22198</c:v>
                </c:pt>
                <c:pt idx="21">
                  <c:v>-23540</c:v>
                </c:pt>
                <c:pt idx="22">
                  <c:v>-24829</c:v>
                </c:pt>
                <c:pt idx="23">
                  <c:v>-24831</c:v>
                </c:pt>
                <c:pt idx="24">
                  <c:v>-25117</c:v>
                </c:pt>
                <c:pt idx="25">
                  <c:v>-26447</c:v>
                </c:pt>
                <c:pt idx="26">
                  <c:v>-26968</c:v>
                </c:pt>
                <c:pt idx="27">
                  <c:v>-28720</c:v>
                </c:pt>
                <c:pt idx="28">
                  <c:v>-32030</c:v>
                </c:pt>
                <c:pt idx="29">
                  <c:v>-35044</c:v>
                </c:pt>
                <c:pt idx="30">
                  <c:v>-36634</c:v>
                </c:pt>
                <c:pt idx="31">
                  <c:v>-37453</c:v>
                </c:pt>
                <c:pt idx="32">
                  <c:v>-37242</c:v>
                </c:pt>
                <c:pt idx="33">
                  <c:v>-37507</c:v>
                </c:pt>
                <c:pt idx="34">
                  <c:v>-37644</c:v>
                </c:pt>
                <c:pt idx="35">
                  <c:v>-38652</c:v>
                </c:pt>
                <c:pt idx="36">
                  <c:v>-40377</c:v>
                </c:pt>
                <c:pt idx="37">
                  <c:v>-41016</c:v>
                </c:pt>
                <c:pt idx="38">
                  <c:v>-42010</c:v>
                </c:pt>
                <c:pt idx="39">
                  <c:v>-40958</c:v>
                </c:pt>
                <c:pt idx="40">
                  <c:v>-38671</c:v>
                </c:pt>
                <c:pt idx="41">
                  <c:v>-38452</c:v>
                </c:pt>
                <c:pt idx="42">
                  <c:v>-36953</c:v>
                </c:pt>
                <c:pt idx="43">
                  <c:v>-36346</c:v>
                </c:pt>
                <c:pt idx="44">
                  <c:v>-34200</c:v>
                </c:pt>
                <c:pt idx="45">
                  <c:v>-32486</c:v>
                </c:pt>
                <c:pt idx="46">
                  <c:v>-27959</c:v>
                </c:pt>
                <c:pt idx="47">
                  <c:v>-23505</c:v>
                </c:pt>
                <c:pt idx="48">
                  <c:v>-13028</c:v>
                </c:pt>
                <c:pt idx="49">
                  <c:v>-9197</c:v>
                </c:pt>
                <c:pt idx="50">
                  <c:v>-6804</c:v>
                </c:pt>
                <c:pt idx="51">
                  <c:v>-3268</c:v>
                </c:pt>
                <c:pt idx="52">
                  <c:v>-1426</c:v>
                </c:pt>
                <c:pt idx="53">
                  <c:v>-815</c:v>
                </c:pt>
                <c:pt idx="54">
                  <c:v>-427</c:v>
                </c:pt>
                <c:pt idx="55">
                  <c:v>-308</c:v>
                </c:pt>
                <c:pt idx="56">
                  <c:v>-204</c:v>
                </c:pt>
                <c:pt idx="57">
                  <c:v>-120</c:v>
                </c:pt>
                <c:pt idx="58">
                  <c:v>-71</c:v>
                </c:pt>
                <c:pt idx="59">
                  <c:v>-40</c:v>
                </c:pt>
                <c:pt idx="60">
                  <c:v>-25</c:v>
                </c:pt>
                <c:pt idx="61">
                  <c:v>-19</c:v>
                </c:pt>
                <c:pt idx="62">
                  <c:v>-14</c:v>
                </c:pt>
                <c:pt idx="63">
                  <c:v>-14</c:v>
                </c:pt>
                <c:pt idx="64">
                  <c:v>-8</c:v>
                </c:pt>
                <c:pt idx="65">
                  <c:v>-3</c:v>
                </c:pt>
                <c:pt idx="66">
                  <c:v>-3</c:v>
                </c:pt>
                <c:pt idx="67">
                  <c:v>-8</c:v>
                </c:pt>
                <c:pt idx="68">
                  <c:v>-2</c:v>
                </c:pt>
                <c:pt idx="69">
                  <c:v>-5</c:v>
                </c:pt>
                <c:pt idx="70">
                  <c:v>-2</c:v>
                </c:pt>
                <c:pt idx="71">
                  <c:v>-3</c:v>
                </c:pt>
                <c:pt idx="72">
                  <c:v>-4</c:v>
                </c:pt>
                <c:pt idx="73">
                  <c:v>-5</c:v>
                </c:pt>
                <c:pt idx="74">
                  <c:v>-7</c:v>
                </c:pt>
                <c:pt idx="75">
                  <c:v>-51</c:v>
                </c:pt>
              </c:numCache>
            </c:numRef>
          </c:xVal>
          <c:yVal>
            <c:numRef>
              <c:f>'Source Figure V 1-12'!$A$5:$A$80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ser>
          <c:idx val="4"/>
          <c:order val="4"/>
          <c:tx>
            <c:strRef>
              <c:f>'Source Figure V 1-12'!$G$3</c:f>
              <c:strCache>
                <c:ptCount val="1"/>
                <c:pt idx="0">
                  <c:v>FPT </c:v>
                </c:pt>
              </c:strCache>
            </c:strRef>
          </c:tx>
          <c:spPr>
            <a:ln w="12700">
              <a:solidFill>
                <a:srgbClr val="FF0000"/>
              </a:solidFill>
              <a:prstDash val="solid"/>
            </a:ln>
          </c:spPr>
          <c:marker>
            <c:symbol val="none"/>
          </c:marker>
          <c:xVal>
            <c:numRef>
              <c:f>'Source Figure V 1-12'!$G$5:$G$80</c:f>
              <c:numCache>
                <c:formatCode>General</c:formatCode>
                <c:ptCount val="76"/>
                <c:pt idx="0">
                  <c:v>0</c:v>
                </c:pt>
                <c:pt idx="1">
                  <c:v>84</c:v>
                </c:pt>
                <c:pt idx="2">
                  <c:v>307</c:v>
                </c:pt>
                <c:pt idx="3">
                  <c:v>527</c:v>
                </c:pt>
                <c:pt idx="4">
                  <c:v>1259</c:v>
                </c:pt>
                <c:pt idx="5">
                  <c:v>2237</c:v>
                </c:pt>
                <c:pt idx="6">
                  <c:v>3131</c:v>
                </c:pt>
                <c:pt idx="7">
                  <c:v>3949</c:v>
                </c:pt>
                <c:pt idx="8">
                  <c:v>4596</c:v>
                </c:pt>
                <c:pt idx="9">
                  <c:v>5603</c:v>
                </c:pt>
                <c:pt idx="10">
                  <c:v>6353</c:v>
                </c:pt>
                <c:pt idx="11">
                  <c:v>7646</c:v>
                </c:pt>
                <c:pt idx="12">
                  <c:v>8479</c:v>
                </c:pt>
                <c:pt idx="13">
                  <c:v>9492</c:v>
                </c:pt>
                <c:pt idx="14">
                  <c:v>10366</c:v>
                </c:pt>
                <c:pt idx="15">
                  <c:v>10998</c:v>
                </c:pt>
                <c:pt idx="16">
                  <c:v>11446</c:v>
                </c:pt>
                <c:pt idx="17">
                  <c:v>12114</c:v>
                </c:pt>
                <c:pt idx="18">
                  <c:v>12433</c:v>
                </c:pt>
                <c:pt idx="19">
                  <c:v>13040</c:v>
                </c:pt>
                <c:pt idx="20">
                  <c:v>14662</c:v>
                </c:pt>
                <c:pt idx="21">
                  <c:v>15575</c:v>
                </c:pt>
                <c:pt idx="22">
                  <c:v>16111</c:v>
                </c:pt>
                <c:pt idx="23">
                  <c:v>16111</c:v>
                </c:pt>
                <c:pt idx="24">
                  <c:v>16546</c:v>
                </c:pt>
                <c:pt idx="25">
                  <c:v>17726</c:v>
                </c:pt>
                <c:pt idx="26">
                  <c:v>17744</c:v>
                </c:pt>
                <c:pt idx="27">
                  <c:v>19314</c:v>
                </c:pt>
                <c:pt idx="28">
                  <c:v>21639</c:v>
                </c:pt>
                <c:pt idx="29">
                  <c:v>23648</c:v>
                </c:pt>
                <c:pt idx="30">
                  <c:v>24135</c:v>
                </c:pt>
                <c:pt idx="31">
                  <c:v>24065</c:v>
                </c:pt>
                <c:pt idx="32">
                  <c:v>23690</c:v>
                </c:pt>
                <c:pt idx="33">
                  <c:v>23202</c:v>
                </c:pt>
                <c:pt idx="34">
                  <c:v>23251</c:v>
                </c:pt>
                <c:pt idx="35">
                  <c:v>23421</c:v>
                </c:pt>
                <c:pt idx="36">
                  <c:v>24436</c:v>
                </c:pt>
                <c:pt idx="37">
                  <c:v>24952</c:v>
                </c:pt>
                <c:pt idx="38">
                  <c:v>25731</c:v>
                </c:pt>
                <c:pt idx="39">
                  <c:v>25421</c:v>
                </c:pt>
                <c:pt idx="40">
                  <c:v>24442</c:v>
                </c:pt>
                <c:pt idx="41">
                  <c:v>24818</c:v>
                </c:pt>
                <c:pt idx="42">
                  <c:v>24547</c:v>
                </c:pt>
                <c:pt idx="43">
                  <c:v>23525</c:v>
                </c:pt>
                <c:pt idx="44">
                  <c:v>22455</c:v>
                </c:pt>
                <c:pt idx="45">
                  <c:v>20996</c:v>
                </c:pt>
                <c:pt idx="46">
                  <c:v>15000</c:v>
                </c:pt>
                <c:pt idx="47">
                  <c:v>11000</c:v>
                </c:pt>
                <c:pt idx="48">
                  <c:v>6759</c:v>
                </c:pt>
                <c:pt idx="49">
                  <c:v>4733</c:v>
                </c:pt>
                <c:pt idx="50">
                  <c:v>3306</c:v>
                </c:pt>
                <c:pt idx="51">
                  <c:v>1569</c:v>
                </c:pt>
                <c:pt idx="52">
                  <c:v>694</c:v>
                </c:pt>
                <c:pt idx="53">
                  <c:v>390</c:v>
                </c:pt>
                <c:pt idx="54">
                  <c:v>288</c:v>
                </c:pt>
                <c:pt idx="55">
                  <c:v>197</c:v>
                </c:pt>
                <c:pt idx="56">
                  <c:v>158</c:v>
                </c:pt>
                <c:pt idx="57">
                  <c:v>90</c:v>
                </c:pt>
                <c:pt idx="58">
                  <c:v>67</c:v>
                </c:pt>
                <c:pt idx="59">
                  <c:v>64</c:v>
                </c:pt>
                <c:pt idx="60">
                  <c:v>43</c:v>
                </c:pt>
                <c:pt idx="61">
                  <c:v>28</c:v>
                </c:pt>
                <c:pt idx="62">
                  <c:v>26</c:v>
                </c:pt>
                <c:pt idx="63">
                  <c:v>15</c:v>
                </c:pt>
                <c:pt idx="64">
                  <c:v>9</c:v>
                </c:pt>
                <c:pt idx="65">
                  <c:v>9</c:v>
                </c:pt>
                <c:pt idx="66">
                  <c:v>6</c:v>
                </c:pt>
                <c:pt idx="67">
                  <c:v>2</c:v>
                </c:pt>
                <c:pt idx="68">
                  <c:v>4</c:v>
                </c:pt>
                <c:pt idx="69">
                  <c:v>4</c:v>
                </c:pt>
                <c:pt idx="70">
                  <c:v>4</c:v>
                </c:pt>
                <c:pt idx="71">
                  <c:v>4</c:v>
                </c:pt>
                <c:pt idx="72">
                  <c:v>3</c:v>
                </c:pt>
                <c:pt idx="73">
                  <c:v>3</c:v>
                </c:pt>
                <c:pt idx="74">
                  <c:v>4</c:v>
                </c:pt>
                <c:pt idx="75">
                  <c:v>12</c:v>
                </c:pt>
              </c:numCache>
            </c:numRef>
          </c:xVal>
          <c:yVal>
            <c:numRef>
              <c:f>'Source Figure V 1-12'!$A$5:$A$80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ser>
          <c:idx val="5"/>
          <c:order val="5"/>
          <c:tx>
            <c:strRef>
              <c:f>'Source Figure V 1-12'!$E$3</c:f>
              <c:strCache>
                <c:ptCount val="1"/>
                <c:pt idx="0">
                  <c:v>FPH </c:v>
                </c:pt>
              </c:strCache>
            </c:strRef>
          </c:tx>
          <c:spPr>
            <a:ln w="38100">
              <a:solidFill>
                <a:srgbClr val="008000"/>
              </a:solidFill>
              <a:prstDash val="solid"/>
            </a:ln>
          </c:spPr>
          <c:marker>
            <c:symbol val="none"/>
          </c:marker>
          <c:xVal>
            <c:numRef>
              <c:f>'Source Figure V 1-12'!$E$5:$E$80</c:f>
              <c:numCache>
                <c:formatCode>General</c:formatCode>
                <c:ptCount val="76"/>
                <c:pt idx="0">
                  <c:v>1</c:v>
                </c:pt>
                <c:pt idx="1">
                  <c:v>0</c:v>
                </c:pt>
                <c:pt idx="2">
                  <c:v>2</c:v>
                </c:pt>
                <c:pt idx="3">
                  <c:v>15</c:v>
                </c:pt>
                <c:pt idx="4">
                  <c:v>154</c:v>
                </c:pt>
                <c:pt idx="5">
                  <c:v>446</c:v>
                </c:pt>
                <c:pt idx="6">
                  <c:v>720</c:v>
                </c:pt>
                <c:pt idx="7">
                  <c:v>1125</c:v>
                </c:pt>
                <c:pt idx="8">
                  <c:v>1775</c:v>
                </c:pt>
                <c:pt idx="9">
                  <c:v>2518</c:v>
                </c:pt>
                <c:pt idx="10">
                  <c:v>4254</c:v>
                </c:pt>
                <c:pt idx="11">
                  <c:v>5757</c:v>
                </c:pt>
                <c:pt idx="12">
                  <c:v>6419</c:v>
                </c:pt>
                <c:pt idx="13">
                  <c:v>6971</c:v>
                </c:pt>
                <c:pt idx="14">
                  <c:v>6814</c:v>
                </c:pt>
                <c:pt idx="15">
                  <c:v>6638</c:v>
                </c:pt>
                <c:pt idx="16">
                  <c:v>6348</c:v>
                </c:pt>
                <c:pt idx="17">
                  <c:v>6044</c:v>
                </c:pt>
                <c:pt idx="18">
                  <c:v>5631</c:v>
                </c:pt>
                <c:pt idx="19">
                  <c:v>5706</c:v>
                </c:pt>
                <c:pt idx="20">
                  <c:v>6090</c:v>
                </c:pt>
                <c:pt idx="21">
                  <c:v>6092</c:v>
                </c:pt>
                <c:pt idx="22">
                  <c:v>6127</c:v>
                </c:pt>
                <c:pt idx="23">
                  <c:v>5862</c:v>
                </c:pt>
                <c:pt idx="24">
                  <c:v>5788</c:v>
                </c:pt>
                <c:pt idx="25">
                  <c:v>5878</c:v>
                </c:pt>
                <c:pt idx="26">
                  <c:v>5616</c:v>
                </c:pt>
                <c:pt idx="27">
                  <c:v>6002</c:v>
                </c:pt>
                <c:pt idx="28">
                  <c:v>6449</c:v>
                </c:pt>
                <c:pt idx="29">
                  <c:v>6852</c:v>
                </c:pt>
                <c:pt idx="30">
                  <c:v>6879</c:v>
                </c:pt>
                <c:pt idx="31">
                  <c:v>7012</c:v>
                </c:pt>
                <c:pt idx="32">
                  <c:v>6685</c:v>
                </c:pt>
                <c:pt idx="33">
                  <c:v>6752</c:v>
                </c:pt>
                <c:pt idx="34">
                  <c:v>6755</c:v>
                </c:pt>
                <c:pt idx="35">
                  <c:v>6634</c:v>
                </c:pt>
                <c:pt idx="36">
                  <c:v>7005</c:v>
                </c:pt>
                <c:pt idx="37">
                  <c:v>7101</c:v>
                </c:pt>
                <c:pt idx="38">
                  <c:v>7145</c:v>
                </c:pt>
                <c:pt idx="39">
                  <c:v>7453</c:v>
                </c:pt>
                <c:pt idx="40">
                  <c:v>7211</c:v>
                </c:pt>
                <c:pt idx="41">
                  <c:v>7634</c:v>
                </c:pt>
                <c:pt idx="42">
                  <c:v>7522</c:v>
                </c:pt>
                <c:pt idx="43">
                  <c:v>7195</c:v>
                </c:pt>
                <c:pt idx="44">
                  <c:v>6986</c:v>
                </c:pt>
                <c:pt idx="45">
                  <c:v>6700</c:v>
                </c:pt>
                <c:pt idx="46">
                  <c:v>5053</c:v>
                </c:pt>
                <c:pt idx="47">
                  <c:v>3921</c:v>
                </c:pt>
                <c:pt idx="48">
                  <c:v>2796</c:v>
                </c:pt>
                <c:pt idx="49">
                  <c:v>2208</c:v>
                </c:pt>
                <c:pt idx="50">
                  <c:v>1744</c:v>
                </c:pt>
                <c:pt idx="51">
                  <c:v>1139</c:v>
                </c:pt>
                <c:pt idx="52">
                  <c:v>706</c:v>
                </c:pt>
                <c:pt idx="53">
                  <c:v>632</c:v>
                </c:pt>
                <c:pt idx="54">
                  <c:v>476</c:v>
                </c:pt>
                <c:pt idx="55">
                  <c:v>402</c:v>
                </c:pt>
                <c:pt idx="56">
                  <c:v>247</c:v>
                </c:pt>
                <c:pt idx="57">
                  <c:v>129</c:v>
                </c:pt>
                <c:pt idx="58">
                  <c:v>99</c:v>
                </c:pt>
                <c:pt idx="59">
                  <c:v>60</c:v>
                </c:pt>
                <c:pt idx="60">
                  <c:v>55</c:v>
                </c:pt>
                <c:pt idx="61">
                  <c:v>31</c:v>
                </c:pt>
                <c:pt idx="62">
                  <c:v>19</c:v>
                </c:pt>
                <c:pt idx="63">
                  <c:v>15</c:v>
                </c:pt>
                <c:pt idx="64">
                  <c:v>8</c:v>
                </c:pt>
                <c:pt idx="65">
                  <c:v>18</c:v>
                </c:pt>
                <c:pt idx="66">
                  <c:v>7</c:v>
                </c:pt>
                <c:pt idx="67">
                  <c:v>6</c:v>
                </c:pt>
                <c:pt idx="68">
                  <c:v>3</c:v>
                </c:pt>
                <c:pt idx="69">
                  <c:v>6</c:v>
                </c:pt>
                <c:pt idx="70">
                  <c:v>3</c:v>
                </c:pt>
                <c:pt idx="71">
                  <c:v>0</c:v>
                </c:pt>
                <c:pt idx="72">
                  <c:v>4</c:v>
                </c:pt>
                <c:pt idx="73">
                  <c:v>1</c:v>
                </c:pt>
                <c:pt idx="74">
                  <c:v>0</c:v>
                </c:pt>
                <c:pt idx="75">
                  <c:v>3</c:v>
                </c:pt>
              </c:numCache>
            </c:numRef>
          </c:xVal>
          <c:yVal>
            <c:numRef>
              <c:f>'Source Figure V 1-12'!$A$5:$A$80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dLbls>
          <c:showLegendKey val="0"/>
          <c:showVal val="0"/>
          <c:showCatName val="0"/>
          <c:showSerName val="0"/>
          <c:showPercent val="0"/>
          <c:showBubbleSize val="0"/>
        </c:dLbls>
        <c:axId val="421572912"/>
        <c:axId val="421573456"/>
      </c:scatterChart>
      <c:valAx>
        <c:axId val="421572912"/>
        <c:scaling>
          <c:orientation val="minMax"/>
          <c:max val="50000"/>
        </c:scaling>
        <c:delete val="0"/>
        <c:axPos val="b"/>
        <c:numFmt formatCode="#,##0;[Red]#,##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21573456"/>
        <c:crosses val="autoZero"/>
        <c:crossBetween val="midCat"/>
      </c:valAx>
      <c:valAx>
        <c:axId val="421573456"/>
        <c:scaling>
          <c:orientation val="minMax"/>
          <c:max val="70"/>
          <c:min val="15"/>
        </c:scaling>
        <c:delete val="0"/>
        <c:axPos val="l"/>
        <c:majorGridlines>
          <c:spPr>
            <a:ln w="3175">
              <a:solidFill>
                <a:srgbClr val="C0C0C0"/>
              </a:solidFill>
              <a:prstDash val="sysDash"/>
            </a:ln>
          </c:spPr>
        </c:majorGridlines>
        <c:title>
          <c:tx>
            <c:rich>
              <a:bodyPr rot="0" vert="horz"/>
              <a:lstStyle/>
              <a:p>
                <a:pPr>
                  <a:defRPr sz="800" b="0" i="0" u="none" strike="noStrike" baseline="0">
                    <a:solidFill>
                      <a:srgbClr val="000000"/>
                    </a:solidFill>
                    <a:latin typeface="Arial"/>
                    <a:ea typeface="Arial"/>
                    <a:cs typeface="Arial"/>
                  </a:defRPr>
                </a:pPr>
                <a:r>
                  <a:rPr lang="fr-FR"/>
                  <a:t>Âges</a:t>
                </a:r>
              </a:p>
            </c:rich>
          </c:tx>
          <c:layout>
            <c:manualLayout>
              <c:xMode val="edge"/>
              <c:yMode val="edge"/>
              <c:x val="1.1022927689594356E-2"/>
              <c:y val="1.9723865877712033E-3"/>
            </c:manualLayout>
          </c:layout>
          <c:overlay val="0"/>
          <c:spPr>
            <a:noFill/>
            <a:ln w="25400">
              <a:noFill/>
            </a:ln>
          </c:spPr>
        </c:title>
        <c:numFmt formatCode="General" sourceLinked="1"/>
        <c:majorTickMark val="out"/>
        <c:minorTickMark val="out"/>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21572912"/>
        <c:crosses val="autoZero"/>
        <c:crossBetween val="midCat"/>
        <c:majorUnit val="5"/>
        <c:minorUnit val="1"/>
      </c:valAx>
      <c:spPr>
        <a:noFill/>
        <a:ln w="3175">
          <a:solidFill>
            <a:srgbClr val="000000"/>
          </a:solidFill>
          <a:prstDash val="solid"/>
        </a:ln>
      </c:spPr>
    </c:plotArea>
    <c:legend>
      <c:legendPos val="r"/>
      <c:legendEntry>
        <c:idx val="0"/>
        <c:delete val="1"/>
      </c:legendEntry>
      <c:legendEntry>
        <c:idx val="2"/>
        <c:delete val="1"/>
      </c:legendEntry>
      <c:legendEntry>
        <c:idx val="4"/>
        <c:delete val="1"/>
      </c:legendEntry>
      <c:layout>
        <c:manualLayout>
          <c:xMode val="edge"/>
          <c:yMode val="edge"/>
          <c:x val="0.68386326709161349"/>
          <c:y val="0.10650887573964497"/>
          <c:w val="0.12566151453290564"/>
          <c:h val="0.16568047337278108"/>
        </c:manualLayout>
      </c:layout>
      <c:overlay val="0"/>
      <c:spPr>
        <a:solidFill>
          <a:srgbClr val="FFFFFF"/>
        </a:solidFill>
        <a:ln w="3175">
          <a:solidFill>
            <a:srgbClr val="000000"/>
          </a:solidFill>
          <a:prstDash val="solid"/>
        </a:ln>
      </c:spPr>
      <c:txPr>
        <a:bodyPr/>
        <a:lstStyle/>
        <a:p>
          <a:pPr>
            <a:defRPr sz="6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fr-FR" sz="900"/>
              <a:t>Entrants dans la fonction publique</a:t>
            </a:r>
          </a:p>
        </c:rich>
      </c:tx>
      <c:layout>
        <c:manualLayout>
          <c:xMode val="edge"/>
          <c:yMode val="edge"/>
          <c:x val="0.32704463272889367"/>
          <c:y val="3.1331592689295036E-2"/>
        </c:manualLayout>
      </c:layout>
      <c:overlay val="0"/>
      <c:spPr>
        <a:noFill/>
        <a:ln w="25400">
          <a:noFill/>
        </a:ln>
      </c:spPr>
    </c:title>
    <c:autoTitleDeleted val="0"/>
    <c:plotArea>
      <c:layout>
        <c:manualLayout>
          <c:layoutTarget val="inner"/>
          <c:xMode val="edge"/>
          <c:yMode val="edge"/>
          <c:x val="0.10220141478941687"/>
          <c:y val="0.19321148825065274"/>
          <c:w val="0.8757875082723876"/>
          <c:h val="0.53263707571801566"/>
        </c:manualLayout>
      </c:layout>
      <c:lineChart>
        <c:grouping val="standard"/>
        <c:varyColors val="0"/>
        <c:ser>
          <c:idx val="0"/>
          <c:order val="0"/>
          <c:tx>
            <c:strRef>
              <c:f>'Source Figure V 1-15'!$B$2</c:f>
              <c:strCache>
                <c:ptCount val="1"/>
                <c:pt idx="0">
                  <c:v>Fonctionnaires</c:v>
                </c:pt>
              </c:strCache>
            </c:strRef>
          </c:tx>
          <c:marker>
            <c:symbol val="none"/>
          </c:marker>
          <c:cat>
            <c:strRef>
              <c:f>'Source Figure V 1-15'!$A$3:$A$50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1-15'!$B$3:$B$50</c:f>
              <c:numCache>
                <c:formatCode>0.00</c:formatCode>
                <c:ptCount val="48"/>
                <c:pt idx="0">
                  <c:v>0.03</c:v>
                </c:pt>
                <c:pt idx="1">
                  <c:v>0.28000000000000003</c:v>
                </c:pt>
                <c:pt idx="2">
                  <c:v>0.98</c:v>
                </c:pt>
                <c:pt idx="3">
                  <c:v>1.42</c:v>
                </c:pt>
                <c:pt idx="4">
                  <c:v>4.96</c:v>
                </c:pt>
                <c:pt idx="5">
                  <c:v>5.45</c:v>
                </c:pt>
                <c:pt idx="6">
                  <c:v>5.69</c:v>
                </c:pt>
                <c:pt idx="7">
                  <c:v>5.27</c:v>
                </c:pt>
                <c:pt idx="8">
                  <c:v>4.4400000000000004</c:v>
                </c:pt>
                <c:pt idx="9">
                  <c:v>3.96</c:v>
                </c:pt>
                <c:pt idx="10">
                  <c:v>3.72</c:v>
                </c:pt>
                <c:pt idx="11">
                  <c:v>3.18</c:v>
                </c:pt>
                <c:pt idx="12">
                  <c:v>3.1</c:v>
                </c:pt>
                <c:pt idx="13">
                  <c:v>3.06</c:v>
                </c:pt>
                <c:pt idx="14">
                  <c:v>3.07</c:v>
                </c:pt>
                <c:pt idx="15">
                  <c:v>3.01</c:v>
                </c:pt>
                <c:pt idx="16">
                  <c:v>3.18</c:v>
                </c:pt>
                <c:pt idx="17">
                  <c:v>3.12</c:v>
                </c:pt>
                <c:pt idx="18">
                  <c:v>2.93</c:v>
                </c:pt>
                <c:pt idx="19">
                  <c:v>2.75</c:v>
                </c:pt>
                <c:pt idx="20">
                  <c:v>2.6</c:v>
                </c:pt>
                <c:pt idx="21">
                  <c:v>2.52</c:v>
                </c:pt>
                <c:pt idx="22">
                  <c:v>2.21</c:v>
                </c:pt>
                <c:pt idx="23">
                  <c:v>2.21</c:v>
                </c:pt>
                <c:pt idx="24">
                  <c:v>2.14</c:v>
                </c:pt>
                <c:pt idx="25">
                  <c:v>2.2599999999999998</c:v>
                </c:pt>
                <c:pt idx="26">
                  <c:v>2.06</c:v>
                </c:pt>
                <c:pt idx="27">
                  <c:v>1.82</c:v>
                </c:pt>
                <c:pt idx="28">
                  <c:v>1.77</c:v>
                </c:pt>
                <c:pt idx="29">
                  <c:v>1.48</c:v>
                </c:pt>
                <c:pt idx="30">
                  <c:v>1.42</c:v>
                </c:pt>
                <c:pt idx="31">
                  <c:v>1.39</c:v>
                </c:pt>
                <c:pt idx="32">
                  <c:v>1.27</c:v>
                </c:pt>
                <c:pt idx="33">
                  <c:v>1.31</c:v>
                </c:pt>
                <c:pt idx="34">
                  <c:v>1.19</c:v>
                </c:pt>
                <c:pt idx="35">
                  <c:v>1.1299999999999999</c:v>
                </c:pt>
                <c:pt idx="36">
                  <c:v>1.1499999999999999</c:v>
                </c:pt>
                <c:pt idx="37">
                  <c:v>1.1000000000000001</c:v>
                </c:pt>
                <c:pt idx="38">
                  <c:v>0.98</c:v>
                </c:pt>
                <c:pt idx="39">
                  <c:v>0.98</c:v>
                </c:pt>
                <c:pt idx="40">
                  <c:v>0.77</c:v>
                </c:pt>
                <c:pt idx="41">
                  <c:v>0.69</c:v>
                </c:pt>
                <c:pt idx="42">
                  <c:v>0.52</c:v>
                </c:pt>
                <c:pt idx="43">
                  <c:v>0.57999999999999996</c:v>
                </c:pt>
                <c:pt idx="44">
                  <c:v>0.33</c:v>
                </c:pt>
                <c:pt idx="45">
                  <c:v>0.21</c:v>
                </c:pt>
                <c:pt idx="46">
                  <c:v>0.14000000000000001</c:v>
                </c:pt>
                <c:pt idx="47">
                  <c:v>0.15000000000000002</c:v>
                </c:pt>
              </c:numCache>
            </c:numRef>
          </c:val>
          <c:smooth val="0"/>
        </c:ser>
        <c:ser>
          <c:idx val="1"/>
          <c:order val="1"/>
          <c:tx>
            <c:strRef>
              <c:f>'Source Figure V 1-15'!$C$2</c:f>
              <c:strCache>
                <c:ptCount val="1"/>
                <c:pt idx="0">
                  <c:v>Contractuels</c:v>
                </c:pt>
              </c:strCache>
            </c:strRef>
          </c:tx>
          <c:marker>
            <c:symbol val="none"/>
          </c:marker>
          <c:cat>
            <c:strRef>
              <c:f>'Source Figure V 1-15'!$A$3:$A$50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1-15'!$C$3:$C$50</c:f>
              <c:numCache>
                <c:formatCode>0.00</c:formatCode>
                <c:ptCount val="48"/>
                <c:pt idx="0">
                  <c:v>0.88</c:v>
                </c:pt>
                <c:pt idx="1">
                  <c:v>2.19</c:v>
                </c:pt>
                <c:pt idx="2">
                  <c:v>3.22</c:v>
                </c:pt>
                <c:pt idx="3">
                  <c:v>4.3499999999999996</c:v>
                </c:pt>
                <c:pt idx="4">
                  <c:v>5.12</c:v>
                </c:pt>
                <c:pt idx="5">
                  <c:v>5.79</c:v>
                </c:pt>
                <c:pt idx="6">
                  <c:v>5.91</c:v>
                </c:pt>
                <c:pt idx="7">
                  <c:v>5.38</c:v>
                </c:pt>
                <c:pt idx="8">
                  <c:v>4.7</c:v>
                </c:pt>
                <c:pt idx="9">
                  <c:v>4.2699999999999996</c:v>
                </c:pt>
                <c:pt idx="10">
                  <c:v>3.86</c:v>
                </c:pt>
                <c:pt idx="11">
                  <c:v>3.43</c:v>
                </c:pt>
                <c:pt idx="12">
                  <c:v>3.06</c:v>
                </c:pt>
                <c:pt idx="13">
                  <c:v>2.91</c:v>
                </c:pt>
                <c:pt idx="14">
                  <c:v>2.63</c:v>
                </c:pt>
                <c:pt idx="15">
                  <c:v>2.4500000000000002</c:v>
                </c:pt>
                <c:pt idx="16">
                  <c:v>2.36</c:v>
                </c:pt>
                <c:pt idx="17">
                  <c:v>2.2599999999999998</c:v>
                </c:pt>
                <c:pt idx="18">
                  <c:v>2.17</c:v>
                </c:pt>
                <c:pt idx="19">
                  <c:v>2.0099999999999998</c:v>
                </c:pt>
                <c:pt idx="20">
                  <c:v>1.93</c:v>
                </c:pt>
                <c:pt idx="21">
                  <c:v>1.86</c:v>
                </c:pt>
                <c:pt idx="22">
                  <c:v>1.74</c:v>
                </c:pt>
                <c:pt idx="23">
                  <c:v>1.76</c:v>
                </c:pt>
                <c:pt idx="24">
                  <c:v>1.77</c:v>
                </c:pt>
                <c:pt idx="25">
                  <c:v>1.8</c:v>
                </c:pt>
                <c:pt idx="26">
                  <c:v>1.75</c:v>
                </c:pt>
                <c:pt idx="27">
                  <c:v>1.66</c:v>
                </c:pt>
                <c:pt idx="28">
                  <c:v>1.52</c:v>
                </c:pt>
                <c:pt idx="29">
                  <c:v>1.46</c:v>
                </c:pt>
                <c:pt idx="30">
                  <c:v>1.37</c:v>
                </c:pt>
                <c:pt idx="31">
                  <c:v>1.31</c:v>
                </c:pt>
                <c:pt idx="32">
                  <c:v>1.22</c:v>
                </c:pt>
                <c:pt idx="33">
                  <c:v>1.1000000000000001</c:v>
                </c:pt>
                <c:pt idx="34">
                  <c:v>1.05</c:v>
                </c:pt>
                <c:pt idx="35">
                  <c:v>1.01</c:v>
                </c:pt>
                <c:pt idx="36">
                  <c:v>0.88</c:v>
                </c:pt>
                <c:pt idx="37">
                  <c:v>0.83</c:v>
                </c:pt>
                <c:pt idx="38">
                  <c:v>0.82</c:v>
                </c:pt>
                <c:pt idx="39">
                  <c:v>0.73</c:v>
                </c:pt>
                <c:pt idx="40">
                  <c:v>0.64</c:v>
                </c:pt>
                <c:pt idx="41">
                  <c:v>0.55000000000000004</c:v>
                </c:pt>
                <c:pt idx="42">
                  <c:v>0.45</c:v>
                </c:pt>
                <c:pt idx="43">
                  <c:v>0.37</c:v>
                </c:pt>
                <c:pt idx="44">
                  <c:v>0.26</c:v>
                </c:pt>
                <c:pt idx="45">
                  <c:v>0.23</c:v>
                </c:pt>
                <c:pt idx="46">
                  <c:v>0.2</c:v>
                </c:pt>
                <c:pt idx="47">
                  <c:v>0.79</c:v>
                </c:pt>
              </c:numCache>
            </c:numRef>
          </c:val>
          <c:smooth val="0"/>
        </c:ser>
        <c:ser>
          <c:idx val="2"/>
          <c:order val="2"/>
          <c:tx>
            <c:strRef>
              <c:f>'Source Figure V 1-15'!$D$2</c:f>
              <c:strCache>
                <c:ptCount val="1"/>
                <c:pt idx="0">
                  <c:v>Militaires</c:v>
                </c:pt>
              </c:strCache>
            </c:strRef>
          </c:tx>
          <c:marker>
            <c:symbol val="none"/>
          </c:marker>
          <c:cat>
            <c:strRef>
              <c:f>'Source Figure V 1-15'!$A$3:$A$50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1-15'!$D$3:$D$50</c:f>
              <c:numCache>
                <c:formatCode>0.00</c:formatCode>
                <c:ptCount val="48"/>
                <c:pt idx="0">
                  <c:v>7.04</c:v>
                </c:pt>
                <c:pt idx="1">
                  <c:v>12.93</c:v>
                </c:pt>
                <c:pt idx="2">
                  <c:v>14.76</c:v>
                </c:pt>
                <c:pt idx="3">
                  <c:v>12.86</c:v>
                </c:pt>
                <c:pt idx="4">
                  <c:v>9.82</c:v>
                </c:pt>
                <c:pt idx="5">
                  <c:v>7.61</c:v>
                </c:pt>
                <c:pt idx="6">
                  <c:v>6.45</c:v>
                </c:pt>
                <c:pt idx="7">
                  <c:v>5.41</c:v>
                </c:pt>
                <c:pt idx="8">
                  <c:v>3.29</c:v>
                </c:pt>
                <c:pt idx="9">
                  <c:v>2.17</c:v>
                </c:pt>
                <c:pt idx="10">
                  <c:v>1.53</c:v>
                </c:pt>
                <c:pt idx="11">
                  <c:v>1.33</c:v>
                </c:pt>
                <c:pt idx="12">
                  <c:v>0.9</c:v>
                </c:pt>
                <c:pt idx="13">
                  <c:v>0.74</c:v>
                </c:pt>
                <c:pt idx="14">
                  <c:v>0.74</c:v>
                </c:pt>
                <c:pt idx="15">
                  <c:v>0.8</c:v>
                </c:pt>
                <c:pt idx="16">
                  <c:v>0.68</c:v>
                </c:pt>
                <c:pt idx="17">
                  <c:v>0.8</c:v>
                </c:pt>
                <c:pt idx="18">
                  <c:v>0.86</c:v>
                </c:pt>
                <c:pt idx="19">
                  <c:v>0.56999999999999995</c:v>
                </c:pt>
                <c:pt idx="20">
                  <c:v>0.67</c:v>
                </c:pt>
                <c:pt idx="21">
                  <c:v>0.64</c:v>
                </c:pt>
                <c:pt idx="22">
                  <c:v>0.61</c:v>
                </c:pt>
                <c:pt idx="23">
                  <c:v>0.5</c:v>
                </c:pt>
                <c:pt idx="24">
                  <c:v>0.59</c:v>
                </c:pt>
                <c:pt idx="25">
                  <c:v>0.62</c:v>
                </c:pt>
                <c:pt idx="26">
                  <c:v>0.51</c:v>
                </c:pt>
                <c:pt idx="27">
                  <c:v>0.54</c:v>
                </c:pt>
                <c:pt idx="28">
                  <c:v>0.46</c:v>
                </c:pt>
                <c:pt idx="29">
                  <c:v>0.46</c:v>
                </c:pt>
                <c:pt idx="30">
                  <c:v>0.42</c:v>
                </c:pt>
                <c:pt idx="31">
                  <c:v>0.37</c:v>
                </c:pt>
                <c:pt idx="32">
                  <c:v>0.44</c:v>
                </c:pt>
                <c:pt idx="33">
                  <c:v>0.31</c:v>
                </c:pt>
                <c:pt idx="34">
                  <c:v>0.32</c:v>
                </c:pt>
                <c:pt idx="35">
                  <c:v>0.34</c:v>
                </c:pt>
                <c:pt idx="36">
                  <c:v>0.28999999999999998</c:v>
                </c:pt>
                <c:pt idx="37">
                  <c:v>0.26</c:v>
                </c:pt>
                <c:pt idx="38">
                  <c:v>0.15</c:v>
                </c:pt>
                <c:pt idx="39">
                  <c:v>0.12</c:v>
                </c:pt>
                <c:pt idx="40">
                  <c:v>7.0000000000000007E-2</c:v>
                </c:pt>
                <c:pt idx="41">
                  <c:v>0.01</c:v>
                </c:pt>
                <c:pt idx="42">
                  <c:v>0.01</c:v>
                </c:pt>
                <c:pt idx="43">
                  <c:v>0.01</c:v>
                </c:pt>
                <c:pt idx="44">
                  <c:v>0</c:v>
                </c:pt>
                <c:pt idx="45">
                  <c:v>0</c:v>
                </c:pt>
                <c:pt idx="46">
                  <c:v>0</c:v>
                </c:pt>
                <c:pt idx="47">
                  <c:v>0</c:v>
                </c:pt>
              </c:numCache>
            </c:numRef>
          </c:val>
          <c:smooth val="0"/>
        </c:ser>
        <c:ser>
          <c:idx val="3"/>
          <c:order val="3"/>
          <c:tx>
            <c:strRef>
              <c:f>'Source Figure V 1-15'!$E$2</c:f>
              <c:strCache>
                <c:ptCount val="1"/>
                <c:pt idx="0">
                  <c:v>Autres catégories et statuts</c:v>
                </c:pt>
              </c:strCache>
            </c:strRef>
          </c:tx>
          <c:marker>
            <c:symbol val="none"/>
          </c:marker>
          <c:cat>
            <c:strRef>
              <c:f>'Source Figure V 1-15'!$A$3:$A$50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1-15'!$E$3:$E$50</c:f>
              <c:numCache>
                <c:formatCode>0.00</c:formatCode>
                <c:ptCount val="48"/>
                <c:pt idx="0">
                  <c:v>6.65</c:v>
                </c:pt>
                <c:pt idx="1">
                  <c:v>3.9</c:v>
                </c:pt>
                <c:pt idx="2">
                  <c:v>4.63</c:v>
                </c:pt>
                <c:pt idx="3">
                  <c:v>3.79</c:v>
                </c:pt>
                <c:pt idx="4">
                  <c:v>3.88</c:v>
                </c:pt>
                <c:pt idx="5">
                  <c:v>4.99</c:v>
                </c:pt>
                <c:pt idx="6">
                  <c:v>10.08</c:v>
                </c:pt>
                <c:pt idx="7">
                  <c:v>10.28</c:v>
                </c:pt>
                <c:pt idx="8">
                  <c:v>4.6100000000000003</c:v>
                </c:pt>
                <c:pt idx="9">
                  <c:v>3.02</c:v>
                </c:pt>
                <c:pt idx="10">
                  <c:v>2.65</c:v>
                </c:pt>
                <c:pt idx="11">
                  <c:v>2.78</c:v>
                </c:pt>
                <c:pt idx="12">
                  <c:v>2.71</c:v>
                </c:pt>
                <c:pt idx="13">
                  <c:v>2.36</c:v>
                </c:pt>
                <c:pt idx="14">
                  <c:v>2.2200000000000002</c:v>
                </c:pt>
                <c:pt idx="15">
                  <c:v>1.9</c:v>
                </c:pt>
                <c:pt idx="16">
                  <c:v>1.76</c:v>
                </c:pt>
                <c:pt idx="17">
                  <c:v>1.71</c:v>
                </c:pt>
                <c:pt idx="18">
                  <c:v>1.62</c:v>
                </c:pt>
                <c:pt idx="19">
                  <c:v>1.48</c:v>
                </c:pt>
                <c:pt idx="20">
                  <c:v>1.38</c:v>
                </c:pt>
                <c:pt idx="21">
                  <c:v>1.42</c:v>
                </c:pt>
                <c:pt idx="22">
                  <c:v>1.34</c:v>
                </c:pt>
                <c:pt idx="23">
                  <c:v>1.38</c:v>
                </c:pt>
                <c:pt idx="24">
                  <c:v>1.27</c:v>
                </c:pt>
                <c:pt idx="25">
                  <c:v>1.32</c:v>
                </c:pt>
                <c:pt idx="26">
                  <c:v>1.28</c:v>
                </c:pt>
                <c:pt idx="27">
                  <c:v>1.21</c:v>
                </c:pt>
                <c:pt idx="28">
                  <c:v>1.05</c:v>
                </c:pt>
                <c:pt idx="29">
                  <c:v>0.92</c:v>
                </c:pt>
                <c:pt idx="30">
                  <c:v>0.91</c:v>
                </c:pt>
                <c:pt idx="31">
                  <c:v>0.89</c:v>
                </c:pt>
                <c:pt idx="32">
                  <c:v>0.88</c:v>
                </c:pt>
                <c:pt idx="33">
                  <c:v>0.79</c:v>
                </c:pt>
                <c:pt idx="34">
                  <c:v>0.73</c:v>
                </c:pt>
                <c:pt idx="35">
                  <c:v>0.65</c:v>
                </c:pt>
                <c:pt idx="36">
                  <c:v>0.64</c:v>
                </c:pt>
                <c:pt idx="37">
                  <c:v>0.67</c:v>
                </c:pt>
                <c:pt idx="38">
                  <c:v>0.64</c:v>
                </c:pt>
                <c:pt idx="39">
                  <c:v>0.55000000000000004</c:v>
                </c:pt>
                <c:pt idx="40">
                  <c:v>0.46</c:v>
                </c:pt>
                <c:pt idx="41">
                  <c:v>0.4</c:v>
                </c:pt>
                <c:pt idx="42">
                  <c:v>0.35</c:v>
                </c:pt>
                <c:pt idx="43">
                  <c:v>0.31</c:v>
                </c:pt>
                <c:pt idx="44">
                  <c:v>0.21</c:v>
                </c:pt>
                <c:pt idx="45">
                  <c:v>0.18</c:v>
                </c:pt>
                <c:pt idx="46">
                  <c:v>0.17</c:v>
                </c:pt>
                <c:pt idx="47">
                  <c:v>0.96000000000000008</c:v>
                </c:pt>
              </c:numCache>
            </c:numRef>
          </c:val>
          <c:smooth val="0"/>
        </c:ser>
        <c:dLbls>
          <c:showLegendKey val="0"/>
          <c:showVal val="0"/>
          <c:showCatName val="0"/>
          <c:showSerName val="0"/>
          <c:showPercent val="0"/>
          <c:showBubbleSize val="0"/>
        </c:dLbls>
        <c:smooth val="0"/>
        <c:axId val="421575088"/>
        <c:axId val="421572368"/>
      </c:lineChart>
      <c:catAx>
        <c:axId val="421575088"/>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fr-FR"/>
                  <a:t>Âge</a:t>
                </a:r>
              </a:p>
            </c:rich>
          </c:tx>
          <c:layout>
            <c:manualLayout>
              <c:xMode val="edge"/>
              <c:yMode val="edge"/>
              <c:x val="0.91666809709622799"/>
              <c:y val="0.82506527415143605"/>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421572368"/>
        <c:crosses val="autoZero"/>
        <c:auto val="1"/>
        <c:lblAlgn val="ctr"/>
        <c:lblOffset val="100"/>
        <c:noMultiLvlLbl val="0"/>
      </c:catAx>
      <c:valAx>
        <c:axId val="421572368"/>
        <c:scaling>
          <c:orientation val="minMax"/>
          <c:max val="18"/>
        </c:scaling>
        <c:delete val="0"/>
        <c:axPos val="l"/>
        <c:majorGridlines>
          <c:spPr>
            <a:ln w="1270">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prstDash val="sysDot"/>
            </a:ln>
          </c:spPr>
        </c:majorGridlines>
        <c:title>
          <c:tx>
            <c:rich>
              <a:bodyPr rot="0" vert="horz"/>
              <a:lstStyle/>
              <a:p>
                <a:pPr algn="ctr">
                  <a:defRPr sz="800" b="0" i="0" u="none" strike="noStrike" baseline="0">
                    <a:solidFill>
                      <a:srgbClr val="000000"/>
                    </a:solidFill>
                    <a:latin typeface="Arial"/>
                    <a:ea typeface="Arial"/>
                    <a:cs typeface="Arial"/>
                  </a:defRPr>
                </a:pPr>
                <a:r>
                  <a:rPr lang="fr-FR"/>
                  <a:t>en %</a:t>
                </a:r>
              </a:p>
            </c:rich>
          </c:tx>
          <c:layout>
            <c:manualLayout>
              <c:xMode val="edge"/>
              <c:yMode val="edge"/>
              <c:x val="6.2893260015501856E-2"/>
              <c:y val="0.1044386422976501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21575088"/>
        <c:crosses val="autoZero"/>
        <c:crossBetween val="between"/>
      </c:valAx>
      <c:spPr>
        <a:noFill/>
        <a:ln w="25400">
          <a:noFill/>
        </a:ln>
      </c:spPr>
    </c:plotArea>
    <c:legend>
      <c:legendPos val="b"/>
      <c:layout>
        <c:manualLayout>
          <c:xMode val="edge"/>
          <c:yMode val="edge"/>
          <c:x val="0.22244776437165883"/>
          <c:y val="0.20191470844212359"/>
          <c:w val="0.77755223562834108"/>
          <c:h val="4.04688166763119E-2"/>
        </c:manualLayout>
      </c:layout>
      <c:overlay val="0"/>
      <c:spPr>
        <a:solidFill>
          <a:srgbClr val="FFFFFF"/>
        </a:solidFill>
        <a:ln w="25400">
          <a:noFill/>
        </a:ln>
      </c:spPr>
      <c:txPr>
        <a:bodyPr/>
        <a:lstStyle/>
        <a:p>
          <a:pPr>
            <a:defRPr sz="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fr-FR" sz="900"/>
              <a:t>Sortants de la fonction publique</a:t>
            </a:r>
          </a:p>
        </c:rich>
      </c:tx>
      <c:layout>
        <c:manualLayout>
          <c:xMode val="edge"/>
          <c:yMode val="edge"/>
          <c:x val="0.3385272095945514"/>
          <c:y val="3.1578947368421054E-2"/>
        </c:manualLayout>
      </c:layout>
      <c:overlay val="0"/>
      <c:spPr>
        <a:noFill/>
        <a:ln w="25400">
          <a:noFill/>
        </a:ln>
      </c:spPr>
    </c:title>
    <c:autoTitleDeleted val="0"/>
    <c:plotArea>
      <c:layout>
        <c:manualLayout>
          <c:layoutTarget val="inner"/>
          <c:xMode val="edge"/>
          <c:yMode val="edge"/>
          <c:x val="9.2068052344339499E-2"/>
          <c:y val="0.16842105263157894"/>
          <c:w val="0.88810259722924401"/>
          <c:h val="0.55263157894736847"/>
        </c:manualLayout>
      </c:layout>
      <c:lineChart>
        <c:grouping val="standard"/>
        <c:varyColors val="0"/>
        <c:ser>
          <c:idx val="0"/>
          <c:order val="0"/>
          <c:tx>
            <c:strRef>
              <c:f>'Source Figure V 1-15'!$I$2</c:f>
              <c:strCache>
                <c:ptCount val="1"/>
                <c:pt idx="0">
                  <c:v>Fonctionnaires</c:v>
                </c:pt>
              </c:strCache>
            </c:strRef>
          </c:tx>
          <c:marker>
            <c:symbol val="none"/>
          </c:marker>
          <c:cat>
            <c:strRef>
              <c:f>'Source Figure V 1-15'!$H$3:$H$50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1-15'!$I$3:$I$50</c:f>
              <c:numCache>
                <c:formatCode>0.00</c:formatCode>
                <c:ptCount val="48"/>
                <c:pt idx="0">
                  <c:v>0</c:v>
                </c:pt>
                <c:pt idx="1">
                  <c:v>0.01</c:v>
                </c:pt>
                <c:pt idx="2">
                  <c:v>0.05</c:v>
                </c:pt>
                <c:pt idx="3">
                  <c:v>0.11</c:v>
                </c:pt>
                <c:pt idx="4">
                  <c:v>0.26</c:v>
                </c:pt>
                <c:pt idx="5">
                  <c:v>0.4</c:v>
                </c:pt>
                <c:pt idx="6">
                  <c:v>0.56000000000000005</c:v>
                </c:pt>
                <c:pt idx="7">
                  <c:v>0.73</c:v>
                </c:pt>
                <c:pt idx="8">
                  <c:v>0.92</c:v>
                </c:pt>
                <c:pt idx="9">
                  <c:v>1.1100000000000001</c:v>
                </c:pt>
                <c:pt idx="10">
                  <c:v>1.18</c:v>
                </c:pt>
                <c:pt idx="11">
                  <c:v>1.29</c:v>
                </c:pt>
                <c:pt idx="12">
                  <c:v>1.3</c:v>
                </c:pt>
                <c:pt idx="13">
                  <c:v>1.29</c:v>
                </c:pt>
                <c:pt idx="14">
                  <c:v>1.31</c:v>
                </c:pt>
                <c:pt idx="15">
                  <c:v>1.45</c:v>
                </c:pt>
                <c:pt idx="16">
                  <c:v>1.4</c:v>
                </c:pt>
                <c:pt idx="17">
                  <c:v>1.43</c:v>
                </c:pt>
                <c:pt idx="18">
                  <c:v>1.29</c:v>
                </c:pt>
                <c:pt idx="19">
                  <c:v>1.25</c:v>
                </c:pt>
                <c:pt idx="20">
                  <c:v>1.24</c:v>
                </c:pt>
                <c:pt idx="21">
                  <c:v>1.1399999999999999</c:v>
                </c:pt>
                <c:pt idx="22">
                  <c:v>1.19</c:v>
                </c:pt>
                <c:pt idx="23">
                  <c:v>1.1599999999999999</c:v>
                </c:pt>
                <c:pt idx="24">
                  <c:v>1.24</c:v>
                </c:pt>
                <c:pt idx="25">
                  <c:v>1.18</c:v>
                </c:pt>
                <c:pt idx="26">
                  <c:v>1.1599999999999999</c:v>
                </c:pt>
                <c:pt idx="27">
                  <c:v>1.1399999999999999</c:v>
                </c:pt>
                <c:pt idx="28">
                  <c:v>1.07</c:v>
                </c:pt>
                <c:pt idx="29">
                  <c:v>1.02</c:v>
                </c:pt>
                <c:pt idx="30">
                  <c:v>1.06</c:v>
                </c:pt>
                <c:pt idx="31">
                  <c:v>1.19</c:v>
                </c:pt>
                <c:pt idx="32">
                  <c:v>1.1299999999999999</c:v>
                </c:pt>
                <c:pt idx="33">
                  <c:v>1.21</c:v>
                </c:pt>
                <c:pt idx="34">
                  <c:v>1.26</c:v>
                </c:pt>
                <c:pt idx="35">
                  <c:v>1.34</c:v>
                </c:pt>
                <c:pt idx="36">
                  <c:v>1.72</c:v>
                </c:pt>
                <c:pt idx="37">
                  <c:v>1.84</c:v>
                </c:pt>
                <c:pt idx="38">
                  <c:v>4.49</c:v>
                </c:pt>
                <c:pt idx="39">
                  <c:v>3.84</c:v>
                </c:pt>
                <c:pt idx="40">
                  <c:v>3.67</c:v>
                </c:pt>
                <c:pt idx="41">
                  <c:v>10.38</c:v>
                </c:pt>
                <c:pt idx="42">
                  <c:v>7.86</c:v>
                </c:pt>
                <c:pt idx="43">
                  <c:v>13.13</c:v>
                </c:pt>
                <c:pt idx="44">
                  <c:v>5.65</c:v>
                </c:pt>
                <c:pt idx="45">
                  <c:v>3.61</c:v>
                </c:pt>
                <c:pt idx="46">
                  <c:v>4.76</c:v>
                </c:pt>
                <c:pt idx="47">
                  <c:v>2.9499999999999993</c:v>
                </c:pt>
              </c:numCache>
            </c:numRef>
          </c:val>
          <c:smooth val="0"/>
        </c:ser>
        <c:ser>
          <c:idx val="1"/>
          <c:order val="1"/>
          <c:tx>
            <c:strRef>
              <c:f>'Source Figure V 1-15'!$J$2</c:f>
              <c:strCache>
                <c:ptCount val="1"/>
                <c:pt idx="0">
                  <c:v>Contractuels</c:v>
                </c:pt>
              </c:strCache>
            </c:strRef>
          </c:tx>
          <c:marker>
            <c:symbol val="none"/>
          </c:marker>
          <c:cat>
            <c:strRef>
              <c:f>'Source Figure V 1-15'!$H$3:$H$50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1-15'!$J$3:$J$50</c:f>
              <c:numCache>
                <c:formatCode>0.00</c:formatCode>
                <c:ptCount val="48"/>
                <c:pt idx="0">
                  <c:v>0.79</c:v>
                </c:pt>
                <c:pt idx="1">
                  <c:v>1.99</c:v>
                </c:pt>
                <c:pt idx="2">
                  <c:v>2.96</c:v>
                </c:pt>
                <c:pt idx="3">
                  <c:v>3.49</c:v>
                </c:pt>
                <c:pt idx="4">
                  <c:v>4.01</c:v>
                </c:pt>
                <c:pt idx="5">
                  <c:v>4.71</c:v>
                </c:pt>
                <c:pt idx="6">
                  <c:v>4.87</c:v>
                </c:pt>
                <c:pt idx="7">
                  <c:v>5.03</c:v>
                </c:pt>
                <c:pt idx="8">
                  <c:v>5.08</c:v>
                </c:pt>
                <c:pt idx="9">
                  <c:v>4.68</c:v>
                </c:pt>
                <c:pt idx="10">
                  <c:v>4.2300000000000004</c:v>
                </c:pt>
                <c:pt idx="11">
                  <c:v>3.7</c:v>
                </c:pt>
                <c:pt idx="12">
                  <c:v>3.3</c:v>
                </c:pt>
                <c:pt idx="13">
                  <c:v>2.9</c:v>
                </c:pt>
                <c:pt idx="14">
                  <c:v>2.52</c:v>
                </c:pt>
                <c:pt idx="15">
                  <c:v>2.4900000000000002</c:v>
                </c:pt>
                <c:pt idx="16">
                  <c:v>2.25</c:v>
                </c:pt>
                <c:pt idx="17">
                  <c:v>2.0499999999999998</c:v>
                </c:pt>
                <c:pt idx="18">
                  <c:v>1.9</c:v>
                </c:pt>
                <c:pt idx="19">
                  <c:v>1.79</c:v>
                </c:pt>
                <c:pt idx="20">
                  <c:v>1.73</c:v>
                </c:pt>
                <c:pt idx="21">
                  <c:v>1.59</c:v>
                </c:pt>
                <c:pt idx="22">
                  <c:v>1.5</c:v>
                </c:pt>
                <c:pt idx="23">
                  <c:v>1.53</c:v>
                </c:pt>
                <c:pt idx="24">
                  <c:v>1.53</c:v>
                </c:pt>
                <c:pt idx="25">
                  <c:v>1.49</c:v>
                </c:pt>
                <c:pt idx="26">
                  <c:v>1.46</c:v>
                </c:pt>
                <c:pt idx="27">
                  <c:v>1.42</c:v>
                </c:pt>
                <c:pt idx="28">
                  <c:v>1.32</c:v>
                </c:pt>
                <c:pt idx="29">
                  <c:v>1.29</c:v>
                </c:pt>
                <c:pt idx="30">
                  <c:v>1.21</c:v>
                </c:pt>
                <c:pt idx="31">
                  <c:v>1.22</c:v>
                </c:pt>
                <c:pt idx="32">
                  <c:v>1.1599999999999999</c:v>
                </c:pt>
                <c:pt idx="33">
                  <c:v>1.1299999999999999</c:v>
                </c:pt>
                <c:pt idx="34">
                  <c:v>1.01</c:v>
                </c:pt>
                <c:pt idx="35">
                  <c:v>0.99</c:v>
                </c:pt>
                <c:pt idx="36">
                  <c:v>0.94</c:v>
                </c:pt>
                <c:pt idx="37">
                  <c:v>0.92</c:v>
                </c:pt>
                <c:pt idx="38">
                  <c:v>0.87</c:v>
                </c:pt>
                <c:pt idx="39">
                  <c:v>0.89</c:v>
                </c:pt>
                <c:pt idx="40">
                  <c:v>0.91</c:v>
                </c:pt>
                <c:pt idx="41">
                  <c:v>1.45</c:v>
                </c:pt>
                <c:pt idx="42">
                  <c:v>1.2</c:v>
                </c:pt>
                <c:pt idx="43">
                  <c:v>1.82</c:v>
                </c:pt>
                <c:pt idx="44">
                  <c:v>0.95</c:v>
                </c:pt>
                <c:pt idx="45">
                  <c:v>0.73</c:v>
                </c:pt>
                <c:pt idx="46">
                  <c:v>1.1399999999999999</c:v>
                </c:pt>
                <c:pt idx="47">
                  <c:v>1.8900000000000003</c:v>
                </c:pt>
              </c:numCache>
            </c:numRef>
          </c:val>
          <c:smooth val="0"/>
        </c:ser>
        <c:ser>
          <c:idx val="2"/>
          <c:order val="2"/>
          <c:tx>
            <c:strRef>
              <c:f>'Source Figure V 1-15'!$K$2</c:f>
              <c:strCache>
                <c:ptCount val="1"/>
                <c:pt idx="0">
                  <c:v>Militaires</c:v>
                </c:pt>
              </c:strCache>
            </c:strRef>
          </c:tx>
          <c:marker>
            <c:symbol val="none"/>
          </c:marker>
          <c:cat>
            <c:strRef>
              <c:f>'Source Figure V 1-15'!$H$3:$H$50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1-15'!$K$3:$K$50</c:f>
              <c:numCache>
                <c:formatCode>0.00</c:formatCode>
                <c:ptCount val="48"/>
                <c:pt idx="0">
                  <c:v>0.98</c:v>
                </c:pt>
                <c:pt idx="1">
                  <c:v>2.33</c:v>
                </c:pt>
                <c:pt idx="2">
                  <c:v>3.35</c:v>
                </c:pt>
                <c:pt idx="3">
                  <c:v>3.82</c:v>
                </c:pt>
                <c:pt idx="4">
                  <c:v>4.4400000000000004</c:v>
                </c:pt>
                <c:pt idx="5">
                  <c:v>5.78</c:v>
                </c:pt>
                <c:pt idx="6">
                  <c:v>5.39</c:v>
                </c:pt>
                <c:pt idx="7">
                  <c:v>5.24</c:v>
                </c:pt>
                <c:pt idx="8">
                  <c:v>4.5599999999999996</c:v>
                </c:pt>
                <c:pt idx="9">
                  <c:v>3.56</c:v>
                </c:pt>
                <c:pt idx="10">
                  <c:v>3.18</c:v>
                </c:pt>
                <c:pt idx="11">
                  <c:v>2.96</c:v>
                </c:pt>
                <c:pt idx="12">
                  <c:v>2.5</c:v>
                </c:pt>
                <c:pt idx="13">
                  <c:v>2.19</c:v>
                </c:pt>
                <c:pt idx="14">
                  <c:v>1.84</c:v>
                </c:pt>
                <c:pt idx="15">
                  <c:v>1.52</c:v>
                </c:pt>
                <c:pt idx="16">
                  <c:v>1.38</c:v>
                </c:pt>
                <c:pt idx="17">
                  <c:v>1.29</c:v>
                </c:pt>
                <c:pt idx="18">
                  <c:v>1.46</c:v>
                </c:pt>
                <c:pt idx="19">
                  <c:v>1.96</c:v>
                </c:pt>
                <c:pt idx="20">
                  <c:v>2.2000000000000002</c:v>
                </c:pt>
                <c:pt idx="21">
                  <c:v>2.15</c:v>
                </c:pt>
                <c:pt idx="22">
                  <c:v>2.0099999999999998</c:v>
                </c:pt>
                <c:pt idx="23">
                  <c:v>1.86</c:v>
                </c:pt>
                <c:pt idx="24">
                  <c:v>1.55</c:v>
                </c:pt>
                <c:pt idx="25">
                  <c:v>1.54</c:v>
                </c:pt>
                <c:pt idx="26">
                  <c:v>1.43</c:v>
                </c:pt>
                <c:pt idx="27">
                  <c:v>1.34</c:v>
                </c:pt>
                <c:pt idx="28">
                  <c:v>1.38</c:v>
                </c:pt>
                <c:pt idx="29">
                  <c:v>1.32</c:v>
                </c:pt>
                <c:pt idx="30">
                  <c:v>1.31</c:v>
                </c:pt>
                <c:pt idx="31">
                  <c:v>1.59</c:v>
                </c:pt>
                <c:pt idx="32">
                  <c:v>1.83</c:v>
                </c:pt>
                <c:pt idx="33">
                  <c:v>2.21</c:v>
                </c:pt>
                <c:pt idx="34">
                  <c:v>2.39</c:v>
                </c:pt>
                <c:pt idx="35">
                  <c:v>2.36</c:v>
                </c:pt>
                <c:pt idx="36">
                  <c:v>2.46</c:v>
                </c:pt>
                <c:pt idx="37">
                  <c:v>2.12</c:v>
                </c:pt>
                <c:pt idx="38">
                  <c:v>1.95</c:v>
                </c:pt>
                <c:pt idx="39">
                  <c:v>2.8</c:v>
                </c:pt>
                <c:pt idx="40">
                  <c:v>1.81</c:v>
                </c:pt>
                <c:pt idx="41">
                  <c:v>0.22</c:v>
                </c:pt>
                <c:pt idx="42">
                  <c:v>0.17</c:v>
                </c:pt>
                <c:pt idx="43">
                  <c:v>0.22</c:v>
                </c:pt>
                <c:pt idx="44">
                  <c:v>0.03</c:v>
                </c:pt>
                <c:pt idx="45">
                  <c:v>0.04</c:v>
                </c:pt>
                <c:pt idx="46">
                  <c:v>0.01</c:v>
                </c:pt>
                <c:pt idx="47">
                  <c:v>0.01</c:v>
                </c:pt>
              </c:numCache>
            </c:numRef>
          </c:val>
          <c:smooth val="0"/>
        </c:ser>
        <c:ser>
          <c:idx val="3"/>
          <c:order val="3"/>
          <c:tx>
            <c:strRef>
              <c:f>'Source Figure V 1-15'!$L$2</c:f>
              <c:strCache>
                <c:ptCount val="1"/>
                <c:pt idx="0">
                  <c:v>Autres catégories et statuts</c:v>
                </c:pt>
              </c:strCache>
            </c:strRef>
          </c:tx>
          <c:marker>
            <c:symbol val="none"/>
          </c:marker>
          <c:cat>
            <c:strRef>
              <c:f>'Source Figure V 1-15'!$H$3:$H$50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1-15'!$L$3:$L$50</c:f>
              <c:numCache>
                <c:formatCode>0.00</c:formatCode>
                <c:ptCount val="48"/>
                <c:pt idx="0">
                  <c:v>3.9</c:v>
                </c:pt>
                <c:pt idx="1">
                  <c:v>2.41</c:v>
                </c:pt>
                <c:pt idx="2">
                  <c:v>2.46</c:v>
                </c:pt>
                <c:pt idx="3">
                  <c:v>2.0499999999999998</c:v>
                </c:pt>
                <c:pt idx="4">
                  <c:v>2.0699999999999998</c:v>
                </c:pt>
                <c:pt idx="5">
                  <c:v>1.88</c:v>
                </c:pt>
                <c:pt idx="6">
                  <c:v>1.72</c:v>
                </c:pt>
                <c:pt idx="7">
                  <c:v>1.87</c:v>
                </c:pt>
                <c:pt idx="8">
                  <c:v>3.55</c:v>
                </c:pt>
                <c:pt idx="9">
                  <c:v>5.28</c:v>
                </c:pt>
                <c:pt idx="10">
                  <c:v>4.28</c:v>
                </c:pt>
                <c:pt idx="11">
                  <c:v>3.08</c:v>
                </c:pt>
                <c:pt idx="12">
                  <c:v>2.67</c:v>
                </c:pt>
                <c:pt idx="13">
                  <c:v>2.2200000000000002</c:v>
                </c:pt>
                <c:pt idx="14">
                  <c:v>2.0499999999999998</c:v>
                </c:pt>
                <c:pt idx="15">
                  <c:v>1.97</c:v>
                </c:pt>
                <c:pt idx="16">
                  <c:v>1.56</c:v>
                </c:pt>
                <c:pt idx="17">
                  <c:v>1.6</c:v>
                </c:pt>
                <c:pt idx="18">
                  <c:v>1.37</c:v>
                </c:pt>
                <c:pt idx="19">
                  <c:v>1.19</c:v>
                </c:pt>
                <c:pt idx="20">
                  <c:v>1.1200000000000001</c:v>
                </c:pt>
                <c:pt idx="21">
                  <c:v>1.05</c:v>
                </c:pt>
                <c:pt idx="22">
                  <c:v>1.07</c:v>
                </c:pt>
                <c:pt idx="23">
                  <c:v>0.97</c:v>
                </c:pt>
                <c:pt idx="24">
                  <c:v>1.06</c:v>
                </c:pt>
                <c:pt idx="25">
                  <c:v>0.99</c:v>
                </c:pt>
                <c:pt idx="26">
                  <c:v>1.01</c:v>
                </c:pt>
                <c:pt idx="27">
                  <c:v>1.1100000000000001</c:v>
                </c:pt>
                <c:pt idx="28">
                  <c:v>0.92</c:v>
                </c:pt>
                <c:pt idx="29">
                  <c:v>0.98</c:v>
                </c:pt>
                <c:pt idx="30">
                  <c:v>0.78</c:v>
                </c:pt>
                <c:pt idx="31">
                  <c:v>0.95</c:v>
                </c:pt>
                <c:pt idx="32">
                  <c:v>0.96</c:v>
                </c:pt>
                <c:pt idx="33">
                  <c:v>1.07</c:v>
                </c:pt>
                <c:pt idx="34">
                  <c:v>1.1000000000000001</c:v>
                </c:pt>
                <c:pt idx="35">
                  <c:v>1.1299999999999999</c:v>
                </c:pt>
                <c:pt idx="36">
                  <c:v>1.33</c:v>
                </c:pt>
                <c:pt idx="37">
                  <c:v>1.24</c:v>
                </c:pt>
                <c:pt idx="38">
                  <c:v>1.99</c:v>
                </c:pt>
                <c:pt idx="39">
                  <c:v>2.3199999999999998</c:v>
                </c:pt>
                <c:pt idx="40">
                  <c:v>2.06</c:v>
                </c:pt>
                <c:pt idx="41">
                  <c:v>3.45</c:v>
                </c:pt>
                <c:pt idx="42">
                  <c:v>2.31</c:v>
                </c:pt>
                <c:pt idx="43">
                  <c:v>5.7</c:v>
                </c:pt>
                <c:pt idx="44">
                  <c:v>2.65</c:v>
                </c:pt>
                <c:pt idx="45">
                  <c:v>2.2999999999999998</c:v>
                </c:pt>
                <c:pt idx="46">
                  <c:v>3.34</c:v>
                </c:pt>
                <c:pt idx="47">
                  <c:v>5.86</c:v>
                </c:pt>
              </c:numCache>
            </c:numRef>
          </c:val>
          <c:smooth val="0"/>
        </c:ser>
        <c:dLbls>
          <c:showLegendKey val="0"/>
          <c:showVal val="0"/>
          <c:showCatName val="0"/>
          <c:showSerName val="0"/>
          <c:showPercent val="0"/>
          <c:showBubbleSize val="0"/>
        </c:dLbls>
        <c:smooth val="0"/>
        <c:axId val="421574544"/>
        <c:axId val="421564208"/>
      </c:lineChart>
      <c:catAx>
        <c:axId val="421574544"/>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fr-FR"/>
                  <a:t>Âge</a:t>
                </a:r>
              </a:p>
            </c:rich>
          </c:tx>
          <c:layout>
            <c:manualLayout>
              <c:xMode val="edge"/>
              <c:yMode val="edge"/>
              <c:x val="0.93059549567635491"/>
              <c:y val="0.8315789473684210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421564208"/>
        <c:crosses val="autoZero"/>
        <c:auto val="1"/>
        <c:lblAlgn val="ctr"/>
        <c:lblOffset val="100"/>
        <c:noMultiLvlLbl val="0"/>
      </c:catAx>
      <c:valAx>
        <c:axId val="421564208"/>
        <c:scaling>
          <c:orientation val="minMax"/>
          <c:max val="18"/>
        </c:scaling>
        <c:delete val="0"/>
        <c:axPos val="l"/>
        <c:majorGridlines>
          <c:spPr>
            <a:ln w="1270">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prstDash val="sysDot"/>
            </a:ln>
          </c:spPr>
        </c:majorGridlines>
        <c:title>
          <c:tx>
            <c:rich>
              <a:bodyPr rot="0" vert="horz"/>
              <a:lstStyle/>
              <a:p>
                <a:pPr algn="ctr">
                  <a:defRPr sz="800" b="0" i="0" u="none" strike="noStrike" baseline="0">
                    <a:solidFill>
                      <a:srgbClr val="000000"/>
                    </a:solidFill>
                    <a:latin typeface="Arial"/>
                    <a:ea typeface="Arial"/>
                    <a:cs typeface="Arial"/>
                  </a:defRPr>
                </a:pPr>
                <a:r>
                  <a:rPr lang="fr-FR"/>
                  <a:t>en %</a:t>
                </a:r>
              </a:p>
            </c:rich>
          </c:tx>
          <c:layout>
            <c:manualLayout>
              <c:xMode val="edge"/>
              <c:yMode val="edge"/>
              <c:x val="4.9575070821529746E-2"/>
              <c:y val="7.8947368421052627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21574544"/>
        <c:crosses val="autoZero"/>
        <c:crossBetween val="between"/>
      </c:valAx>
      <c:spPr>
        <a:noFill/>
        <a:ln w="25400">
          <a:noFill/>
        </a:ln>
      </c:spPr>
    </c:plotArea>
    <c:legend>
      <c:legendPos val="b"/>
      <c:layout>
        <c:manualLayout>
          <c:xMode val="edge"/>
          <c:yMode val="edge"/>
          <c:x val="0.11378673983032574"/>
          <c:y val="0.17807017543859649"/>
          <c:w val="0.88621326016967428"/>
          <c:h val="4.0741028447677227E-2"/>
        </c:manualLayout>
      </c:layout>
      <c:overlay val="0"/>
      <c:spPr>
        <a:solidFill>
          <a:srgbClr val="FFFFFF"/>
        </a:solidFill>
        <a:ln w="25400">
          <a:noFill/>
        </a:ln>
      </c:spPr>
      <c:txPr>
        <a:bodyPr/>
        <a:lstStyle/>
        <a:p>
          <a:pPr>
            <a:defRPr sz="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814914845190082E-2"/>
          <c:y val="4.0852387122495767E-2"/>
          <c:w val="0.81071734962634001"/>
          <c:h val="0.80638240473105416"/>
        </c:manualLayout>
      </c:layout>
      <c:barChart>
        <c:barDir val="col"/>
        <c:grouping val="clustered"/>
        <c:varyColors val="0"/>
        <c:ser>
          <c:idx val="0"/>
          <c:order val="0"/>
          <c:tx>
            <c:strRef>
              <c:f>'Source Figure V 1-16'!$A$5</c:f>
              <c:strCache>
                <c:ptCount val="1"/>
                <c:pt idx="0">
                  <c:v>Entrants-sortants</c:v>
                </c:pt>
              </c:strCache>
            </c:strRef>
          </c:tx>
          <c:spPr>
            <a:ln>
              <a:solidFill>
                <a:schemeClr val="accent1">
                  <a:lumMod val="50000"/>
                </a:schemeClr>
              </a:solidFill>
            </a:ln>
          </c:spPr>
          <c:invertIfNegative val="0"/>
          <c:dPt>
            <c:idx val="5"/>
            <c:invertIfNegative val="0"/>
            <c:bubble3D val="0"/>
            <c:spPr>
              <a:solidFill>
                <a:schemeClr val="accent1"/>
              </a:solidFill>
              <a:ln>
                <a:solidFill>
                  <a:schemeClr val="accent1">
                    <a:lumMod val="50000"/>
                  </a:schemeClr>
                </a:solidFill>
              </a:ln>
            </c:spPr>
          </c:dPt>
          <c:dLbls>
            <c:dLbl>
              <c:idx val="7"/>
              <c:layout>
                <c:manualLayout>
                  <c:x val="0"/>
                  <c:y val="8.8056081597395264E-4"/>
                </c:manualLayout>
              </c:layout>
              <c:dLblPos val="outEnd"/>
              <c:showLegendKey val="0"/>
              <c:showVal val="1"/>
              <c:showCatName val="0"/>
              <c:showSerName val="0"/>
              <c:showPercent val="0"/>
              <c:showBubbleSize val="0"/>
              <c:extLst>
                <c:ext xmlns:c15="http://schemas.microsoft.com/office/drawing/2012/chart" uri="{CE6537A1-D6FC-4f65-9D91-7224C49458BB}"/>
              </c:extLst>
            </c:dLbl>
            <c:numFmt formatCode="#,##0;[Black]#,##0" sourceLinked="0"/>
            <c:spPr>
              <a:noFill/>
              <a:ln>
                <a:noFill/>
              </a:ln>
              <a:effectLst/>
            </c:spPr>
            <c:txPr>
              <a:bodyPr wrap="square" lIns="38100" tIns="19050" rIns="38100" bIns="19050" anchor="ctr">
                <a:spAutoFit/>
              </a:bodyPr>
              <a:lstStyle/>
              <a:p>
                <a:pPr>
                  <a:defRPr sz="1000">
                    <a:latin typeface="+mn-lt"/>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'Source Figure V 1-16'!$B$3:$K$4</c:f>
              <c:multiLvlStrCache>
                <c:ptCount val="10"/>
                <c:lvl>
                  <c:pt idx="0">
                    <c:v>Ensemble</c:v>
                  </c:pt>
                  <c:pt idx="1">
                    <c:v>FPE</c:v>
                  </c:pt>
                  <c:pt idx="2">
                    <c:v>FPT</c:v>
                  </c:pt>
                  <c:pt idx="3">
                    <c:v>FPH</c:v>
                  </c:pt>
                  <c:pt idx="4">
                    <c:v>Fonctionnaires</c:v>
                  </c:pt>
                  <c:pt idx="5">
                    <c:v>Contractuels</c:v>
                  </c:pt>
                  <c:pt idx="6">
                    <c:v>Militaires</c:v>
                  </c:pt>
                  <c:pt idx="7">
                    <c:v>Autres statuts</c:v>
                  </c:pt>
                  <c:pt idx="8">
                    <c:v>Femmes</c:v>
                  </c:pt>
                  <c:pt idx="9">
                    <c:v>Hommes</c:v>
                  </c:pt>
                </c:lvl>
                <c:lvl>
                  <c:pt idx="1">
                    <c:v>Versants de la FP</c:v>
                  </c:pt>
                  <c:pt idx="4">
                    <c:v>Statuts d'emploi</c:v>
                  </c:pt>
                  <c:pt idx="8">
                    <c:v>Sexe</c:v>
                  </c:pt>
                </c:lvl>
              </c:multiLvlStrCache>
            </c:multiLvlStrRef>
          </c:cat>
          <c:val>
            <c:numRef>
              <c:f>'Source Figure V 1-16'!$B$5:$K$5</c:f>
              <c:numCache>
                <c:formatCode>0</c:formatCode>
                <c:ptCount val="10"/>
                <c:pt idx="0">
                  <c:v>238839</c:v>
                </c:pt>
                <c:pt idx="1">
                  <c:v>79454</c:v>
                </c:pt>
                <c:pt idx="2">
                  <c:v>114119</c:v>
                </c:pt>
                <c:pt idx="3">
                  <c:v>45266</c:v>
                </c:pt>
                <c:pt idx="4">
                  <c:v>6660</c:v>
                </c:pt>
                <c:pt idx="5">
                  <c:v>217636</c:v>
                </c:pt>
                <c:pt idx="6">
                  <c:v>4169</c:v>
                </c:pt>
                <c:pt idx="7">
                  <c:v>10374</c:v>
                </c:pt>
                <c:pt idx="8">
                  <c:v>140177</c:v>
                </c:pt>
                <c:pt idx="9">
                  <c:v>98662</c:v>
                </c:pt>
              </c:numCache>
            </c:numRef>
          </c:val>
        </c:ser>
        <c:ser>
          <c:idx val="1"/>
          <c:order val="1"/>
          <c:tx>
            <c:strRef>
              <c:f>'Source Figure V 1-16'!$A$6</c:f>
              <c:strCache>
                <c:ptCount val="1"/>
                <c:pt idx="0">
                  <c:v>Sortants-Entrants</c:v>
                </c:pt>
              </c:strCache>
            </c:strRef>
          </c:tx>
          <c:spPr>
            <a:solidFill>
              <a:schemeClr val="accent1">
                <a:lumMod val="40000"/>
                <a:lumOff val="60000"/>
              </a:schemeClr>
            </a:solidFill>
            <a:ln>
              <a:solidFill>
                <a:schemeClr val="accent1">
                  <a:lumMod val="50000"/>
                </a:schemeClr>
              </a:solidFill>
            </a:ln>
          </c:spPr>
          <c:invertIfNegative val="0"/>
          <c:dLbls>
            <c:spPr>
              <a:noFill/>
              <a:ln>
                <a:noFill/>
              </a:ln>
              <a:effectLst/>
            </c:spPr>
            <c:txPr>
              <a:bodyPr wrap="square" lIns="38100" tIns="19050" rIns="38100" bIns="19050" anchor="ctr">
                <a:spAutoFit/>
              </a:bodyPr>
              <a:lstStyle/>
              <a:p>
                <a:pPr>
                  <a:defRPr sz="1000">
                    <a:latin typeface="+mn-lt"/>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'Source Figure V 1-16'!$B$3:$K$4</c:f>
              <c:multiLvlStrCache>
                <c:ptCount val="10"/>
                <c:lvl>
                  <c:pt idx="0">
                    <c:v>Ensemble</c:v>
                  </c:pt>
                  <c:pt idx="1">
                    <c:v>FPE</c:v>
                  </c:pt>
                  <c:pt idx="2">
                    <c:v>FPT</c:v>
                  </c:pt>
                  <c:pt idx="3">
                    <c:v>FPH</c:v>
                  </c:pt>
                  <c:pt idx="4">
                    <c:v>Fonctionnaires</c:v>
                  </c:pt>
                  <c:pt idx="5">
                    <c:v>Contractuels</c:v>
                  </c:pt>
                  <c:pt idx="6">
                    <c:v>Militaires</c:v>
                  </c:pt>
                  <c:pt idx="7">
                    <c:v>Autres statuts</c:v>
                  </c:pt>
                  <c:pt idx="8">
                    <c:v>Femmes</c:v>
                  </c:pt>
                  <c:pt idx="9">
                    <c:v>Hommes</c:v>
                  </c:pt>
                </c:lvl>
                <c:lvl>
                  <c:pt idx="1">
                    <c:v>Versants de la FP</c:v>
                  </c:pt>
                  <c:pt idx="4">
                    <c:v>Statuts d'emploi</c:v>
                  </c:pt>
                  <c:pt idx="8">
                    <c:v>Sexe</c:v>
                  </c:pt>
                </c:lvl>
              </c:multiLvlStrCache>
            </c:multiLvlStrRef>
          </c:cat>
          <c:val>
            <c:numRef>
              <c:f>'Source Figure V 1-16'!$B$6:$K$6</c:f>
              <c:numCache>
                <c:formatCode>0</c:formatCode>
                <c:ptCount val="10"/>
                <c:pt idx="0">
                  <c:v>189223</c:v>
                </c:pt>
                <c:pt idx="1">
                  <c:v>77594</c:v>
                </c:pt>
                <c:pt idx="2">
                  <c:v>64919</c:v>
                </c:pt>
                <c:pt idx="3">
                  <c:v>46710</c:v>
                </c:pt>
                <c:pt idx="4">
                  <c:v>77488</c:v>
                </c:pt>
                <c:pt idx="5">
                  <c:v>91474</c:v>
                </c:pt>
                <c:pt idx="6">
                  <c:v>1178</c:v>
                </c:pt>
                <c:pt idx="7">
                  <c:v>19083</c:v>
                </c:pt>
                <c:pt idx="8">
                  <c:v>134465</c:v>
                </c:pt>
                <c:pt idx="9">
                  <c:v>54758</c:v>
                </c:pt>
              </c:numCache>
            </c:numRef>
          </c:val>
        </c:ser>
        <c:dLbls>
          <c:showLegendKey val="0"/>
          <c:showVal val="0"/>
          <c:showCatName val="0"/>
          <c:showSerName val="0"/>
          <c:showPercent val="0"/>
          <c:showBubbleSize val="0"/>
        </c:dLbls>
        <c:gapWidth val="50"/>
        <c:axId val="421576720"/>
        <c:axId val="421574000"/>
      </c:barChart>
      <c:catAx>
        <c:axId val="421576720"/>
        <c:scaling>
          <c:orientation val="minMax"/>
        </c:scaling>
        <c:delete val="0"/>
        <c:axPos val="b"/>
        <c:numFmt formatCode="General" sourceLinked="0"/>
        <c:majorTickMark val="none"/>
        <c:minorTickMark val="none"/>
        <c:tickLblPos val="nextTo"/>
        <c:spPr>
          <a:ln>
            <a:solidFill>
              <a:schemeClr val="tx1">
                <a:tint val="75000"/>
              </a:schemeClr>
            </a:solidFill>
          </a:ln>
        </c:spPr>
        <c:txPr>
          <a:bodyPr rot="0" vert="horz"/>
          <a:lstStyle/>
          <a:p>
            <a:pPr>
              <a:defRPr/>
            </a:pPr>
            <a:endParaRPr lang="en-US"/>
          </a:p>
        </c:txPr>
        <c:crossAx val="421574000"/>
        <c:crossesAt val="-2.9999999999999998E+77"/>
        <c:auto val="1"/>
        <c:lblAlgn val="ctr"/>
        <c:lblOffset val="100"/>
        <c:noMultiLvlLbl val="0"/>
      </c:catAx>
      <c:valAx>
        <c:axId val="421574000"/>
        <c:scaling>
          <c:orientation val="minMax"/>
        </c:scaling>
        <c:delete val="0"/>
        <c:axPos val="l"/>
        <c:majorGridlines>
          <c:spPr>
            <a:ln w="127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ot"/>
            </a:ln>
          </c:spPr>
        </c:majorGridlines>
        <c:numFmt formatCode="#,##0" sourceLinked="0"/>
        <c:majorTickMark val="out"/>
        <c:minorTickMark val="none"/>
        <c:tickLblPos val="nextTo"/>
        <c:crossAx val="421576720"/>
        <c:crosses val="autoZero"/>
        <c:crossBetween val="between"/>
        <c:majorUnit val="50000"/>
        <c:dispUnits>
          <c:builtInUnit val="thousands"/>
          <c:dispUnitsLbl>
            <c:layout>
              <c:manualLayout>
                <c:xMode val="edge"/>
                <c:yMode val="edge"/>
                <c:x val="6.7925313965851893E-3"/>
                <c:y val="4.0852387122495767E-2"/>
              </c:manualLayout>
            </c:layout>
            <c:tx>
              <c:rich>
                <a:bodyPr/>
                <a:lstStyle/>
                <a:p>
                  <a:pPr>
                    <a:defRPr/>
                  </a:pPr>
                  <a:r>
                    <a:rPr lang="en-US"/>
                    <a:t>En milliers</a:t>
                  </a:r>
                </a:p>
              </c:rich>
            </c:tx>
          </c:dispUnitsLbl>
        </c:dispUnits>
      </c:valAx>
    </c:plotArea>
    <c:legend>
      <c:legendPos val="r"/>
      <c:layout>
        <c:manualLayout>
          <c:xMode val="edge"/>
          <c:yMode val="edge"/>
          <c:x val="0.29613725206659525"/>
          <c:y val="4.7774749701903693E-2"/>
          <c:w val="0.38065633921666803"/>
          <c:h val="0.12207874015748031"/>
        </c:manualLayout>
      </c:layout>
      <c:overlay val="0"/>
      <c:spPr>
        <a:ln>
          <a:solidFill>
            <a:schemeClr val="bg2">
              <a:lumMod val="90000"/>
            </a:schemeClr>
          </a:solidFill>
        </a:ln>
      </c:spPr>
    </c:legend>
    <c:plotVisOnly val="1"/>
    <c:dispBlanksAs val="gap"/>
    <c:showDLblsOverMax val="0"/>
  </c:chart>
  <c:spPr>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'Source Figure V 1.E1-1'!$C$2</c:f>
              <c:strCache>
                <c:ptCount val="1"/>
                <c:pt idx="0">
                  <c:v>Ensemble fonction publique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'Source Figure V 1.E1-1'!$A$3:$B$31</c:f>
              <c:multiLvlStrCache>
                <c:ptCount val="29"/>
                <c:lvl>
                  <c:pt idx="0">
                    <c:v>T4</c:v>
                  </c:pt>
                  <c:pt idx="1">
                    <c:v>T1</c:v>
                  </c:pt>
                  <c:pt idx="2">
                    <c:v>T2</c:v>
                  </c:pt>
                  <c:pt idx="3">
                    <c:v>T3</c:v>
                  </c:pt>
                  <c:pt idx="4">
                    <c:v>T4</c:v>
                  </c:pt>
                  <c:pt idx="5">
                    <c:v>T1</c:v>
                  </c:pt>
                  <c:pt idx="6">
                    <c:v>T2</c:v>
                  </c:pt>
                  <c:pt idx="7">
                    <c:v>T3</c:v>
                  </c:pt>
                  <c:pt idx="8">
                    <c:v>T4</c:v>
                  </c:pt>
                  <c:pt idx="9">
                    <c:v>T1</c:v>
                  </c:pt>
                  <c:pt idx="10">
                    <c:v>T2</c:v>
                  </c:pt>
                  <c:pt idx="11">
                    <c:v>T3</c:v>
                  </c:pt>
                  <c:pt idx="12">
                    <c:v>T4</c:v>
                  </c:pt>
                  <c:pt idx="13">
                    <c:v>T1</c:v>
                  </c:pt>
                  <c:pt idx="14">
                    <c:v>T2</c:v>
                  </c:pt>
                  <c:pt idx="15">
                    <c:v>T3</c:v>
                  </c:pt>
                  <c:pt idx="16">
                    <c:v>T4</c:v>
                  </c:pt>
                  <c:pt idx="17">
                    <c:v>T1</c:v>
                  </c:pt>
                  <c:pt idx="18">
                    <c:v>T2</c:v>
                  </c:pt>
                  <c:pt idx="19">
                    <c:v>T3</c:v>
                  </c:pt>
                  <c:pt idx="20">
                    <c:v>T4</c:v>
                  </c:pt>
                  <c:pt idx="21">
                    <c:v>T1</c:v>
                  </c:pt>
                  <c:pt idx="22">
                    <c:v>T2</c:v>
                  </c:pt>
                  <c:pt idx="23">
                    <c:v>T3</c:v>
                  </c:pt>
                  <c:pt idx="24">
                    <c:v>T4</c:v>
                  </c:pt>
                  <c:pt idx="25">
                    <c:v>T1</c:v>
                  </c:pt>
                  <c:pt idx="26">
                    <c:v>T2</c:v>
                  </c:pt>
                  <c:pt idx="27">
                    <c:v>T3</c:v>
                  </c:pt>
                  <c:pt idx="28">
                    <c:v>T4</c:v>
                  </c:pt>
                </c:lvl>
                <c:lvl>
                  <c:pt idx="0">
                    <c:v>2010</c:v>
                  </c:pt>
                  <c:pt idx="1">
                    <c:v>2011</c:v>
                  </c:pt>
                  <c:pt idx="5">
                    <c:v>2012</c:v>
                  </c:pt>
                  <c:pt idx="9">
                    <c:v>2013</c:v>
                  </c:pt>
                  <c:pt idx="13">
                    <c:v>2014</c:v>
                  </c:pt>
                  <c:pt idx="17">
                    <c:v>2015</c:v>
                  </c:pt>
                  <c:pt idx="21">
                    <c:v>2016</c:v>
                  </c:pt>
                  <c:pt idx="25">
                    <c:v>2017</c:v>
                  </c:pt>
                </c:lvl>
              </c:multiLvlStrCache>
            </c:multiLvlStrRef>
          </c:cat>
          <c:val>
            <c:numRef>
              <c:f>'Source Figure V 1.E1-1'!$C$3:$C$31</c:f>
              <c:numCache>
                <c:formatCode>#,##0</c:formatCode>
                <c:ptCount val="29"/>
                <c:pt idx="0">
                  <c:v>5628200</c:v>
                </c:pt>
                <c:pt idx="1">
                  <c:v>5625800</c:v>
                </c:pt>
                <c:pt idx="2">
                  <c:v>5625900</c:v>
                </c:pt>
                <c:pt idx="3">
                  <c:v>5608700</c:v>
                </c:pt>
                <c:pt idx="4">
                  <c:v>5622600</c:v>
                </c:pt>
                <c:pt idx="5">
                  <c:v>5632200</c:v>
                </c:pt>
                <c:pt idx="6">
                  <c:v>5637600</c:v>
                </c:pt>
                <c:pt idx="7">
                  <c:v>5646100</c:v>
                </c:pt>
                <c:pt idx="8">
                  <c:v>5646100</c:v>
                </c:pt>
                <c:pt idx="9">
                  <c:v>5652000</c:v>
                </c:pt>
                <c:pt idx="10">
                  <c:v>5672200</c:v>
                </c:pt>
                <c:pt idx="11">
                  <c:v>5679900</c:v>
                </c:pt>
                <c:pt idx="12">
                  <c:v>5727100</c:v>
                </c:pt>
                <c:pt idx="13">
                  <c:v>5745000</c:v>
                </c:pt>
                <c:pt idx="14">
                  <c:v>5743400</c:v>
                </c:pt>
                <c:pt idx="15">
                  <c:v>5748400</c:v>
                </c:pt>
                <c:pt idx="16">
                  <c:v>5765400</c:v>
                </c:pt>
                <c:pt idx="17">
                  <c:v>5762600</c:v>
                </c:pt>
                <c:pt idx="18">
                  <c:v>5777100</c:v>
                </c:pt>
                <c:pt idx="19">
                  <c:v>5770600</c:v>
                </c:pt>
                <c:pt idx="20">
                  <c:v>5775900</c:v>
                </c:pt>
                <c:pt idx="21">
                  <c:v>5780700</c:v>
                </c:pt>
                <c:pt idx="22">
                  <c:v>5785800</c:v>
                </c:pt>
                <c:pt idx="23">
                  <c:v>5794700</c:v>
                </c:pt>
                <c:pt idx="24">
                  <c:v>5799900</c:v>
                </c:pt>
                <c:pt idx="25">
                  <c:v>5806700</c:v>
                </c:pt>
                <c:pt idx="26">
                  <c:v>5807600</c:v>
                </c:pt>
                <c:pt idx="27">
                  <c:v>5800200</c:v>
                </c:pt>
                <c:pt idx="28">
                  <c:v>5792600</c:v>
                </c:pt>
              </c:numCache>
            </c:numRef>
          </c:val>
          <c:smooth val="0"/>
        </c:ser>
        <c:dLbls>
          <c:showLegendKey val="0"/>
          <c:showVal val="0"/>
          <c:showCatName val="0"/>
          <c:showSerName val="0"/>
          <c:showPercent val="0"/>
          <c:showBubbleSize val="0"/>
        </c:dLbls>
        <c:marker val="1"/>
        <c:smooth val="0"/>
        <c:axId val="421575632"/>
        <c:axId val="421577264"/>
      </c:lineChart>
      <c:catAx>
        <c:axId val="42157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77264"/>
        <c:crosses val="autoZero"/>
        <c:auto val="1"/>
        <c:lblAlgn val="ctr"/>
        <c:lblOffset val="100"/>
        <c:noMultiLvlLbl val="0"/>
      </c:catAx>
      <c:valAx>
        <c:axId val="421577264"/>
        <c:scaling>
          <c:orientation val="minMax"/>
        </c:scaling>
        <c:delete val="0"/>
        <c:axPos val="l"/>
        <c:majorGridlines>
          <c:spPr>
            <a:ln w="127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ot"/>
              <a:round/>
            </a:ln>
            <a:effectLst/>
          </c:spPr>
        </c:majorGridlines>
        <c:numFmt formatCode="General" sourceLinked="0"/>
        <c:majorTickMark val="none"/>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75632"/>
        <c:crosses val="autoZero"/>
        <c:crossBetween val="between"/>
        <c:dispUnits>
          <c:builtInUnit val="thousand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baseline="0">
                      <a:effectLst/>
                      <a:latin typeface="Arial" panose="020B0604020202020204" pitchFamily="34" charset="0"/>
                      <a:cs typeface="Arial" panose="020B0604020202020204" pitchFamily="34" charset="0"/>
                    </a:rPr>
                    <a:t>Données CVS en milliers en fin de trimestre</a:t>
                  </a:r>
                  <a:endParaRPr lang="en-US" sz="200">
                    <a:effectLst/>
                    <a:latin typeface="Arial" panose="020B0604020202020204" pitchFamily="34" charset="0"/>
                    <a:cs typeface="Arial" panose="020B0604020202020204" pitchFamily="34" charset="0"/>
                  </a:endParaRP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9523</xdr:colOff>
      <xdr:row>1</xdr:row>
      <xdr:rowOff>190499</xdr:rowOff>
    </xdr:from>
    <xdr:to>
      <xdr:col>6</xdr:col>
      <xdr:colOff>9524</xdr:colOff>
      <xdr:row>39</xdr:row>
      <xdr:rowOff>115499</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xdr:row>
      <xdr:rowOff>138112</xdr:rowOff>
    </xdr:from>
    <xdr:to>
      <xdr:col>8</xdr:col>
      <xdr:colOff>581024</xdr:colOff>
      <xdr:row>21</xdr:row>
      <xdr:rowOff>76200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2</xdr:row>
      <xdr:rowOff>71436</xdr:rowOff>
    </xdr:from>
    <xdr:to>
      <xdr:col>10</xdr:col>
      <xdr:colOff>552450</xdr:colOff>
      <xdr:row>24</xdr:row>
      <xdr:rowOff>171449</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5</xdr:col>
      <xdr:colOff>733425</xdr:colOff>
      <xdr:row>20</xdr:row>
      <xdr:rowOff>38100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714375</xdr:colOff>
      <xdr:row>2</xdr:row>
      <xdr:rowOff>133350</xdr:rowOff>
    </xdr:from>
    <xdr:to>
      <xdr:col>8</xdr:col>
      <xdr:colOff>609600</xdr:colOff>
      <xdr:row>27</xdr:row>
      <xdr:rowOff>9525</xdr:rowOff>
    </xdr:to>
    <xdr:graphicFrame macro="">
      <xdr:nvGraphicFramePr>
        <xdr:cNvPr id="2"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2</xdr:row>
      <xdr:rowOff>38100</xdr:rowOff>
    </xdr:from>
    <xdr:to>
      <xdr:col>6</xdr:col>
      <xdr:colOff>295275</xdr:colOff>
      <xdr:row>19</xdr:row>
      <xdr:rowOff>142875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0.29503</cdr:x>
      <cdr:y>0.11186</cdr:y>
    </cdr:from>
    <cdr:to>
      <cdr:x>0.3797</cdr:x>
      <cdr:y>0.1813</cdr:y>
    </cdr:to>
    <cdr:sp macro="" textlink="">
      <cdr:nvSpPr>
        <cdr:cNvPr id="2" name="ZoneTexte 1"/>
        <cdr:cNvSpPr txBox="1"/>
      </cdr:nvSpPr>
      <cdr:spPr>
        <a:xfrm xmlns:a="http://schemas.openxmlformats.org/drawingml/2006/main">
          <a:off x="1393840" y="319640"/>
          <a:ext cx="400015" cy="198425"/>
        </a:xfrm>
        <a:prstGeom xmlns:a="http://schemas.openxmlformats.org/drawingml/2006/main" prst="rect">
          <a:avLst/>
        </a:prstGeom>
        <a:solidFill xmlns:a="http://schemas.openxmlformats.org/drawingml/2006/main">
          <a:schemeClr val="lt1"/>
        </a:solidFill>
        <a:ln xmlns:a="http://schemas.openxmlformats.org/drawingml/2006/main" w="9525" cmpd="sng">
          <a:solidFill>
            <a:srgbClr val="FF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050"/>
            <a:t>41</a:t>
          </a:r>
        </a:p>
      </cdr:txBody>
    </cdr:sp>
  </cdr:relSizeAnchor>
  <cdr:relSizeAnchor xmlns:cdr="http://schemas.openxmlformats.org/drawingml/2006/chartDrawing">
    <cdr:from>
      <cdr:x>0.47246</cdr:x>
      <cdr:y>0.48341</cdr:y>
    </cdr:from>
    <cdr:to>
      <cdr:x>0.55713</cdr:x>
      <cdr:y>0.55286</cdr:y>
    </cdr:to>
    <cdr:sp macro="" textlink="">
      <cdr:nvSpPr>
        <cdr:cNvPr id="3" name="ZoneTexte 1"/>
        <cdr:cNvSpPr txBox="1"/>
      </cdr:nvSpPr>
      <cdr:spPr>
        <a:xfrm xmlns:a="http://schemas.openxmlformats.org/drawingml/2006/main">
          <a:off x="2232072" y="1616168"/>
          <a:ext cx="400015" cy="232191"/>
        </a:xfrm>
        <a:prstGeom xmlns:a="http://schemas.openxmlformats.org/drawingml/2006/main" prst="rect">
          <a:avLst/>
        </a:prstGeom>
        <a:solidFill xmlns:a="http://schemas.openxmlformats.org/drawingml/2006/main">
          <a:schemeClr val="lt1"/>
        </a:solidFill>
        <a:ln xmlns:a="http://schemas.openxmlformats.org/drawingml/2006/main" w="9525" cmpd="sng">
          <a:solidFill>
            <a:srgbClr val="FF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050"/>
            <a:t>56</a:t>
          </a:r>
        </a:p>
      </cdr:txBody>
    </cdr:sp>
  </cdr:relSizeAnchor>
  <cdr:relSizeAnchor xmlns:cdr="http://schemas.openxmlformats.org/drawingml/2006/chartDrawing">
    <cdr:from>
      <cdr:x>0.64987</cdr:x>
      <cdr:y>0.57222</cdr:y>
    </cdr:from>
    <cdr:to>
      <cdr:x>0.73455</cdr:x>
      <cdr:y>0.64167</cdr:y>
    </cdr:to>
    <cdr:sp macro="" textlink="">
      <cdr:nvSpPr>
        <cdr:cNvPr id="4" name="ZoneTexte 1"/>
        <cdr:cNvSpPr txBox="1"/>
      </cdr:nvSpPr>
      <cdr:spPr>
        <a:xfrm xmlns:a="http://schemas.openxmlformats.org/drawingml/2006/main">
          <a:off x="3070228" y="1913089"/>
          <a:ext cx="400062" cy="232191"/>
        </a:xfrm>
        <a:prstGeom xmlns:a="http://schemas.openxmlformats.org/drawingml/2006/main" prst="rect">
          <a:avLst/>
        </a:prstGeom>
        <a:solidFill xmlns:a="http://schemas.openxmlformats.org/drawingml/2006/main">
          <a:schemeClr val="lt1"/>
        </a:solidFill>
        <a:ln xmlns:a="http://schemas.openxmlformats.org/drawingml/2006/main" w="9525" cmpd="sng">
          <a:solidFill>
            <a:srgbClr val="FF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050"/>
            <a:t>63</a:t>
          </a:r>
        </a:p>
      </cdr:txBody>
    </cdr:sp>
  </cdr:relSizeAnchor>
  <cdr:relSizeAnchor xmlns:cdr="http://schemas.openxmlformats.org/drawingml/2006/chartDrawing">
    <cdr:from>
      <cdr:x>0.82527</cdr:x>
      <cdr:y>0.50131</cdr:y>
    </cdr:from>
    <cdr:to>
      <cdr:x>0.90995</cdr:x>
      <cdr:y>0.57075</cdr:y>
    </cdr:to>
    <cdr:sp macro="" textlink="">
      <cdr:nvSpPr>
        <cdr:cNvPr id="5" name="ZoneTexte 1"/>
        <cdr:cNvSpPr txBox="1"/>
      </cdr:nvSpPr>
      <cdr:spPr>
        <a:xfrm xmlns:a="http://schemas.openxmlformats.org/drawingml/2006/main">
          <a:off x="3898887" y="1676008"/>
          <a:ext cx="400062" cy="232157"/>
        </a:xfrm>
        <a:prstGeom xmlns:a="http://schemas.openxmlformats.org/drawingml/2006/main" prst="rect">
          <a:avLst/>
        </a:prstGeom>
        <a:solidFill xmlns:a="http://schemas.openxmlformats.org/drawingml/2006/main">
          <a:schemeClr val="lt1"/>
        </a:solidFill>
        <a:ln xmlns:a="http://schemas.openxmlformats.org/drawingml/2006/main" w="9525" cmpd="sng">
          <a:solidFill>
            <a:srgbClr val="FF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050"/>
            <a:t>62</a:t>
          </a:r>
        </a:p>
      </cdr:txBody>
    </cdr:sp>
  </cdr:relSizeAnchor>
  <cdr:relSizeAnchor xmlns:cdr="http://schemas.openxmlformats.org/drawingml/2006/chartDrawing">
    <cdr:from>
      <cdr:x>0.16532</cdr:x>
      <cdr:y>0.87444</cdr:y>
    </cdr:from>
    <cdr:to>
      <cdr:x>0.57849</cdr:x>
      <cdr:y>0.93743</cdr:y>
    </cdr:to>
    <cdr:sp macro="" textlink="">
      <cdr:nvSpPr>
        <cdr:cNvPr id="7" name="ZoneTexte 1"/>
        <cdr:cNvSpPr txBox="1"/>
      </cdr:nvSpPr>
      <cdr:spPr>
        <a:xfrm xmlns:a="http://schemas.openxmlformats.org/drawingml/2006/main">
          <a:off x="781038" y="2498712"/>
          <a:ext cx="1951964" cy="18000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fr-FR" sz="1050"/>
            <a:t>Part</a:t>
          </a:r>
          <a:r>
            <a:rPr lang="fr-FR" sz="1050" baseline="0"/>
            <a:t> des femmes en 2016 (en %)</a:t>
          </a:r>
          <a:endParaRPr lang="fr-FR" sz="1050"/>
        </a:p>
      </cdr:txBody>
    </cdr:sp>
  </cdr:relSizeAnchor>
  <cdr:relSizeAnchor xmlns:cdr="http://schemas.openxmlformats.org/drawingml/2006/chartDrawing">
    <cdr:from>
      <cdr:x>0.11761</cdr:x>
      <cdr:y>0.37102</cdr:y>
    </cdr:from>
    <cdr:to>
      <cdr:x>0.20228</cdr:x>
      <cdr:y>0.44046</cdr:y>
    </cdr:to>
    <cdr:sp macro="" textlink="">
      <cdr:nvSpPr>
        <cdr:cNvPr id="8" name="ZoneTexte 1"/>
        <cdr:cNvSpPr txBox="1"/>
      </cdr:nvSpPr>
      <cdr:spPr>
        <a:xfrm xmlns:a="http://schemas.openxmlformats.org/drawingml/2006/main">
          <a:off x="555637" y="1240422"/>
          <a:ext cx="400015" cy="232157"/>
        </a:xfrm>
        <a:prstGeom xmlns:a="http://schemas.openxmlformats.org/drawingml/2006/main" prst="rect">
          <a:avLst/>
        </a:prstGeom>
        <a:solidFill xmlns:a="http://schemas.openxmlformats.org/drawingml/2006/main">
          <a:schemeClr val="lt1"/>
        </a:solidFill>
        <a:ln xmlns:a="http://schemas.openxmlformats.org/drawingml/2006/main" w="9525" cmpd="sng">
          <a:solidFill>
            <a:srgbClr val="FF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050"/>
            <a:t>64</a:t>
          </a:r>
        </a:p>
      </cdr:txBody>
    </cdr:sp>
  </cdr:relSizeAnchor>
  <cdr:relSizeAnchor xmlns:cdr="http://schemas.openxmlformats.org/drawingml/2006/chartDrawing">
    <cdr:from>
      <cdr:x>0.12567</cdr:x>
      <cdr:y>0.89111</cdr:y>
    </cdr:from>
    <cdr:to>
      <cdr:x>0.17139</cdr:x>
      <cdr:y>0.91631</cdr:y>
    </cdr:to>
    <cdr:sp macro="" textlink="">
      <cdr:nvSpPr>
        <cdr:cNvPr id="9" name="ZoneTexte 1"/>
        <cdr:cNvSpPr txBox="1">
          <a:spLocks xmlns:a="http://schemas.openxmlformats.org/drawingml/2006/main" noChangeAspect="1"/>
        </cdr:cNvSpPr>
      </cdr:nvSpPr>
      <cdr:spPr>
        <a:xfrm xmlns:a="http://schemas.openxmlformats.org/drawingml/2006/main">
          <a:off x="593725" y="2546350"/>
          <a:ext cx="216000" cy="72000"/>
        </a:xfrm>
        <a:prstGeom xmlns:a="http://schemas.openxmlformats.org/drawingml/2006/main" prst="rect">
          <a:avLst/>
        </a:prstGeom>
        <a:solidFill xmlns:a="http://schemas.openxmlformats.org/drawingml/2006/main">
          <a:schemeClr val="lt1"/>
        </a:solidFill>
        <a:ln xmlns:a="http://schemas.openxmlformats.org/drawingml/2006/main" w="9525" cmpd="sng">
          <a:solidFill>
            <a:srgbClr val="FF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fr-FR" sz="105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342900</xdr:colOff>
      <xdr:row>21</xdr:row>
      <xdr:rowOff>142875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0.62606</cdr:x>
      <cdr:y>0.82318</cdr:y>
    </cdr:from>
    <cdr:to>
      <cdr:x>0.80788</cdr:x>
      <cdr:y>0.88189</cdr:y>
    </cdr:to>
    <cdr:sp macro="" textlink="">
      <cdr:nvSpPr>
        <cdr:cNvPr id="10241" name="Text Box 1"/>
        <cdr:cNvSpPr txBox="1">
          <a:spLocks xmlns:a="http://schemas.openxmlformats.org/drawingml/2006/main" noChangeArrowheads="1"/>
        </cdr:cNvSpPr>
      </cdr:nvSpPr>
      <cdr:spPr bwMode="auto">
        <a:xfrm xmlns:a="http://schemas.openxmlformats.org/drawingml/2006/main">
          <a:off x="4517351" y="2661193"/>
          <a:ext cx="1310971" cy="18959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fr-FR" sz="800" b="0" i="0" u="none" strike="noStrike" baseline="0">
              <a:solidFill>
                <a:srgbClr val="000000"/>
              </a:solidFill>
              <a:latin typeface="Arial"/>
              <a:cs typeface="Arial"/>
            </a:rPr>
            <a:t>Effectifs hommes</a:t>
          </a:r>
          <a:endParaRPr lang="fr-FR" sz="850" b="0" i="0" u="none" strike="noStrike" baseline="0">
            <a:solidFill>
              <a:srgbClr val="000000"/>
            </a:solidFill>
            <a:latin typeface="Arial"/>
            <a:cs typeface="Arial"/>
          </a:endParaRPr>
        </a:p>
        <a:p xmlns:a="http://schemas.openxmlformats.org/drawingml/2006/main">
          <a:pPr algn="ctr" rtl="0">
            <a:defRPr sz="1000"/>
          </a:pPr>
          <a:endParaRPr lang="fr-FR" sz="850" b="0" i="0" u="none" strike="noStrike" baseline="0">
            <a:solidFill>
              <a:srgbClr val="000000"/>
            </a:solidFill>
            <a:latin typeface="Arial"/>
            <a:cs typeface="Arial"/>
          </a:endParaRPr>
        </a:p>
      </cdr:txBody>
    </cdr:sp>
  </cdr:relSizeAnchor>
  <cdr:relSizeAnchor xmlns:cdr="http://schemas.openxmlformats.org/drawingml/2006/chartDrawing">
    <cdr:from>
      <cdr:x>0.09443</cdr:x>
      <cdr:y>0.8125</cdr:y>
    </cdr:from>
    <cdr:to>
      <cdr:x>0.25133</cdr:x>
      <cdr:y>0.87122</cdr:y>
    </cdr:to>
    <cdr:sp macro="" textlink="">
      <cdr:nvSpPr>
        <cdr:cNvPr id="10242" name="Text Box 2"/>
        <cdr:cNvSpPr txBox="1">
          <a:spLocks xmlns:a="http://schemas.openxmlformats.org/drawingml/2006/main" noChangeArrowheads="1"/>
        </cdr:cNvSpPr>
      </cdr:nvSpPr>
      <cdr:spPr bwMode="auto">
        <a:xfrm xmlns:a="http://schemas.openxmlformats.org/drawingml/2006/main">
          <a:off x="684051" y="2626722"/>
          <a:ext cx="1131312" cy="18959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fr-FR" sz="800" b="0" i="0" u="none" strike="noStrike" baseline="0">
              <a:solidFill>
                <a:srgbClr val="000000"/>
              </a:solidFill>
              <a:latin typeface="Arial"/>
              <a:cs typeface="Arial"/>
            </a:rPr>
            <a:t>Effectifs femmes</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19050</xdr:colOff>
      <xdr:row>2</xdr:row>
      <xdr:rowOff>9525</xdr:rowOff>
    </xdr:from>
    <xdr:to>
      <xdr:col>10</xdr:col>
      <xdr:colOff>361950</xdr:colOff>
      <xdr:row>24</xdr:row>
      <xdr:rowOff>95250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381000</xdr:colOff>
      <xdr:row>2</xdr:row>
      <xdr:rowOff>19050</xdr:rowOff>
    </xdr:from>
    <xdr:to>
      <xdr:col>20</xdr:col>
      <xdr:colOff>304800</xdr:colOff>
      <xdr:row>24</xdr:row>
      <xdr:rowOff>76200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57148</xdr:colOff>
      <xdr:row>2</xdr:row>
      <xdr:rowOff>38100</xdr:rowOff>
    </xdr:from>
    <xdr:to>
      <xdr:col>13</xdr:col>
      <xdr:colOff>304800</xdr:colOff>
      <xdr:row>21</xdr:row>
      <xdr:rowOff>180975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42"/>
  <sheetViews>
    <sheetView workbookViewId="0">
      <selection activeCell="G19" sqref="G19"/>
    </sheetView>
  </sheetViews>
  <sheetFormatPr baseColWidth="10" defaultRowHeight="15"/>
  <cols>
    <col min="1" max="16384" width="11.42578125" style="212"/>
  </cols>
  <sheetData>
    <row r="1" spans="1:8">
      <c r="A1" s="439" t="s">
        <v>302</v>
      </c>
      <c r="B1" s="439"/>
      <c r="C1" s="439"/>
      <c r="D1" s="433"/>
      <c r="E1" s="433"/>
      <c r="F1" s="433"/>
      <c r="G1" s="433"/>
      <c r="H1" s="433"/>
    </row>
    <row r="2" spans="1:8">
      <c r="A2" s="440" t="s">
        <v>197</v>
      </c>
      <c r="B2" s="433"/>
      <c r="C2" s="433"/>
      <c r="D2" s="433"/>
      <c r="E2" s="433"/>
      <c r="F2" s="433"/>
      <c r="G2" s="433"/>
      <c r="H2" s="433"/>
    </row>
    <row r="3" spans="1:8">
      <c r="A3" s="433"/>
      <c r="B3" s="433"/>
      <c r="C3" s="433"/>
      <c r="D3" s="441"/>
      <c r="E3" s="433"/>
      <c r="F3" s="433"/>
      <c r="G3" s="433"/>
      <c r="H3" s="433"/>
    </row>
    <row r="4" spans="1:8">
      <c r="A4" s="442"/>
      <c r="B4" s="433"/>
      <c r="C4" s="433"/>
      <c r="D4" s="433"/>
      <c r="E4" s="433"/>
      <c r="F4" s="433"/>
      <c r="G4" s="443"/>
      <c r="H4" s="441"/>
    </row>
    <row r="5" spans="1:8">
      <c r="A5" s="433"/>
      <c r="B5" s="433"/>
      <c r="C5" s="433"/>
      <c r="D5" s="433"/>
      <c r="E5" s="444"/>
      <c r="F5" s="433"/>
      <c r="G5" s="445"/>
      <c r="H5" s="446"/>
    </row>
    <row r="6" spans="1:8">
      <c r="A6" s="433"/>
      <c r="B6" s="433"/>
      <c r="C6" s="433"/>
      <c r="D6" s="433"/>
      <c r="E6" s="433"/>
      <c r="F6" s="433"/>
      <c r="G6" s="445"/>
      <c r="H6" s="447"/>
    </row>
    <row r="7" spans="1:8">
      <c r="A7" s="433"/>
      <c r="B7" s="433"/>
      <c r="C7" s="433"/>
      <c r="D7" s="433"/>
      <c r="E7" s="433"/>
      <c r="F7" s="433"/>
      <c r="G7" s="445"/>
      <c r="H7" s="446"/>
    </row>
    <row r="8" spans="1:8">
      <c r="A8" s="433"/>
      <c r="B8" s="433"/>
      <c r="C8" s="433"/>
      <c r="D8" s="433"/>
      <c r="E8" s="433"/>
      <c r="F8" s="433"/>
      <c r="G8" s="445"/>
      <c r="H8" s="446"/>
    </row>
    <row r="9" spans="1:8">
      <c r="A9" s="433"/>
      <c r="B9" s="433"/>
      <c r="C9" s="433"/>
      <c r="D9" s="433"/>
      <c r="E9" s="433"/>
      <c r="F9" s="433"/>
      <c r="G9" s="445"/>
      <c r="H9" s="446"/>
    </row>
    <row r="10" spans="1:8">
      <c r="A10" s="433"/>
      <c r="B10" s="433"/>
      <c r="C10" s="433"/>
      <c r="D10" s="433"/>
      <c r="E10" s="433"/>
      <c r="F10" s="433"/>
      <c r="G10" s="445"/>
      <c r="H10" s="446"/>
    </row>
    <row r="11" spans="1:8">
      <c r="A11" s="433"/>
      <c r="B11" s="433"/>
      <c r="C11" s="433"/>
      <c r="D11" s="433"/>
      <c r="E11" s="433"/>
      <c r="F11" s="433"/>
      <c r="G11" s="443"/>
      <c r="H11" s="441"/>
    </row>
    <row r="22" spans="1:6">
      <c r="A22" s="433"/>
      <c r="B22" s="433"/>
      <c r="C22" s="433"/>
      <c r="D22" s="433"/>
      <c r="E22" s="433"/>
      <c r="F22" s="433"/>
    </row>
    <row r="23" spans="1:6">
      <c r="D23" s="448"/>
      <c r="E23" s="433"/>
      <c r="F23" s="433"/>
    </row>
    <row r="24" spans="1:6">
      <c r="D24" s="449"/>
      <c r="E24" s="433"/>
      <c r="F24" s="433"/>
    </row>
    <row r="25" spans="1:6">
      <c r="A25" s="453"/>
      <c r="B25" s="453"/>
      <c r="C25" s="453"/>
      <c r="D25" s="450"/>
      <c r="E25" s="450"/>
      <c r="F25" s="450"/>
    </row>
    <row r="41" spans="1:3">
      <c r="A41" s="451" t="s">
        <v>303</v>
      </c>
      <c r="B41" s="451"/>
      <c r="C41" s="451"/>
    </row>
    <row r="42" spans="1:3">
      <c r="A42" s="452" t="s">
        <v>6</v>
      </c>
      <c r="B42" s="452"/>
      <c r="C42" s="452"/>
    </row>
  </sheetData>
  <mergeCells count="1">
    <mergeCell ref="A25:C25"/>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workbookViewId="0">
      <selection activeCell="E8" sqref="E8"/>
    </sheetView>
  </sheetViews>
  <sheetFormatPr baseColWidth="10" defaultColWidth="10.28515625" defaultRowHeight="19.5" customHeight="1"/>
  <cols>
    <col min="1" max="1" width="26.85546875" style="107" customWidth="1"/>
    <col min="2" max="2" width="21" style="107" hidden="1" customWidth="1"/>
    <col min="3" max="8" width="10.7109375" style="107" customWidth="1"/>
    <col min="9" max="9" width="10.28515625" style="107"/>
    <col min="10" max="10" width="4" style="107" bestFit="1" customWidth="1"/>
    <col min="11" max="11" width="10.28515625" style="107"/>
    <col min="12" max="12" width="1.42578125" style="107" customWidth="1"/>
    <col min="13" max="16384" width="10.28515625" style="107"/>
  </cols>
  <sheetData>
    <row r="1" spans="1:8" ht="24.75" customHeight="1">
      <c r="A1" s="499" t="s">
        <v>220</v>
      </c>
      <c r="B1" s="499"/>
      <c r="C1" s="499"/>
      <c r="D1" s="499"/>
      <c r="E1" s="499"/>
      <c r="F1" s="499"/>
      <c r="G1" s="499"/>
      <c r="H1" s="499"/>
    </row>
    <row r="2" spans="1:8" ht="15.75" thickBot="1">
      <c r="A2" s="108"/>
      <c r="B2" s="109"/>
      <c r="C2" s="108"/>
      <c r="D2" s="108"/>
      <c r="E2" s="108"/>
      <c r="F2" s="108"/>
      <c r="G2" s="108"/>
      <c r="H2" s="108"/>
    </row>
    <row r="3" spans="1:8" ht="15">
      <c r="A3" s="388"/>
      <c r="B3" s="110" t="s">
        <v>29</v>
      </c>
      <c r="C3" s="507" t="s">
        <v>54</v>
      </c>
      <c r="D3" s="509"/>
      <c r="E3" s="507" t="s">
        <v>55</v>
      </c>
      <c r="F3" s="509"/>
      <c r="G3" s="507" t="s">
        <v>56</v>
      </c>
      <c r="H3" s="508"/>
    </row>
    <row r="4" spans="1:8" ht="15">
      <c r="A4" s="389"/>
      <c r="B4" s="111"/>
      <c r="C4" s="390">
        <v>2006</v>
      </c>
      <c r="D4" s="391">
        <v>2016</v>
      </c>
      <c r="E4" s="112">
        <v>2006</v>
      </c>
      <c r="F4" s="391">
        <v>2016</v>
      </c>
      <c r="G4" s="112">
        <v>2006</v>
      </c>
      <c r="H4" s="392">
        <v>2016</v>
      </c>
    </row>
    <row r="5" spans="1:8" ht="25.5" customHeight="1">
      <c r="A5" s="505" t="s">
        <v>127</v>
      </c>
      <c r="B5" s="506"/>
      <c r="C5" s="113">
        <v>48.182155039287593</v>
      </c>
      <c r="D5" s="393">
        <v>55.623405281532627</v>
      </c>
      <c r="E5" s="113">
        <v>26.451417778463227</v>
      </c>
      <c r="F5" s="393">
        <v>24.42223605040456</v>
      </c>
      <c r="G5" s="113">
        <v>25.366427182249179</v>
      </c>
      <c r="H5" s="394">
        <v>19.954358668062813</v>
      </c>
    </row>
    <row r="6" spans="1:8" ht="15">
      <c r="A6" s="503" t="s">
        <v>57</v>
      </c>
      <c r="B6" s="504"/>
      <c r="C6" s="114">
        <v>54.003499521732031</v>
      </c>
      <c r="D6" s="115">
        <v>61.921782569439543</v>
      </c>
      <c r="E6" s="114">
        <v>21.803700160978</v>
      </c>
      <c r="F6" s="115">
        <v>20.191582692751869</v>
      </c>
      <c r="G6" s="114">
        <v>24.192800317289969</v>
      </c>
      <c r="H6" s="395">
        <v>17.886634737808592</v>
      </c>
    </row>
    <row r="7" spans="1:8" ht="15">
      <c r="A7" s="396" t="s">
        <v>210</v>
      </c>
      <c r="B7" s="116" t="s">
        <v>64</v>
      </c>
      <c r="C7" s="117">
        <v>95.585325512321603</v>
      </c>
      <c r="D7" s="118">
        <v>99.154187817904244</v>
      </c>
      <c r="E7" s="117">
        <v>4.4143454436172034</v>
      </c>
      <c r="F7" s="118">
        <v>0.84581218209575493</v>
      </c>
      <c r="G7" s="117">
        <v>3.2904406119342084E-4</v>
      </c>
      <c r="H7" s="397">
        <v>0</v>
      </c>
    </row>
    <row r="8" spans="1:8" ht="15">
      <c r="A8" s="396" t="s">
        <v>58</v>
      </c>
      <c r="B8" s="116" t="s">
        <v>58</v>
      </c>
      <c r="C8" s="117">
        <v>23.216649423672546</v>
      </c>
      <c r="D8" s="118">
        <v>29.010739057534195</v>
      </c>
      <c r="E8" s="117">
        <v>34.67863877253702</v>
      </c>
      <c r="F8" s="118">
        <v>37.291995378923758</v>
      </c>
      <c r="G8" s="117">
        <v>42.10471180379043</v>
      </c>
      <c r="H8" s="397">
        <v>33.697265563542047</v>
      </c>
    </row>
    <row r="9" spans="1:8" ht="15">
      <c r="A9" s="510" t="s">
        <v>50</v>
      </c>
      <c r="B9" s="511"/>
      <c r="C9" s="114">
        <v>12.857850701473733</v>
      </c>
      <c r="D9" s="115">
        <v>12.407580827892415</v>
      </c>
      <c r="E9" s="114">
        <v>54.654076475501512</v>
      </c>
      <c r="F9" s="115">
        <v>53.450534050202691</v>
      </c>
      <c r="G9" s="114">
        <v>32.488072823024758</v>
      </c>
      <c r="H9" s="395">
        <v>34.141885121904906</v>
      </c>
    </row>
    <row r="10" spans="1:8" ht="15">
      <c r="A10" s="512" t="s">
        <v>2</v>
      </c>
      <c r="B10" s="513"/>
      <c r="C10" s="113">
        <v>8.6856623077601594</v>
      </c>
      <c r="D10" s="119">
        <v>9.7459771980709355</v>
      </c>
      <c r="E10" s="113">
        <v>13.776228451743961</v>
      </c>
      <c r="F10" s="119">
        <v>14.664431895362295</v>
      </c>
      <c r="G10" s="113">
        <v>77.538109240495686</v>
      </c>
      <c r="H10" s="398">
        <v>75.589590906566769</v>
      </c>
    </row>
    <row r="11" spans="1:8" ht="15">
      <c r="A11" s="512" t="s">
        <v>3</v>
      </c>
      <c r="B11" s="513"/>
      <c r="C11" s="120">
        <v>16.049853741464997</v>
      </c>
      <c r="D11" s="119">
        <v>32.907258768999931</v>
      </c>
      <c r="E11" s="120">
        <v>35.584853403095558</v>
      </c>
      <c r="F11" s="119">
        <v>19.075294012860173</v>
      </c>
      <c r="G11" s="120">
        <v>48.365292855439449</v>
      </c>
      <c r="H11" s="398">
        <v>48.0174472181399</v>
      </c>
    </row>
    <row r="12" spans="1:8" ht="15">
      <c r="A12" s="505" t="s">
        <v>52</v>
      </c>
      <c r="B12" s="514"/>
      <c r="C12" s="121">
        <v>29.381476976459563</v>
      </c>
      <c r="D12" s="122">
        <v>34.958596702217868</v>
      </c>
      <c r="E12" s="121">
        <v>24.002211332157771</v>
      </c>
      <c r="F12" s="122">
        <v>19.916384782170024</v>
      </c>
      <c r="G12" s="121">
        <v>46.616311691382663</v>
      </c>
      <c r="H12" s="399">
        <v>45.125018515612105</v>
      </c>
    </row>
    <row r="13" spans="1:8" ht="15" customHeight="1" thickBot="1">
      <c r="A13" s="400" t="s">
        <v>59</v>
      </c>
      <c r="B13" s="123" t="s">
        <v>60</v>
      </c>
      <c r="C13" s="124">
        <v>15.158616629738086</v>
      </c>
      <c r="D13" s="125">
        <v>21.418239217098048</v>
      </c>
      <c r="E13" s="124">
        <v>25.83682318204335</v>
      </c>
      <c r="F13" s="125">
        <v>21.965321816480866</v>
      </c>
      <c r="G13" s="124">
        <v>59.004560188218555</v>
      </c>
      <c r="H13" s="401">
        <v>56.616438966421093</v>
      </c>
    </row>
    <row r="14" spans="1:8" ht="15">
      <c r="A14" s="126"/>
      <c r="B14" s="116"/>
      <c r="C14" s="118"/>
      <c r="D14" s="118"/>
      <c r="E14" s="118"/>
      <c r="F14" s="118"/>
      <c r="G14" s="118"/>
      <c r="H14" s="118"/>
    </row>
    <row r="15" spans="1:8" ht="24" customHeight="1">
      <c r="A15" s="515" t="s">
        <v>61</v>
      </c>
      <c r="B15" s="515"/>
      <c r="C15" s="515"/>
      <c r="D15" s="515"/>
      <c r="E15" s="515"/>
      <c r="F15" s="515"/>
      <c r="G15" s="515"/>
      <c r="H15" s="515"/>
    </row>
    <row r="16" spans="1:8" ht="24.75" customHeight="1">
      <c r="A16" s="516" t="s">
        <v>62</v>
      </c>
      <c r="B16" s="516"/>
      <c r="C16" s="516"/>
      <c r="D16" s="516"/>
      <c r="E16" s="516"/>
      <c r="F16" s="516"/>
      <c r="G16" s="516"/>
      <c r="H16" s="516"/>
    </row>
    <row r="17" spans="1:11" ht="27.75" customHeight="1">
      <c r="A17" s="500" t="s">
        <v>114</v>
      </c>
      <c r="B17" s="501"/>
      <c r="C17" s="501"/>
      <c r="D17" s="501"/>
      <c r="E17" s="501"/>
      <c r="F17" s="501"/>
      <c r="G17" s="501"/>
      <c r="H17" s="501"/>
    </row>
    <row r="18" spans="1:11" ht="24" customHeight="1">
      <c r="A18" s="502" t="s">
        <v>63</v>
      </c>
      <c r="B18" s="502"/>
      <c r="C18" s="502"/>
      <c r="D18" s="502"/>
      <c r="E18" s="502"/>
      <c r="F18" s="502"/>
      <c r="G18" s="502"/>
      <c r="H18" s="502"/>
    </row>
    <row r="19" spans="1:11" ht="15">
      <c r="A19" s="127"/>
      <c r="C19" s="128"/>
      <c r="D19" s="128"/>
      <c r="E19" s="128"/>
      <c r="F19" s="128"/>
      <c r="G19" s="128"/>
      <c r="H19" s="128"/>
    </row>
    <row r="21" spans="1:11" ht="19.5" customHeight="1">
      <c r="E21" s="236"/>
      <c r="F21" s="236"/>
      <c r="G21" s="236"/>
      <c r="H21" s="235"/>
      <c r="I21" s="235"/>
      <c r="J21" s="230"/>
      <c r="K21" s="230"/>
    </row>
    <row r="22" spans="1:11" ht="19.5" customHeight="1">
      <c r="E22" s="232"/>
      <c r="F22" s="232"/>
      <c r="G22" s="232"/>
      <c r="I22" s="231"/>
      <c r="J22" s="231"/>
      <c r="K22" s="231"/>
    </row>
    <row r="23" spans="1:11" ht="19.5" customHeight="1">
      <c r="D23" s="233"/>
      <c r="E23" s="233"/>
      <c r="F23" s="233"/>
    </row>
    <row r="25" spans="1:11" ht="19.5" customHeight="1">
      <c r="D25" s="234"/>
      <c r="E25" s="234"/>
      <c r="F25" s="234"/>
    </row>
  </sheetData>
  <mergeCells count="14">
    <mergeCell ref="A1:H1"/>
    <mergeCell ref="A17:H17"/>
    <mergeCell ref="A18:H18"/>
    <mergeCell ref="A6:B6"/>
    <mergeCell ref="A5:B5"/>
    <mergeCell ref="G3:H3"/>
    <mergeCell ref="E3:F3"/>
    <mergeCell ref="C3:D3"/>
    <mergeCell ref="A9:B9"/>
    <mergeCell ref="A10:B10"/>
    <mergeCell ref="A11:B11"/>
    <mergeCell ref="A12:B12"/>
    <mergeCell ref="A15:H15"/>
    <mergeCell ref="A16:H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election activeCell="J16" sqref="J16"/>
    </sheetView>
  </sheetViews>
  <sheetFormatPr baseColWidth="10" defaultRowHeight="15"/>
  <cols>
    <col min="1" max="1" width="34" customWidth="1"/>
    <col min="5" max="5" width="11.28515625" bestFit="1" customWidth="1"/>
  </cols>
  <sheetData>
    <row r="1" spans="1:5" ht="25.5" customHeight="1">
      <c r="A1" s="517" t="s">
        <v>221</v>
      </c>
      <c r="B1" s="517"/>
      <c r="C1" s="517"/>
      <c r="D1" s="517"/>
      <c r="E1" s="517"/>
    </row>
    <row r="2" spans="1:5" ht="15.75" thickBot="1">
      <c r="A2" s="129"/>
      <c r="B2" s="129"/>
      <c r="C2" s="129"/>
      <c r="D2" s="129"/>
      <c r="E2" s="129"/>
    </row>
    <row r="3" spans="1:5" ht="45">
      <c r="A3" s="130"/>
      <c r="B3" s="131" t="s">
        <v>65</v>
      </c>
      <c r="C3" s="131" t="s">
        <v>2</v>
      </c>
      <c r="D3" s="131" t="s">
        <v>3</v>
      </c>
      <c r="E3" s="132" t="s">
        <v>4</v>
      </c>
    </row>
    <row r="4" spans="1:5">
      <c r="A4" s="133" t="s">
        <v>66</v>
      </c>
      <c r="B4" s="134">
        <v>27.692379656762427</v>
      </c>
      <c r="C4" s="134">
        <v>24.984752237899897</v>
      </c>
      <c r="D4" s="134">
        <v>16.884095678232296</v>
      </c>
      <c r="E4" s="135">
        <v>69.561208511404971</v>
      </c>
    </row>
    <row r="5" spans="1:5">
      <c r="A5" s="136" t="s">
        <v>67</v>
      </c>
      <c r="B5" s="137">
        <v>39.965223842075325</v>
      </c>
      <c r="C5" s="137">
        <v>27.347024187662782</v>
      </c>
      <c r="D5" s="137">
        <v>13.937013878674788</v>
      </c>
      <c r="E5" s="138">
        <v>81.249253673081384</v>
      </c>
    </row>
    <row r="6" spans="1:5">
      <c r="A6" s="139" t="s">
        <v>68</v>
      </c>
      <c r="B6" s="140">
        <v>81.458259274984286</v>
      </c>
      <c r="C6" s="140">
        <v>32.783254433727507</v>
      </c>
      <c r="D6" s="140">
        <v>25.719606226265341</v>
      </c>
      <c r="E6" s="141">
        <v>139.96114266388224</v>
      </c>
    </row>
    <row r="7" spans="1:5">
      <c r="A7" s="139" t="s">
        <v>69</v>
      </c>
      <c r="B7" s="140">
        <v>30.785047913297447</v>
      </c>
      <c r="C7" s="140">
        <v>26.144276955755629</v>
      </c>
      <c r="D7" s="140">
        <v>11.330157216764425</v>
      </c>
      <c r="E7" s="141">
        <v>68.259482085817496</v>
      </c>
    </row>
    <row r="8" spans="1:5">
      <c r="A8" s="142" t="s">
        <v>70</v>
      </c>
      <c r="B8" s="143">
        <v>29.999133653008201</v>
      </c>
      <c r="C8" s="143">
        <v>25.428746953448314</v>
      </c>
      <c r="D8" s="143">
        <v>16.330168692789194</v>
      </c>
      <c r="E8" s="144">
        <v>71.758049299245698</v>
      </c>
    </row>
    <row r="9" spans="1:5">
      <c r="A9" s="145" t="s">
        <v>71</v>
      </c>
      <c r="B9" s="146">
        <v>35.27368451748189</v>
      </c>
      <c r="C9" s="146">
        <v>35.391467555982068</v>
      </c>
      <c r="D9" s="146">
        <v>14.646759574676778</v>
      </c>
      <c r="E9" s="147">
        <v>85.311927554020343</v>
      </c>
    </row>
    <row r="10" spans="1:5">
      <c r="A10" s="148" t="s">
        <v>72</v>
      </c>
      <c r="B10" s="149">
        <v>36.591648240571104</v>
      </c>
      <c r="C10" s="149">
        <v>36.27733906121675</v>
      </c>
      <c r="D10" s="149">
        <v>16.594175247962596</v>
      </c>
      <c r="E10" s="150">
        <v>89.46316254975045</v>
      </c>
    </row>
    <row r="11" spans="1:5">
      <c r="A11" s="148" t="s">
        <v>73</v>
      </c>
      <c r="B11" s="149">
        <v>35.879441789373402</v>
      </c>
      <c r="C11" s="149">
        <v>39.648265741799719</v>
      </c>
      <c r="D11" s="149">
        <v>21.711384195708071</v>
      </c>
      <c r="E11" s="150">
        <v>97.239091726881213</v>
      </c>
    </row>
    <row r="12" spans="1:5">
      <c r="A12" s="148" t="s">
        <v>74</v>
      </c>
      <c r="B12" s="149">
        <v>41.605625326156925</v>
      </c>
      <c r="C12" s="149">
        <v>28.97877170729106</v>
      </c>
      <c r="D12" s="149">
        <v>12.25702499171514</v>
      </c>
      <c r="E12" s="150">
        <v>82.841422025163126</v>
      </c>
    </row>
    <row r="13" spans="1:5">
      <c r="A13" s="151" t="s">
        <v>75</v>
      </c>
      <c r="B13" s="152">
        <v>32.439200654292151</v>
      </c>
      <c r="C13" s="152">
        <v>35.072761799115383</v>
      </c>
      <c r="D13" s="152">
        <v>11.349971092696089</v>
      </c>
      <c r="E13" s="153">
        <v>78.861933546103629</v>
      </c>
    </row>
    <row r="14" spans="1:5" ht="15.75" thickBot="1">
      <c r="A14" s="154" t="s">
        <v>76</v>
      </c>
      <c r="B14" s="155">
        <v>30.148745326676842</v>
      </c>
      <c r="C14" s="155">
        <v>25.711357441990302</v>
      </c>
      <c r="D14" s="155">
        <v>16.282428936596752</v>
      </c>
      <c r="E14" s="156">
        <v>72.142516665565253</v>
      </c>
    </row>
    <row r="15" spans="1:5">
      <c r="A15" s="129"/>
      <c r="B15" s="129"/>
      <c r="C15" s="129"/>
      <c r="D15" s="129"/>
      <c r="E15" s="157"/>
    </row>
    <row r="16" spans="1:5" ht="24" customHeight="1">
      <c r="A16" s="518" t="s">
        <v>5</v>
      </c>
      <c r="B16" s="518"/>
      <c r="C16" s="518"/>
      <c r="D16" s="518"/>
      <c r="E16" s="518"/>
    </row>
    <row r="17" spans="1:5" ht="23.25" customHeight="1">
      <c r="A17" s="519" t="s">
        <v>77</v>
      </c>
      <c r="B17" s="519"/>
      <c r="C17" s="519"/>
      <c r="D17" s="519"/>
      <c r="E17" s="519"/>
    </row>
    <row r="18" spans="1:5" ht="21" customHeight="1">
      <c r="A18" s="519" t="s">
        <v>120</v>
      </c>
      <c r="B18" s="519"/>
      <c r="C18" s="519"/>
      <c r="D18" s="519"/>
      <c r="E18" s="519"/>
    </row>
  </sheetData>
  <mergeCells count="4">
    <mergeCell ref="A1:E1"/>
    <mergeCell ref="A16:E16"/>
    <mergeCell ref="A17:E17"/>
    <mergeCell ref="A18: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selection activeCell="L19" sqref="L19"/>
    </sheetView>
  </sheetViews>
  <sheetFormatPr baseColWidth="10" defaultRowHeight="15"/>
  <cols>
    <col min="1" max="16384" width="11.42578125" style="109"/>
  </cols>
  <sheetData>
    <row r="1" spans="1:14" ht="33.75" customHeight="1">
      <c r="A1" s="520" t="s">
        <v>222</v>
      </c>
      <c r="B1" s="520"/>
      <c r="C1" s="520"/>
      <c r="D1" s="520"/>
      <c r="E1" s="520"/>
      <c r="F1" s="520"/>
      <c r="G1" s="520"/>
      <c r="H1" s="520"/>
      <c r="I1" s="520"/>
      <c r="J1" s="213"/>
      <c r="K1" s="213"/>
      <c r="L1" s="213"/>
      <c r="M1" s="213"/>
      <c r="N1" s="213"/>
    </row>
    <row r="2" spans="1:14">
      <c r="A2" s="330" t="s">
        <v>197</v>
      </c>
    </row>
    <row r="29" spans="1:1">
      <c r="A29" s="158" t="s">
        <v>5</v>
      </c>
    </row>
    <row r="30" spans="1:1">
      <c r="A30" s="159" t="s">
        <v>77</v>
      </c>
    </row>
  </sheetData>
  <mergeCells count="1">
    <mergeCell ref="A1:I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24"/>
  <sheetViews>
    <sheetView showGridLines="0" workbookViewId="0">
      <selection activeCell="I32" sqref="I32"/>
    </sheetView>
  </sheetViews>
  <sheetFormatPr baseColWidth="10" defaultRowHeight="12"/>
  <cols>
    <col min="1" max="1" width="21.28515625" style="161" customWidth="1"/>
    <col min="2" max="2" width="19.7109375" style="161" customWidth="1"/>
    <col min="3" max="3" width="11.42578125" style="161"/>
    <col min="4" max="16384" width="11.42578125" style="162"/>
  </cols>
  <sheetData>
    <row r="1" spans="1:2">
      <c r="A1" s="160" t="s">
        <v>223</v>
      </c>
    </row>
    <row r="3" spans="1:2">
      <c r="A3" s="163" t="s">
        <v>78</v>
      </c>
      <c r="B3" s="163" t="s">
        <v>142</v>
      </c>
    </row>
    <row r="4" spans="1:2">
      <c r="A4" s="164" t="s">
        <v>180</v>
      </c>
      <c r="B4" s="165">
        <v>1.7968863669431068</v>
      </c>
    </row>
    <row r="5" spans="1:2">
      <c r="A5" s="164" t="s">
        <v>75</v>
      </c>
      <c r="B5" s="165">
        <v>1.3012352409508932</v>
      </c>
    </row>
    <row r="6" spans="1:2">
      <c r="A6" s="164" t="s">
        <v>181</v>
      </c>
      <c r="B6" s="165">
        <v>1.0832278168413367</v>
      </c>
    </row>
    <row r="7" spans="1:2">
      <c r="A7" s="164" t="s">
        <v>182</v>
      </c>
      <c r="B7" s="165">
        <v>0.99578572359559914</v>
      </c>
    </row>
    <row r="8" spans="1:2">
      <c r="A8" s="164" t="s">
        <v>183</v>
      </c>
      <c r="B8" s="165">
        <v>0.96144519413199347</v>
      </c>
    </row>
    <row r="9" spans="1:2">
      <c r="A9" s="164" t="s">
        <v>184</v>
      </c>
      <c r="B9" s="165">
        <v>0.81490241995372248</v>
      </c>
    </row>
    <row r="10" spans="1:2">
      <c r="A10" s="164" t="s">
        <v>185</v>
      </c>
      <c r="B10" s="165">
        <v>0.73289902280129215</v>
      </c>
    </row>
    <row r="11" spans="1:2">
      <c r="A11" s="164" t="s">
        <v>74</v>
      </c>
      <c r="B11" s="165">
        <v>0.67859068847744286</v>
      </c>
    </row>
    <row r="12" spans="1:2">
      <c r="A12" s="164" t="s">
        <v>186</v>
      </c>
      <c r="B12" s="165">
        <v>0.56070302159108021</v>
      </c>
    </row>
    <row r="13" spans="1:2">
      <c r="A13" s="164" t="s">
        <v>70</v>
      </c>
      <c r="B13" s="165">
        <v>0.46405057860334775</v>
      </c>
    </row>
    <row r="14" spans="1:2">
      <c r="A14" s="164" t="s">
        <v>187</v>
      </c>
      <c r="B14" s="165">
        <v>0.44658316118786345</v>
      </c>
    </row>
    <row r="15" spans="1:2">
      <c r="A15" s="164" t="s">
        <v>67</v>
      </c>
      <c r="B15" s="165">
        <v>0.32841765849493942</v>
      </c>
    </row>
    <row r="16" spans="1:2" ht="24">
      <c r="A16" s="164" t="s">
        <v>188</v>
      </c>
      <c r="B16" s="165">
        <v>0.31313282832070577</v>
      </c>
    </row>
    <row r="17" spans="1:2">
      <c r="A17" s="164" t="s">
        <v>189</v>
      </c>
      <c r="B17" s="165">
        <v>0.27051582799915153</v>
      </c>
    </row>
    <row r="18" spans="1:2">
      <c r="A18" s="164" t="s">
        <v>190</v>
      </c>
      <c r="B18" s="165">
        <v>0.12302376714479202</v>
      </c>
    </row>
    <row r="19" spans="1:2" ht="24">
      <c r="A19" s="164" t="s">
        <v>191</v>
      </c>
      <c r="B19" s="165">
        <v>2.1499066687580282E-2</v>
      </c>
    </row>
    <row r="20" spans="1:2">
      <c r="A20" s="164" t="s">
        <v>192</v>
      </c>
      <c r="B20" s="165">
        <v>9.6337051229911097E-3</v>
      </c>
    </row>
    <row r="21" spans="1:2">
      <c r="A21" s="164" t="s">
        <v>193</v>
      </c>
      <c r="B21" s="165">
        <v>-0.19276929548884825</v>
      </c>
    </row>
    <row r="22" spans="1:2">
      <c r="A22" s="158"/>
    </row>
    <row r="23" spans="1:2">
      <c r="A23" s="159" t="s">
        <v>79</v>
      </c>
    </row>
    <row r="24" spans="1:2" ht="15">
      <c r="A24" s="109"/>
    </row>
  </sheetData>
  <sortState ref="A4:B21">
    <sortCondition descending="1" ref="B4:B2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D29" sqref="D29"/>
    </sheetView>
  </sheetViews>
  <sheetFormatPr baseColWidth="10" defaultRowHeight="15"/>
  <cols>
    <col min="1" max="16384" width="11.42578125" style="109"/>
  </cols>
  <sheetData>
    <row r="1" spans="1:8" ht="27.75" customHeight="1">
      <c r="A1" s="521" t="s">
        <v>224</v>
      </c>
      <c r="B1" s="521"/>
      <c r="C1" s="521"/>
      <c r="D1" s="521"/>
      <c r="E1" s="521"/>
      <c r="F1" s="521"/>
      <c r="G1" s="521"/>
      <c r="H1" s="521"/>
    </row>
    <row r="22" spans="1:1">
      <c r="A22" s="166" t="s">
        <v>80</v>
      </c>
    </row>
    <row r="23" spans="1:1">
      <c r="A23" s="167" t="s">
        <v>123</v>
      </c>
    </row>
    <row r="24" spans="1:1">
      <c r="A24" s="168"/>
    </row>
  </sheetData>
  <mergeCells count="1">
    <mergeCell ref="A1:H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10"/>
  <sheetViews>
    <sheetView showGridLines="0" workbookViewId="0">
      <selection activeCell="A2" sqref="A2"/>
    </sheetView>
  </sheetViews>
  <sheetFormatPr baseColWidth="10" defaultRowHeight="15"/>
  <cols>
    <col min="1" max="1" width="28.85546875" customWidth="1"/>
  </cols>
  <sheetData>
    <row r="1" spans="1:9" ht="26.25" customHeight="1">
      <c r="A1" s="522" t="s">
        <v>225</v>
      </c>
      <c r="B1" s="522"/>
      <c r="C1" s="522"/>
      <c r="D1" s="522"/>
      <c r="E1" s="522"/>
      <c r="F1" s="522"/>
      <c r="G1" s="522"/>
      <c r="H1" s="169"/>
      <c r="I1" s="169"/>
    </row>
    <row r="3" spans="1:9">
      <c r="A3" s="170" t="s">
        <v>54</v>
      </c>
      <c r="B3" s="223">
        <v>0.30200000000000671</v>
      </c>
    </row>
    <row r="4" spans="1:9">
      <c r="A4" s="170" t="s">
        <v>81</v>
      </c>
      <c r="B4" s="223">
        <v>0.69599999999999795</v>
      </c>
    </row>
    <row r="5" spans="1:9">
      <c r="A5" s="170" t="s">
        <v>55</v>
      </c>
      <c r="B5" s="223">
        <v>7.9000000000000625E-2</v>
      </c>
    </row>
    <row r="6" spans="1:9">
      <c r="A6" s="170" t="s">
        <v>56</v>
      </c>
      <c r="B6" s="223">
        <v>-3.0000000000001137E-3</v>
      </c>
    </row>
    <row r="7" spans="1:9">
      <c r="A7" s="170" t="s">
        <v>82</v>
      </c>
      <c r="B7" s="223">
        <v>0.11699999999999733</v>
      </c>
    </row>
    <row r="8" spans="1:9">
      <c r="A8" s="170"/>
    </row>
    <row r="9" spans="1:9">
      <c r="A9" s="171" t="s">
        <v>121</v>
      </c>
    </row>
    <row r="10" spans="1:9">
      <c r="A10" s="172" t="s">
        <v>122</v>
      </c>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L13" sqref="L13"/>
    </sheetView>
  </sheetViews>
  <sheetFormatPr baseColWidth="10" defaultRowHeight="15"/>
  <cols>
    <col min="1" max="16384" width="11.42578125" style="109"/>
  </cols>
  <sheetData>
    <row r="1" spans="1:8">
      <c r="A1" s="173" t="s">
        <v>226</v>
      </c>
    </row>
    <row r="2" spans="1:8">
      <c r="H2" s="174"/>
    </row>
    <row r="3" spans="1:8">
      <c r="H3" s="174"/>
    </row>
    <row r="4" spans="1:8">
      <c r="H4" s="174"/>
    </row>
    <row r="5" spans="1:8">
      <c r="H5" s="174"/>
    </row>
    <row r="6" spans="1:8">
      <c r="H6" s="174"/>
    </row>
    <row r="7" spans="1:8">
      <c r="H7" s="174"/>
    </row>
    <row r="8" spans="1:8">
      <c r="H8" s="174"/>
    </row>
    <row r="9" spans="1:8">
      <c r="H9" s="174"/>
    </row>
    <row r="10" spans="1:8">
      <c r="H10" s="174"/>
    </row>
    <row r="11" spans="1:8">
      <c r="H11" s="174"/>
    </row>
    <row r="12" spans="1:8">
      <c r="H12" s="174"/>
    </row>
    <row r="13" spans="1:8">
      <c r="H13" s="174"/>
    </row>
    <row r="14" spans="1:8">
      <c r="H14" s="174"/>
    </row>
    <row r="15" spans="1:8">
      <c r="H15" s="174"/>
    </row>
    <row r="16" spans="1:8">
      <c r="H16" s="174"/>
    </row>
    <row r="17" spans="1:11">
      <c r="H17" s="174"/>
    </row>
    <row r="18" spans="1:11">
      <c r="H18" s="174"/>
      <c r="K18" s="217"/>
    </row>
    <row r="19" spans="1:11">
      <c r="H19" s="174"/>
    </row>
    <row r="20" spans="1:11">
      <c r="H20" s="174"/>
    </row>
    <row r="21" spans="1:11">
      <c r="H21" s="174"/>
    </row>
    <row r="22" spans="1:11">
      <c r="H22" s="174"/>
    </row>
    <row r="23" spans="1:11">
      <c r="H23" s="174"/>
    </row>
    <row r="24" spans="1:11">
      <c r="A24" s="523" t="s">
        <v>5</v>
      </c>
      <c r="B24" s="523"/>
      <c r="C24" s="523"/>
      <c r="D24" s="523"/>
      <c r="E24" s="523"/>
      <c r="F24" s="523"/>
      <c r="G24" s="523"/>
      <c r="H24" s="523"/>
    </row>
    <row r="25" spans="1:11" ht="22.5" customHeight="1">
      <c r="A25" s="524" t="s">
        <v>123</v>
      </c>
      <c r="B25" s="524"/>
      <c r="C25" s="524"/>
      <c r="D25" s="524"/>
      <c r="E25" s="524"/>
      <c r="F25" s="524"/>
      <c r="G25" s="524"/>
      <c r="H25" s="524"/>
    </row>
  </sheetData>
  <mergeCells count="2">
    <mergeCell ref="A24:H24"/>
    <mergeCell ref="A25:H25"/>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G118"/>
  <sheetViews>
    <sheetView workbookViewId="0">
      <selection activeCell="J4" sqref="J4"/>
    </sheetView>
  </sheetViews>
  <sheetFormatPr baseColWidth="10" defaultRowHeight="15"/>
  <cols>
    <col min="1" max="1" width="18.42578125" style="174" bestFit="1" customWidth="1"/>
    <col min="2" max="2" width="11.5703125" style="174" customWidth="1"/>
    <col min="3" max="3" width="8.85546875" style="174" customWidth="1"/>
    <col min="4" max="4" width="10.85546875" style="174" customWidth="1"/>
    <col min="5" max="5" width="10.42578125" style="174" customWidth="1"/>
    <col min="6" max="7" width="8.85546875" style="174" customWidth="1"/>
    <col min="8" max="16384" width="11.42578125" style="109"/>
  </cols>
  <sheetData>
    <row r="1" spans="1:7">
      <c r="A1" s="173" t="s">
        <v>143</v>
      </c>
    </row>
    <row r="2" spans="1:7" ht="15.75" thickBot="1">
      <c r="A2" s="109"/>
    </row>
    <row r="3" spans="1:7" ht="15.75" thickBot="1">
      <c r="A3" s="175"/>
      <c r="B3" s="176" t="s">
        <v>83</v>
      </c>
      <c r="C3" s="176" t="s">
        <v>83</v>
      </c>
      <c r="D3" s="176" t="s">
        <v>84</v>
      </c>
      <c r="E3" s="176" t="s">
        <v>84</v>
      </c>
      <c r="F3" s="176" t="s">
        <v>85</v>
      </c>
      <c r="G3" s="177" t="s">
        <v>85</v>
      </c>
    </row>
    <row r="4" spans="1:7">
      <c r="A4" s="178" t="s">
        <v>86</v>
      </c>
      <c r="B4" s="179" t="s">
        <v>87</v>
      </c>
      <c r="C4" s="180" t="s">
        <v>88</v>
      </c>
      <c r="D4" s="179" t="s">
        <v>87</v>
      </c>
      <c r="E4" s="180" t="s">
        <v>88</v>
      </c>
      <c r="F4" s="179" t="s">
        <v>87</v>
      </c>
      <c r="G4" s="180" t="s">
        <v>88</v>
      </c>
    </row>
    <row r="5" spans="1:7">
      <c r="A5" s="181">
        <v>14</v>
      </c>
      <c r="B5" s="182">
        <v>0</v>
      </c>
      <c r="C5" s="182">
        <v>1</v>
      </c>
      <c r="D5" s="182">
        <v>-1</v>
      </c>
      <c r="E5" s="182">
        <v>1</v>
      </c>
      <c r="F5" s="182">
        <v>-2</v>
      </c>
      <c r="G5" s="182">
        <v>0</v>
      </c>
    </row>
    <row r="6" spans="1:7">
      <c r="A6" s="181">
        <v>15</v>
      </c>
      <c r="B6" s="182">
        <v>-6</v>
      </c>
      <c r="C6" s="182">
        <v>22</v>
      </c>
      <c r="D6" s="182">
        <v>0</v>
      </c>
      <c r="E6" s="182">
        <v>0</v>
      </c>
      <c r="F6" s="182">
        <v>-37</v>
      </c>
      <c r="G6" s="182">
        <v>84</v>
      </c>
    </row>
    <row r="7" spans="1:7">
      <c r="A7" s="181">
        <v>16</v>
      </c>
      <c r="B7" s="182">
        <v>-43</v>
      </c>
      <c r="C7" s="182">
        <v>84</v>
      </c>
      <c r="D7" s="182">
        <v>-4</v>
      </c>
      <c r="E7" s="182">
        <v>2</v>
      </c>
      <c r="F7" s="182">
        <v>-179</v>
      </c>
      <c r="G7" s="182">
        <v>307</v>
      </c>
    </row>
    <row r="8" spans="1:7">
      <c r="A8" s="181">
        <v>17</v>
      </c>
      <c r="B8" s="182">
        <v>-154</v>
      </c>
      <c r="C8" s="182">
        <v>368</v>
      </c>
      <c r="D8" s="182">
        <v>-12</v>
      </c>
      <c r="E8" s="182">
        <v>15</v>
      </c>
      <c r="F8" s="182">
        <v>-360</v>
      </c>
      <c r="G8" s="182">
        <v>527</v>
      </c>
    </row>
    <row r="9" spans="1:7">
      <c r="A9" s="181">
        <v>18</v>
      </c>
      <c r="B9" s="182">
        <v>-722</v>
      </c>
      <c r="C9" s="182">
        <v>2249</v>
      </c>
      <c r="D9" s="182">
        <v>-662</v>
      </c>
      <c r="E9" s="182">
        <v>154</v>
      </c>
      <c r="F9" s="182">
        <v>-1333</v>
      </c>
      <c r="G9" s="182">
        <v>1259</v>
      </c>
    </row>
    <row r="10" spans="1:7">
      <c r="A10" s="181">
        <v>19</v>
      </c>
      <c r="B10" s="182">
        <v>-1980</v>
      </c>
      <c r="C10" s="182">
        <v>5732</v>
      </c>
      <c r="D10" s="182">
        <v>-1864</v>
      </c>
      <c r="E10" s="182">
        <v>446</v>
      </c>
      <c r="F10" s="182">
        <v>-3135</v>
      </c>
      <c r="G10" s="182">
        <v>2237</v>
      </c>
    </row>
    <row r="11" spans="1:7">
      <c r="A11" s="181">
        <v>20</v>
      </c>
      <c r="B11" s="182">
        <v>-3722</v>
      </c>
      <c r="C11" s="182">
        <v>9950</v>
      </c>
      <c r="D11" s="182">
        <v>-3239</v>
      </c>
      <c r="E11" s="182">
        <v>720</v>
      </c>
      <c r="F11" s="182">
        <v>-4971</v>
      </c>
      <c r="G11" s="182">
        <v>3131</v>
      </c>
    </row>
    <row r="12" spans="1:7">
      <c r="A12" s="181">
        <v>21</v>
      </c>
      <c r="B12" s="182">
        <v>-5445</v>
      </c>
      <c r="C12" s="182">
        <v>12980</v>
      </c>
      <c r="D12" s="182">
        <v>-5405</v>
      </c>
      <c r="E12" s="182">
        <v>1125</v>
      </c>
      <c r="F12" s="182">
        <v>-6185</v>
      </c>
      <c r="G12" s="182">
        <v>3949</v>
      </c>
    </row>
    <row r="13" spans="1:7">
      <c r="A13" s="181">
        <v>22</v>
      </c>
      <c r="B13" s="182">
        <v>-9079</v>
      </c>
      <c r="C13" s="182">
        <v>15930</v>
      </c>
      <c r="D13" s="182">
        <v>-8926</v>
      </c>
      <c r="E13" s="182">
        <v>1775</v>
      </c>
      <c r="F13" s="182">
        <v>-7538</v>
      </c>
      <c r="G13" s="182">
        <v>4596</v>
      </c>
    </row>
    <row r="14" spans="1:7">
      <c r="A14" s="181">
        <v>23</v>
      </c>
      <c r="B14" s="182">
        <v>-13271</v>
      </c>
      <c r="C14" s="182">
        <v>18241</v>
      </c>
      <c r="D14" s="182">
        <v>-12720</v>
      </c>
      <c r="E14" s="182">
        <v>2518</v>
      </c>
      <c r="F14" s="182">
        <v>-8594</v>
      </c>
      <c r="G14" s="182">
        <v>5603</v>
      </c>
    </row>
    <row r="15" spans="1:7">
      <c r="A15" s="181">
        <v>24</v>
      </c>
      <c r="B15" s="182">
        <v>-17871</v>
      </c>
      <c r="C15" s="182">
        <v>21373</v>
      </c>
      <c r="D15" s="182">
        <v>-17599</v>
      </c>
      <c r="E15" s="182">
        <v>4254</v>
      </c>
      <c r="F15" s="182">
        <v>-10392</v>
      </c>
      <c r="G15" s="182">
        <v>6353</v>
      </c>
    </row>
    <row r="16" spans="1:7">
      <c r="A16" s="181">
        <v>25</v>
      </c>
      <c r="B16" s="182">
        <v>-20931</v>
      </c>
      <c r="C16" s="182">
        <v>23074</v>
      </c>
      <c r="D16" s="182">
        <v>-21813</v>
      </c>
      <c r="E16" s="182">
        <v>5757</v>
      </c>
      <c r="F16" s="182">
        <v>-12021</v>
      </c>
      <c r="G16" s="182">
        <v>7646</v>
      </c>
    </row>
    <row r="17" spans="1:7">
      <c r="A17" s="181">
        <v>26</v>
      </c>
      <c r="B17" s="182">
        <v>-22520</v>
      </c>
      <c r="C17" s="182">
        <v>23430</v>
      </c>
      <c r="D17" s="182">
        <v>-23638</v>
      </c>
      <c r="E17" s="182">
        <v>6419</v>
      </c>
      <c r="F17" s="182">
        <v>-13359</v>
      </c>
      <c r="G17" s="182">
        <v>8479</v>
      </c>
    </row>
    <row r="18" spans="1:7">
      <c r="A18" s="181">
        <v>27</v>
      </c>
      <c r="B18" s="182">
        <v>-24294</v>
      </c>
      <c r="C18" s="182">
        <v>23074</v>
      </c>
      <c r="D18" s="182">
        <v>-24887</v>
      </c>
      <c r="E18" s="182">
        <v>6971</v>
      </c>
      <c r="F18" s="182">
        <v>-14786</v>
      </c>
      <c r="G18" s="182">
        <v>9492</v>
      </c>
    </row>
    <row r="19" spans="1:7">
      <c r="A19" s="181">
        <v>28</v>
      </c>
      <c r="B19" s="182">
        <v>-25433</v>
      </c>
      <c r="C19" s="182">
        <v>23047</v>
      </c>
      <c r="D19" s="182">
        <v>-24975</v>
      </c>
      <c r="E19" s="182">
        <v>6814</v>
      </c>
      <c r="F19" s="182">
        <v>-15912</v>
      </c>
      <c r="G19" s="182">
        <v>10366</v>
      </c>
    </row>
    <row r="20" spans="1:7">
      <c r="A20" s="181">
        <v>29</v>
      </c>
      <c r="B20" s="182">
        <v>-25948</v>
      </c>
      <c r="C20" s="182">
        <v>22439</v>
      </c>
      <c r="D20" s="182">
        <v>-24873</v>
      </c>
      <c r="E20" s="182">
        <v>6638</v>
      </c>
      <c r="F20" s="182">
        <v>-16893</v>
      </c>
      <c r="G20" s="182">
        <v>10998</v>
      </c>
    </row>
    <row r="21" spans="1:7">
      <c r="A21" s="181">
        <v>30</v>
      </c>
      <c r="B21" s="182">
        <v>-27441</v>
      </c>
      <c r="C21" s="182">
        <v>22308</v>
      </c>
      <c r="D21" s="182">
        <v>-25036</v>
      </c>
      <c r="E21" s="182">
        <v>6348</v>
      </c>
      <c r="F21" s="182">
        <v>-17922</v>
      </c>
      <c r="G21" s="182">
        <v>11446</v>
      </c>
    </row>
    <row r="22" spans="1:7">
      <c r="A22" s="181">
        <v>31</v>
      </c>
      <c r="B22" s="182">
        <v>-28826</v>
      </c>
      <c r="C22" s="182">
        <v>22588</v>
      </c>
      <c r="D22" s="182">
        <v>-24399</v>
      </c>
      <c r="E22" s="182">
        <v>6044</v>
      </c>
      <c r="F22" s="182">
        <v>-18665</v>
      </c>
      <c r="G22" s="182">
        <v>12114</v>
      </c>
    </row>
    <row r="23" spans="1:7">
      <c r="A23" s="181">
        <v>32</v>
      </c>
      <c r="B23" s="182">
        <v>-29656</v>
      </c>
      <c r="C23" s="182">
        <v>22453</v>
      </c>
      <c r="D23" s="182">
        <v>-23655</v>
      </c>
      <c r="E23" s="182">
        <v>5631</v>
      </c>
      <c r="F23" s="182">
        <v>-19256</v>
      </c>
      <c r="G23" s="182">
        <v>12433</v>
      </c>
    </row>
    <row r="24" spans="1:7">
      <c r="A24" s="181">
        <v>33</v>
      </c>
      <c r="B24" s="182">
        <v>-30689</v>
      </c>
      <c r="C24" s="182">
        <v>23037</v>
      </c>
      <c r="D24" s="182">
        <v>-23066</v>
      </c>
      <c r="E24" s="182">
        <v>5706</v>
      </c>
      <c r="F24" s="182">
        <v>-19896</v>
      </c>
      <c r="G24" s="182">
        <v>13040</v>
      </c>
    </row>
    <row r="25" spans="1:7">
      <c r="A25" s="181">
        <v>34</v>
      </c>
      <c r="B25" s="182">
        <v>-32840</v>
      </c>
      <c r="C25" s="182">
        <v>24638</v>
      </c>
      <c r="D25" s="182">
        <v>-24819</v>
      </c>
      <c r="E25" s="182">
        <v>6090</v>
      </c>
      <c r="F25" s="182">
        <v>-22198</v>
      </c>
      <c r="G25" s="182">
        <v>14662</v>
      </c>
    </row>
    <row r="26" spans="1:7">
      <c r="A26" s="181">
        <v>35</v>
      </c>
      <c r="B26" s="182">
        <v>-35300</v>
      </c>
      <c r="C26" s="182">
        <v>26268</v>
      </c>
      <c r="D26" s="182">
        <v>-24728</v>
      </c>
      <c r="E26" s="182">
        <v>6092</v>
      </c>
      <c r="F26" s="182">
        <v>-23540</v>
      </c>
      <c r="G26" s="182">
        <v>15575</v>
      </c>
    </row>
    <row r="27" spans="1:7">
      <c r="A27" s="181">
        <v>36</v>
      </c>
      <c r="B27" s="182">
        <v>-37913</v>
      </c>
      <c r="C27" s="182">
        <v>27233</v>
      </c>
      <c r="D27" s="182">
        <v>-24547</v>
      </c>
      <c r="E27" s="182">
        <v>6127</v>
      </c>
      <c r="F27" s="182">
        <v>-24829</v>
      </c>
      <c r="G27" s="182">
        <v>16111</v>
      </c>
    </row>
    <row r="28" spans="1:7">
      <c r="A28" s="181">
        <v>37</v>
      </c>
      <c r="B28" s="182">
        <v>-38147</v>
      </c>
      <c r="C28" s="182">
        <v>27293</v>
      </c>
      <c r="D28" s="182">
        <v>-23201</v>
      </c>
      <c r="E28" s="182">
        <v>5862</v>
      </c>
      <c r="F28" s="182">
        <v>-24831</v>
      </c>
      <c r="G28" s="182">
        <v>16111</v>
      </c>
    </row>
    <row r="29" spans="1:7">
      <c r="A29" s="181">
        <v>38</v>
      </c>
      <c r="B29" s="182">
        <v>-39204</v>
      </c>
      <c r="C29" s="182">
        <v>29923</v>
      </c>
      <c r="D29" s="182">
        <v>-22041</v>
      </c>
      <c r="E29" s="182">
        <v>5788</v>
      </c>
      <c r="F29" s="182">
        <v>-25117</v>
      </c>
      <c r="G29" s="182">
        <v>16546</v>
      </c>
    </row>
    <row r="30" spans="1:7">
      <c r="A30" s="181">
        <v>39</v>
      </c>
      <c r="B30" s="182">
        <v>-40467</v>
      </c>
      <c r="C30" s="182">
        <v>31104</v>
      </c>
      <c r="D30" s="182">
        <v>-21664</v>
      </c>
      <c r="E30" s="182">
        <v>5878</v>
      </c>
      <c r="F30" s="182">
        <v>-26447</v>
      </c>
      <c r="G30" s="182">
        <v>17726</v>
      </c>
    </row>
    <row r="31" spans="1:7">
      <c r="A31" s="181">
        <v>40</v>
      </c>
      <c r="B31" s="182">
        <v>-39558</v>
      </c>
      <c r="C31" s="182">
        <v>30493</v>
      </c>
      <c r="D31" s="182">
        <v>-21233</v>
      </c>
      <c r="E31" s="182">
        <v>5616</v>
      </c>
      <c r="F31" s="182">
        <v>-26968</v>
      </c>
      <c r="G31" s="182">
        <v>17744</v>
      </c>
    </row>
    <row r="32" spans="1:7">
      <c r="A32" s="181">
        <v>41</v>
      </c>
      <c r="B32" s="182">
        <v>-40258</v>
      </c>
      <c r="C32" s="182">
        <v>31535</v>
      </c>
      <c r="D32" s="182">
        <v>-21717</v>
      </c>
      <c r="E32" s="182">
        <v>6002</v>
      </c>
      <c r="F32" s="182">
        <v>-28720</v>
      </c>
      <c r="G32" s="182">
        <v>19314</v>
      </c>
    </row>
    <row r="33" spans="1:7">
      <c r="A33" s="181">
        <v>42</v>
      </c>
      <c r="B33" s="182">
        <v>-41581</v>
      </c>
      <c r="C33" s="182">
        <v>32884</v>
      </c>
      <c r="D33" s="182">
        <v>-23078</v>
      </c>
      <c r="E33" s="182">
        <v>6449</v>
      </c>
      <c r="F33" s="182">
        <v>-32030</v>
      </c>
      <c r="G33" s="182">
        <v>21639</v>
      </c>
    </row>
    <row r="34" spans="1:7">
      <c r="A34" s="181">
        <v>43</v>
      </c>
      <c r="B34" s="182">
        <v>-43359</v>
      </c>
      <c r="C34" s="182">
        <v>33731</v>
      </c>
      <c r="D34" s="182">
        <v>-24805</v>
      </c>
      <c r="E34" s="182">
        <v>6852</v>
      </c>
      <c r="F34" s="182">
        <v>-35044</v>
      </c>
      <c r="G34" s="182">
        <v>23648</v>
      </c>
    </row>
    <row r="35" spans="1:7">
      <c r="A35" s="181">
        <v>44</v>
      </c>
      <c r="B35" s="182">
        <v>-44440</v>
      </c>
      <c r="C35" s="182">
        <v>33740</v>
      </c>
      <c r="D35" s="182">
        <v>-25931</v>
      </c>
      <c r="E35" s="182">
        <v>6879</v>
      </c>
      <c r="F35" s="182">
        <v>-36634</v>
      </c>
      <c r="G35" s="182">
        <v>24135</v>
      </c>
    </row>
    <row r="36" spans="1:7">
      <c r="A36" s="181">
        <v>45</v>
      </c>
      <c r="B36" s="182">
        <v>-43897</v>
      </c>
      <c r="C36" s="182">
        <v>33476</v>
      </c>
      <c r="D36" s="182">
        <v>-25966</v>
      </c>
      <c r="E36" s="182">
        <v>7012</v>
      </c>
      <c r="F36" s="182">
        <v>-37453</v>
      </c>
      <c r="G36" s="182">
        <v>24065</v>
      </c>
    </row>
    <row r="37" spans="1:7">
      <c r="A37" s="181">
        <v>46</v>
      </c>
      <c r="B37" s="182">
        <v>-42505</v>
      </c>
      <c r="C37" s="182">
        <v>32359</v>
      </c>
      <c r="D37" s="182">
        <v>-25161</v>
      </c>
      <c r="E37" s="182">
        <v>6685</v>
      </c>
      <c r="F37" s="182">
        <v>-37242</v>
      </c>
      <c r="G37" s="182">
        <v>23690</v>
      </c>
    </row>
    <row r="38" spans="1:7">
      <c r="A38" s="181">
        <v>47</v>
      </c>
      <c r="B38" s="182">
        <v>-40584</v>
      </c>
      <c r="C38" s="182">
        <v>31063</v>
      </c>
      <c r="D38" s="182">
        <v>-24930</v>
      </c>
      <c r="E38" s="182">
        <v>6752</v>
      </c>
      <c r="F38" s="182">
        <v>-37507</v>
      </c>
      <c r="G38" s="182">
        <v>23202</v>
      </c>
    </row>
    <row r="39" spans="1:7">
      <c r="A39" s="181">
        <v>48</v>
      </c>
      <c r="B39" s="182">
        <v>-38334</v>
      </c>
      <c r="C39" s="182">
        <v>29746</v>
      </c>
      <c r="D39" s="182">
        <v>-24652</v>
      </c>
      <c r="E39" s="182">
        <v>6755</v>
      </c>
      <c r="F39" s="182">
        <v>-37644</v>
      </c>
      <c r="G39" s="182">
        <v>23251</v>
      </c>
    </row>
    <row r="40" spans="1:7">
      <c r="A40" s="181">
        <v>49</v>
      </c>
      <c r="B40" s="182">
        <v>-37070</v>
      </c>
      <c r="C40" s="182">
        <v>28826</v>
      </c>
      <c r="D40" s="182">
        <v>-24063</v>
      </c>
      <c r="E40" s="182">
        <v>6634</v>
      </c>
      <c r="F40" s="182">
        <v>-38652</v>
      </c>
      <c r="G40" s="182">
        <v>23421</v>
      </c>
    </row>
    <row r="41" spans="1:7">
      <c r="A41" s="181">
        <v>50</v>
      </c>
      <c r="B41" s="182">
        <v>-36496</v>
      </c>
      <c r="C41" s="182">
        <v>28117</v>
      </c>
      <c r="D41" s="182">
        <v>-24797</v>
      </c>
      <c r="E41" s="182">
        <v>7005</v>
      </c>
      <c r="F41" s="182">
        <v>-40377</v>
      </c>
      <c r="G41" s="182">
        <v>24436</v>
      </c>
    </row>
    <row r="42" spans="1:7">
      <c r="A42" s="181">
        <v>51</v>
      </c>
      <c r="B42" s="182">
        <v>-35710</v>
      </c>
      <c r="C42" s="182">
        <v>27219</v>
      </c>
      <c r="D42" s="182">
        <v>-24212</v>
      </c>
      <c r="E42" s="182">
        <v>7101</v>
      </c>
      <c r="F42" s="182">
        <v>-41016</v>
      </c>
      <c r="G42" s="182">
        <v>24952</v>
      </c>
    </row>
    <row r="43" spans="1:7">
      <c r="A43" s="181">
        <v>52</v>
      </c>
      <c r="B43" s="182">
        <v>-35801</v>
      </c>
      <c r="C43" s="182">
        <v>26735</v>
      </c>
      <c r="D43" s="182">
        <v>-24661</v>
      </c>
      <c r="E43" s="182">
        <v>7145</v>
      </c>
      <c r="F43" s="182">
        <v>-42010</v>
      </c>
      <c r="G43" s="182">
        <v>25731</v>
      </c>
    </row>
    <row r="44" spans="1:7">
      <c r="A44" s="181">
        <v>53</v>
      </c>
      <c r="B44" s="182">
        <v>-35761</v>
      </c>
      <c r="C44" s="182">
        <v>26288</v>
      </c>
      <c r="D44" s="182">
        <v>-24475</v>
      </c>
      <c r="E44" s="182">
        <v>7453</v>
      </c>
      <c r="F44" s="182">
        <v>-40958</v>
      </c>
      <c r="G44" s="182">
        <v>25421</v>
      </c>
    </row>
    <row r="45" spans="1:7">
      <c r="A45" s="181">
        <v>54</v>
      </c>
      <c r="B45" s="182">
        <v>-34921</v>
      </c>
      <c r="C45" s="182">
        <v>25391</v>
      </c>
      <c r="D45" s="182">
        <v>-23771</v>
      </c>
      <c r="E45" s="182">
        <v>7211</v>
      </c>
      <c r="F45" s="182">
        <v>-38671</v>
      </c>
      <c r="G45" s="182">
        <v>24442</v>
      </c>
    </row>
    <row r="46" spans="1:7">
      <c r="A46" s="181">
        <v>55</v>
      </c>
      <c r="B46" s="182">
        <v>-35390</v>
      </c>
      <c r="C46" s="182">
        <v>25499</v>
      </c>
      <c r="D46" s="182">
        <v>-24262</v>
      </c>
      <c r="E46" s="182">
        <v>7634</v>
      </c>
      <c r="F46" s="182">
        <v>-38452</v>
      </c>
      <c r="G46" s="182">
        <v>24818</v>
      </c>
    </row>
    <row r="47" spans="1:7">
      <c r="A47" s="181">
        <v>56</v>
      </c>
      <c r="B47" s="182">
        <v>-34380</v>
      </c>
      <c r="C47" s="182">
        <v>24450</v>
      </c>
      <c r="D47" s="182">
        <v>-24156</v>
      </c>
      <c r="E47" s="182">
        <v>7522</v>
      </c>
      <c r="F47" s="182">
        <v>-36953</v>
      </c>
      <c r="G47" s="182">
        <v>24547</v>
      </c>
    </row>
    <row r="48" spans="1:7">
      <c r="A48" s="181">
        <v>57</v>
      </c>
      <c r="B48" s="182">
        <v>-33579</v>
      </c>
      <c r="C48" s="182">
        <v>23551</v>
      </c>
      <c r="D48" s="182">
        <v>-20968</v>
      </c>
      <c r="E48" s="182">
        <v>7195</v>
      </c>
      <c r="F48" s="182">
        <v>-36346</v>
      </c>
      <c r="G48" s="182">
        <v>23525</v>
      </c>
    </row>
    <row r="49" spans="1:7">
      <c r="A49" s="181">
        <v>58</v>
      </c>
      <c r="B49" s="182">
        <v>-30813</v>
      </c>
      <c r="C49" s="182">
        <v>21468</v>
      </c>
      <c r="D49" s="182">
        <v>-17943</v>
      </c>
      <c r="E49" s="182">
        <v>6986</v>
      </c>
      <c r="F49" s="182">
        <v>-34200</v>
      </c>
      <c r="G49" s="182">
        <v>22455</v>
      </c>
    </row>
    <row r="50" spans="1:7">
      <c r="A50" s="181">
        <v>59</v>
      </c>
      <c r="B50" s="182">
        <v>-28340</v>
      </c>
      <c r="C50" s="182">
        <v>19337</v>
      </c>
      <c r="D50" s="182">
        <v>-16092</v>
      </c>
      <c r="E50" s="182">
        <v>6700</v>
      </c>
      <c r="F50" s="182">
        <v>-32486</v>
      </c>
      <c r="G50" s="182">
        <v>20996</v>
      </c>
    </row>
    <row r="51" spans="1:7">
      <c r="A51" s="181">
        <v>60</v>
      </c>
      <c r="B51" s="182">
        <v>-24274</v>
      </c>
      <c r="C51" s="182">
        <v>16580</v>
      </c>
      <c r="D51" s="182">
        <v>-11726</v>
      </c>
      <c r="E51" s="182">
        <v>5053</v>
      </c>
      <c r="F51" s="182">
        <v>-27959</v>
      </c>
      <c r="G51" s="182">
        <v>15000</v>
      </c>
    </row>
    <row r="52" spans="1:7">
      <c r="A52" s="181">
        <v>61</v>
      </c>
      <c r="B52" s="182">
        <v>-20858</v>
      </c>
      <c r="C52" s="182">
        <v>14355</v>
      </c>
      <c r="D52" s="182">
        <v>-8865</v>
      </c>
      <c r="E52" s="182">
        <v>3921</v>
      </c>
      <c r="F52" s="182">
        <v>-23505</v>
      </c>
      <c r="G52" s="182">
        <v>11000</v>
      </c>
    </row>
    <row r="53" spans="1:7">
      <c r="A53" s="181">
        <v>62</v>
      </c>
      <c r="B53" s="182">
        <v>-12310</v>
      </c>
      <c r="C53" s="182">
        <v>9879</v>
      </c>
      <c r="D53" s="182">
        <v>-4722</v>
      </c>
      <c r="E53" s="182">
        <v>2796</v>
      </c>
      <c r="F53" s="182">
        <v>-13028</v>
      </c>
      <c r="G53" s="182">
        <v>6759</v>
      </c>
    </row>
    <row r="54" spans="1:7">
      <c r="A54" s="181">
        <v>63</v>
      </c>
      <c r="B54" s="182">
        <v>-8561</v>
      </c>
      <c r="C54" s="182">
        <v>7354</v>
      </c>
      <c r="D54" s="182">
        <v>-2826</v>
      </c>
      <c r="E54" s="182">
        <v>2208</v>
      </c>
      <c r="F54" s="182">
        <v>-9197</v>
      </c>
      <c r="G54" s="182">
        <v>4733</v>
      </c>
    </row>
    <row r="55" spans="1:7">
      <c r="A55" s="181">
        <v>64</v>
      </c>
      <c r="B55" s="182">
        <v>-5829</v>
      </c>
      <c r="C55" s="182">
        <v>5464</v>
      </c>
      <c r="D55" s="182">
        <v>-2019</v>
      </c>
      <c r="E55" s="182">
        <v>1744</v>
      </c>
      <c r="F55" s="182">
        <v>-6804</v>
      </c>
      <c r="G55" s="182">
        <v>3306</v>
      </c>
    </row>
    <row r="56" spans="1:7">
      <c r="A56" s="181">
        <v>65</v>
      </c>
      <c r="B56" s="182">
        <v>-2506</v>
      </c>
      <c r="C56" s="182">
        <v>2702</v>
      </c>
      <c r="D56" s="182">
        <v>-1001</v>
      </c>
      <c r="E56" s="182">
        <v>1139</v>
      </c>
      <c r="F56" s="182">
        <v>-3268</v>
      </c>
      <c r="G56" s="182">
        <v>1569</v>
      </c>
    </row>
    <row r="57" spans="1:7">
      <c r="A57" s="181">
        <v>66</v>
      </c>
      <c r="B57" s="182">
        <v>-1025</v>
      </c>
      <c r="C57" s="182">
        <v>1262</v>
      </c>
      <c r="D57" s="182">
        <v>-472</v>
      </c>
      <c r="E57" s="182">
        <v>706</v>
      </c>
      <c r="F57" s="182">
        <v>-1426</v>
      </c>
      <c r="G57" s="182">
        <v>694</v>
      </c>
    </row>
    <row r="58" spans="1:7">
      <c r="A58" s="181">
        <v>67</v>
      </c>
      <c r="B58" s="182">
        <v>-566</v>
      </c>
      <c r="C58" s="182">
        <v>946</v>
      </c>
      <c r="D58" s="182">
        <v>-299</v>
      </c>
      <c r="E58" s="182">
        <v>632</v>
      </c>
      <c r="F58" s="182">
        <v>-815</v>
      </c>
      <c r="G58" s="182">
        <v>390</v>
      </c>
    </row>
    <row r="59" spans="1:7">
      <c r="A59" s="181">
        <v>68</v>
      </c>
      <c r="B59" s="182">
        <v>-214</v>
      </c>
      <c r="C59" s="182">
        <v>556</v>
      </c>
      <c r="D59" s="182">
        <v>-186</v>
      </c>
      <c r="E59" s="182">
        <v>476</v>
      </c>
      <c r="F59" s="182">
        <v>-427</v>
      </c>
      <c r="G59" s="182">
        <v>288</v>
      </c>
    </row>
    <row r="60" spans="1:7">
      <c r="A60" s="181">
        <v>69</v>
      </c>
      <c r="B60" s="182">
        <v>-152</v>
      </c>
      <c r="C60" s="182">
        <v>385</v>
      </c>
      <c r="D60" s="182">
        <v>-155</v>
      </c>
      <c r="E60" s="182">
        <v>402</v>
      </c>
      <c r="F60" s="182">
        <v>-308</v>
      </c>
      <c r="G60" s="182">
        <v>197</v>
      </c>
    </row>
    <row r="61" spans="1:7">
      <c r="A61" s="181">
        <v>70</v>
      </c>
      <c r="B61" s="182">
        <v>-99</v>
      </c>
      <c r="C61" s="182">
        <v>270</v>
      </c>
      <c r="D61" s="182">
        <v>-87</v>
      </c>
      <c r="E61" s="182">
        <v>247</v>
      </c>
      <c r="F61" s="182">
        <v>-204</v>
      </c>
      <c r="G61" s="182">
        <v>158</v>
      </c>
    </row>
    <row r="62" spans="1:7">
      <c r="A62" s="181">
        <v>71</v>
      </c>
      <c r="B62" s="182">
        <v>-70</v>
      </c>
      <c r="C62" s="182">
        <v>154</v>
      </c>
      <c r="D62" s="182">
        <v>-48</v>
      </c>
      <c r="E62" s="182">
        <v>129</v>
      </c>
      <c r="F62" s="182">
        <v>-120</v>
      </c>
      <c r="G62" s="182">
        <v>90</v>
      </c>
    </row>
    <row r="63" spans="1:7">
      <c r="A63" s="181">
        <v>72</v>
      </c>
      <c r="B63" s="182">
        <v>-44</v>
      </c>
      <c r="C63" s="182">
        <v>134</v>
      </c>
      <c r="D63" s="182">
        <v>-25</v>
      </c>
      <c r="E63" s="182">
        <v>99</v>
      </c>
      <c r="F63" s="182">
        <v>-71</v>
      </c>
      <c r="G63" s="182">
        <v>67</v>
      </c>
    </row>
    <row r="64" spans="1:7">
      <c r="A64" s="181">
        <v>73</v>
      </c>
      <c r="B64" s="182">
        <v>-46</v>
      </c>
      <c r="C64" s="182">
        <v>116</v>
      </c>
      <c r="D64" s="182">
        <v>-15</v>
      </c>
      <c r="E64" s="182">
        <v>60</v>
      </c>
      <c r="F64" s="182">
        <v>-40</v>
      </c>
      <c r="G64" s="182">
        <v>64</v>
      </c>
    </row>
    <row r="65" spans="1:7">
      <c r="A65" s="181">
        <v>74</v>
      </c>
      <c r="B65" s="182">
        <v>-25</v>
      </c>
      <c r="C65" s="182">
        <v>91</v>
      </c>
      <c r="D65" s="182">
        <v>-9</v>
      </c>
      <c r="E65" s="182">
        <v>55</v>
      </c>
      <c r="F65" s="182">
        <v>-25</v>
      </c>
      <c r="G65" s="182">
        <v>43</v>
      </c>
    </row>
    <row r="66" spans="1:7">
      <c r="A66" s="181">
        <v>75</v>
      </c>
      <c r="B66" s="182">
        <v>-14</v>
      </c>
      <c r="C66" s="182">
        <v>68</v>
      </c>
      <c r="D66" s="182">
        <v>-4</v>
      </c>
      <c r="E66" s="182">
        <v>31</v>
      </c>
      <c r="F66" s="182">
        <v>-19</v>
      </c>
      <c r="G66" s="182">
        <v>28</v>
      </c>
    </row>
    <row r="67" spans="1:7">
      <c r="A67" s="181">
        <v>76</v>
      </c>
      <c r="B67" s="182">
        <v>-9</v>
      </c>
      <c r="C67" s="182">
        <v>62</v>
      </c>
      <c r="D67" s="182">
        <v>-7</v>
      </c>
      <c r="E67" s="182">
        <v>19</v>
      </c>
      <c r="F67" s="182">
        <v>-14</v>
      </c>
      <c r="G67" s="182">
        <v>26</v>
      </c>
    </row>
    <row r="68" spans="1:7">
      <c r="A68" s="181">
        <v>77</v>
      </c>
      <c r="B68" s="182">
        <v>-8</v>
      </c>
      <c r="C68" s="182">
        <v>37</v>
      </c>
      <c r="D68" s="182">
        <v>-4</v>
      </c>
      <c r="E68" s="182">
        <v>15</v>
      </c>
      <c r="F68" s="182">
        <v>-14</v>
      </c>
      <c r="G68" s="182">
        <v>15</v>
      </c>
    </row>
    <row r="69" spans="1:7">
      <c r="A69" s="181">
        <v>78</v>
      </c>
      <c r="B69" s="182">
        <v>-7</v>
      </c>
      <c r="C69" s="182">
        <v>35</v>
      </c>
      <c r="D69" s="182">
        <v>-4</v>
      </c>
      <c r="E69" s="182">
        <v>8</v>
      </c>
      <c r="F69" s="182">
        <v>-8</v>
      </c>
      <c r="G69" s="182">
        <v>9</v>
      </c>
    </row>
    <row r="70" spans="1:7">
      <c r="A70" s="181">
        <v>79</v>
      </c>
      <c r="B70" s="182">
        <v>-3</v>
      </c>
      <c r="C70" s="182">
        <v>18</v>
      </c>
      <c r="D70" s="182">
        <v>-3</v>
      </c>
      <c r="E70" s="182">
        <v>18</v>
      </c>
      <c r="F70" s="182">
        <v>-3</v>
      </c>
      <c r="G70" s="182">
        <v>9</v>
      </c>
    </row>
    <row r="71" spans="1:7">
      <c r="A71" s="181">
        <v>80</v>
      </c>
      <c r="B71" s="182">
        <v>-5</v>
      </c>
      <c r="C71" s="182">
        <v>26</v>
      </c>
      <c r="D71" s="182">
        <v>-2</v>
      </c>
      <c r="E71" s="182">
        <v>7</v>
      </c>
      <c r="F71" s="182">
        <v>-3</v>
      </c>
      <c r="G71" s="182">
        <v>6</v>
      </c>
    </row>
    <row r="72" spans="1:7">
      <c r="A72" s="181">
        <v>81</v>
      </c>
      <c r="B72" s="182">
        <v>0</v>
      </c>
      <c r="C72" s="182">
        <v>21</v>
      </c>
      <c r="D72" s="182">
        <v>-1</v>
      </c>
      <c r="E72" s="182">
        <v>6</v>
      </c>
      <c r="F72" s="182">
        <v>-8</v>
      </c>
      <c r="G72" s="182">
        <v>2</v>
      </c>
    </row>
    <row r="73" spans="1:7">
      <c r="A73" s="181">
        <v>82</v>
      </c>
      <c r="B73" s="182">
        <v>-2</v>
      </c>
      <c r="C73" s="182">
        <v>9</v>
      </c>
      <c r="D73" s="182">
        <v>-1</v>
      </c>
      <c r="E73" s="182">
        <v>3</v>
      </c>
      <c r="F73" s="182">
        <v>-2</v>
      </c>
      <c r="G73" s="182">
        <v>4</v>
      </c>
    </row>
    <row r="74" spans="1:7">
      <c r="A74" s="181">
        <v>83</v>
      </c>
      <c r="B74" s="182">
        <v>-5</v>
      </c>
      <c r="C74" s="182">
        <v>15</v>
      </c>
      <c r="D74" s="182">
        <v>-2</v>
      </c>
      <c r="E74" s="182">
        <v>6</v>
      </c>
      <c r="F74" s="182">
        <v>-5</v>
      </c>
      <c r="G74" s="182">
        <v>4</v>
      </c>
    </row>
    <row r="75" spans="1:7">
      <c r="A75" s="181">
        <v>84</v>
      </c>
      <c r="B75" s="182">
        <v>-2</v>
      </c>
      <c r="C75" s="182">
        <v>12</v>
      </c>
      <c r="D75" s="182">
        <v>0</v>
      </c>
      <c r="E75" s="182">
        <v>3</v>
      </c>
      <c r="F75" s="182">
        <v>-2</v>
      </c>
      <c r="G75" s="182">
        <v>4</v>
      </c>
    </row>
    <row r="76" spans="1:7">
      <c r="A76" s="181">
        <v>85</v>
      </c>
      <c r="B76" s="182">
        <v>0</v>
      </c>
      <c r="C76" s="182">
        <v>12</v>
      </c>
      <c r="D76" s="182">
        <v>-1</v>
      </c>
      <c r="E76" s="182">
        <v>0</v>
      </c>
      <c r="F76" s="182">
        <v>-3</v>
      </c>
      <c r="G76" s="182">
        <v>4</v>
      </c>
    </row>
    <row r="77" spans="1:7">
      <c r="A77" s="181">
        <v>86</v>
      </c>
      <c r="B77" s="182">
        <v>-1</v>
      </c>
      <c r="C77" s="182">
        <v>11</v>
      </c>
      <c r="D77" s="182">
        <v>-1</v>
      </c>
      <c r="E77" s="182">
        <v>4</v>
      </c>
      <c r="F77" s="182">
        <v>-4</v>
      </c>
      <c r="G77" s="182">
        <v>3</v>
      </c>
    </row>
    <row r="78" spans="1:7">
      <c r="A78" s="181">
        <v>87</v>
      </c>
      <c r="B78" s="182">
        <v>-2</v>
      </c>
      <c r="C78" s="182">
        <v>10</v>
      </c>
      <c r="D78" s="182">
        <v>0</v>
      </c>
      <c r="E78" s="182">
        <v>1</v>
      </c>
      <c r="F78" s="182">
        <v>-5</v>
      </c>
      <c r="G78" s="182">
        <v>3</v>
      </c>
    </row>
    <row r="79" spans="1:7">
      <c r="A79" s="181">
        <v>88</v>
      </c>
      <c r="B79" s="182">
        <v>-1</v>
      </c>
      <c r="C79" s="182">
        <v>4</v>
      </c>
      <c r="D79" s="182">
        <v>0</v>
      </c>
      <c r="E79" s="182">
        <v>0</v>
      </c>
      <c r="F79" s="182">
        <v>-7</v>
      </c>
      <c r="G79" s="182">
        <v>4</v>
      </c>
    </row>
    <row r="80" spans="1:7">
      <c r="A80" s="181">
        <v>89</v>
      </c>
      <c r="B80" s="182">
        <v>-3</v>
      </c>
      <c r="C80" s="182">
        <v>37</v>
      </c>
      <c r="D80" s="182">
        <v>-4</v>
      </c>
      <c r="E80" s="182">
        <v>3</v>
      </c>
      <c r="F80" s="182">
        <v>-51</v>
      </c>
      <c r="G80" s="182">
        <v>12</v>
      </c>
    </row>
    <row r="81" spans="1:2">
      <c r="B81" s="183"/>
    </row>
    <row r="82" spans="1:2">
      <c r="B82" s="183"/>
    </row>
    <row r="83" spans="1:2">
      <c r="B83" s="183"/>
    </row>
    <row r="84" spans="1:2">
      <c r="B84" s="183"/>
    </row>
    <row r="85" spans="1:2">
      <c r="B85" s="183"/>
    </row>
    <row r="86" spans="1:2">
      <c r="B86" s="183"/>
    </row>
    <row r="87" spans="1:2">
      <c r="B87" s="183"/>
    </row>
    <row r="88" spans="1:2" ht="12.75" customHeight="1">
      <c r="B88" s="183"/>
    </row>
    <row r="89" spans="1:2" ht="12.75" customHeight="1">
      <c r="B89" s="183"/>
    </row>
    <row r="90" spans="1:2">
      <c r="B90" s="183"/>
    </row>
    <row r="91" spans="1:2">
      <c r="B91" s="183"/>
    </row>
    <row r="92" spans="1:2">
      <c r="B92" s="183"/>
    </row>
    <row r="93" spans="1:2">
      <c r="B93" s="183"/>
    </row>
    <row r="94" spans="1:2">
      <c r="A94" s="184" t="s">
        <v>89</v>
      </c>
      <c r="B94" s="183"/>
    </row>
    <row r="95" spans="1:2">
      <c r="A95" s="185" t="s">
        <v>90</v>
      </c>
      <c r="B95" s="183"/>
    </row>
    <row r="96" spans="1:2">
      <c r="B96" s="183"/>
    </row>
    <row r="97" spans="1:7">
      <c r="B97" s="183"/>
    </row>
    <row r="98" spans="1:7">
      <c r="B98" s="183"/>
    </row>
    <row r="99" spans="1:7">
      <c r="B99" s="183"/>
    </row>
    <row r="100" spans="1:7" ht="15.75" thickBot="1">
      <c r="B100" s="183"/>
    </row>
    <row r="101" spans="1:7">
      <c r="B101" s="179" t="s">
        <v>87</v>
      </c>
      <c r="C101" s="180" t="s">
        <v>88</v>
      </c>
      <c r="D101" s="179" t="s">
        <v>87</v>
      </c>
      <c r="E101" s="180" t="s">
        <v>88</v>
      </c>
      <c r="F101" s="179" t="s">
        <v>87</v>
      </c>
      <c r="G101" s="180" t="s">
        <v>88</v>
      </c>
    </row>
    <row r="102" spans="1:7">
      <c r="B102" s="176" t="s">
        <v>83</v>
      </c>
      <c r="C102" s="176" t="s">
        <v>83</v>
      </c>
      <c r="D102" s="176" t="s">
        <v>84</v>
      </c>
      <c r="E102" s="176" t="s">
        <v>84</v>
      </c>
      <c r="F102" s="176" t="s">
        <v>85</v>
      </c>
      <c r="G102" s="177" t="s">
        <v>85</v>
      </c>
    </row>
    <row r="103" spans="1:7">
      <c r="B103" s="183"/>
    </row>
    <row r="104" spans="1:7">
      <c r="A104" s="174" t="s">
        <v>91</v>
      </c>
      <c r="B104" s="183">
        <f>SUM({-32657;-31236;-29524;-28342;-27290;-19740;-11498;-8019;-5405;-3845;-1216;-410;-244;-94;-49;-29})</f>
        <v>-199598</v>
      </c>
      <c r="C104" s="183">
        <f>SUM({25655;22948;20892;19595;18711;14721;10009;7728;5827;4642;1907;853;570;344;185;108})</f>
        <v>154695</v>
      </c>
      <c r="D104" s="183">
        <f>SUM({-22710;-18540;-15520;-12906;-10757;-6981;-3688;-2492;-1607;-1188;-540;-233;-157;-89;-59;-18})</f>
        <v>-97485</v>
      </c>
      <c r="E104" s="183">
        <f>SUM({7985;7282;7011;6100;5006;3769;2480;2240;1731;1461;776;391;334;182;149;88})</f>
        <v>46985</v>
      </c>
      <c r="F104" s="183">
        <f>SUM({-32385;-30753;-29628;-27628;-25735;-18051;-10425;-7759;-5571;-4406;-1726;-664;-340;-177;-118;-71})</f>
        <v>-195437</v>
      </c>
      <c r="G104" s="183">
        <f>SUM({22156;20451;19624;18032;14825;9501;5550;3892;2805;2150;816;303;171;129;91;55})</f>
        <v>120551</v>
      </c>
    </row>
    <row r="105" spans="1:7">
      <c r="A105" s="174" t="s">
        <v>92</v>
      </c>
      <c r="B105" s="183">
        <f t="shared" ref="B105:G105" si="0">SUM(B20:B104)</f>
        <v>-1395447</v>
      </c>
      <c r="C105" s="183">
        <f t="shared" si="0"/>
        <v>1060512</v>
      </c>
      <c r="D105" s="183">
        <f t="shared" si="0"/>
        <v>-858876</v>
      </c>
      <c r="E105" s="183">
        <f t="shared" si="0"/>
        <v>270568</v>
      </c>
      <c r="F105" s="183">
        <f t="shared" si="0"/>
        <v>-1251739</v>
      </c>
      <c r="G105" s="183">
        <f t="shared" si="0"/>
        <v>787236</v>
      </c>
    </row>
    <row r="106" spans="1:7">
      <c r="B106" s="183"/>
    </row>
    <row r="107" spans="1:7">
      <c r="A107" s="174" t="s">
        <v>93</v>
      </c>
      <c r="B107" s="183">
        <f t="shared" ref="B107:G107" si="1">B104/B105*100</f>
        <v>14.30351708090669</v>
      </c>
      <c r="C107" s="183">
        <f t="shared" si="1"/>
        <v>14.586822214175793</v>
      </c>
      <c r="D107" s="183">
        <f t="shared" si="1"/>
        <v>11.350299694018693</v>
      </c>
      <c r="E107" s="183">
        <f t="shared" si="1"/>
        <v>17.365320363088021</v>
      </c>
      <c r="F107" s="183">
        <f t="shared" si="1"/>
        <v>15.613238862095052</v>
      </c>
      <c r="G107" s="183">
        <f t="shared" si="1"/>
        <v>15.313197059077583</v>
      </c>
    </row>
    <row r="108" spans="1:7">
      <c r="B108" s="183"/>
    </row>
    <row r="109" spans="1:7">
      <c r="B109" s="183"/>
    </row>
    <row r="110" spans="1:7">
      <c r="B110" s="186">
        <f>SUM({-32657;-31236;-29524;-28342;-27290;-19740;-11498;-8019;-5405;-3845;-1216;-410;-244;-94;-49;-29})</f>
        <v>-199598</v>
      </c>
      <c r="C110" s="186"/>
      <c r="D110" s="186"/>
      <c r="E110" s="186"/>
      <c r="F110" s="186"/>
      <c r="G110" s="186"/>
    </row>
    <row r="111" spans="1:7">
      <c r="B111" s="186"/>
      <c r="C111" s="186"/>
      <c r="D111" s="186"/>
      <c r="E111" s="186"/>
      <c r="F111" s="186"/>
      <c r="G111" s="186"/>
    </row>
    <row r="112" spans="1:7">
      <c r="B112" s="186"/>
      <c r="C112" s="186"/>
      <c r="D112" s="186"/>
      <c r="E112" s="186"/>
      <c r="F112" s="186"/>
      <c r="G112" s="186"/>
    </row>
    <row r="113" spans="2:7">
      <c r="B113" s="186"/>
      <c r="C113" s="186"/>
      <c r="D113" s="186"/>
      <c r="E113" s="186"/>
      <c r="F113" s="186"/>
      <c r="G113" s="186"/>
    </row>
    <row r="114" spans="2:7">
      <c r="B114" s="186"/>
      <c r="C114" s="186"/>
      <c r="D114" s="186"/>
      <c r="E114" s="186"/>
      <c r="F114" s="186"/>
      <c r="G114" s="186"/>
    </row>
    <row r="115" spans="2:7">
      <c r="B115" s="186"/>
      <c r="C115" s="186"/>
      <c r="D115" s="186"/>
      <c r="E115" s="186"/>
      <c r="F115" s="186"/>
      <c r="G115" s="186"/>
    </row>
    <row r="116" spans="2:7">
      <c r="B116" s="186"/>
      <c r="C116" s="186"/>
      <c r="D116" s="186"/>
      <c r="E116" s="186"/>
      <c r="F116" s="186"/>
      <c r="G116" s="186"/>
    </row>
    <row r="117" spans="2:7">
      <c r="B117" s="186"/>
      <c r="C117" s="186"/>
      <c r="D117" s="186"/>
      <c r="E117" s="186"/>
      <c r="F117" s="186"/>
      <c r="G117" s="186"/>
    </row>
    <row r="118" spans="2:7">
      <c r="B118" s="186"/>
      <c r="C118" s="186"/>
      <c r="D118" s="186"/>
      <c r="E118" s="186"/>
      <c r="F118" s="186"/>
      <c r="G118" s="18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D5" sqref="D5"/>
    </sheetView>
  </sheetViews>
  <sheetFormatPr baseColWidth="10" defaultRowHeight="15"/>
  <cols>
    <col min="1" max="1" width="12.5703125" style="109" customWidth="1"/>
    <col min="2" max="2" width="8" style="109" customWidth="1"/>
    <col min="3" max="3" width="8.28515625" style="109" customWidth="1"/>
    <col min="4" max="4" width="8.7109375" style="109" customWidth="1"/>
    <col min="5" max="5" width="10.28515625" style="109" customWidth="1"/>
    <col min="6" max="6" width="9" style="109" customWidth="1"/>
    <col min="7" max="7" width="9.85546875" style="109" customWidth="1"/>
    <col min="8" max="8" width="9" style="109" customWidth="1"/>
    <col min="9" max="9" width="10.42578125" style="109" customWidth="1"/>
    <col min="10" max="10" width="11.42578125" style="217"/>
    <col min="11" max="16384" width="11.42578125" style="109"/>
  </cols>
  <sheetData>
    <row r="1" spans="1:9">
      <c r="A1" s="187" t="s">
        <v>227</v>
      </c>
      <c r="B1" s="187"/>
      <c r="C1" s="187"/>
      <c r="D1" s="187"/>
      <c r="E1" s="187"/>
      <c r="F1" s="187"/>
      <c r="G1" s="187"/>
      <c r="H1" s="187"/>
      <c r="I1" s="188"/>
    </row>
    <row r="2" spans="1:9" ht="15.75" thickBot="1"/>
    <row r="3" spans="1:9" ht="17.25" customHeight="1">
      <c r="A3" s="402"/>
      <c r="B3" s="525" t="s">
        <v>144</v>
      </c>
      <c r="C3" s="526"/>
      <c r="D3" s="527"/>
      <c r="E3" s="528"/>
      <c r="F3" s="526" t="s">
        <v>145</v>
      </c>
      <c r="G3" s="526"/>
      <c r="H3" s="527"/>
      <c r="I3" s="529"/>
    </row>
    <row r="4" spans="1:9" ht="63.75">
      <c r="A4" s="403"/>
      <c r="B4" s="189" t="s">
        <v>95</v>
      </c>
      <c r="C4" s="224" t="s">
        <v>94</v>
      </c>
      <c r="D4" s="404" t="s">
        <v>96</v>
      </c>
      <c r="E4" s="404" t="s">
        <v>97</v>
      </c>
      <c r="F4" s="189" t="s">
        <v>99</v>
      </c>
      <c r="G4" s="224" t="s">
        <v>98</v>
      </c>
      <c r="H4" s="404" t="s">
        <v>100</v>
      </c>
      <c r="I4" s="405" t="s">
        <v>101</v>
      </c>
    </row>
    <row r="5" spans="1:9" ht="20.25" customHeight="1">
      <c r="A5" s="406" t="s">
        <v>54</v>
      </c>
      <c r="B5" s="410">
        <v>64.411000000000001</v>
      </c>
      <c r="C5" s="412">
        <v>35.588999999999999</v>
      </c>
      <c r="D5" s="414">
        <v>13.353999999999999</v>
      </c>
      <c r="E5" s="415">
        <v>30.821999999999999</v>
      </c>
      <c r="F5" s="414">
        <v>0.30200000000000671</v>
      </c>
      <c r="G5" s="418">
        <v>-0.3019999999999996</v>
      </c>
      <c r="H5" s="414">
        <v>-0.10100000000000087</v>
      </c>
      <c r="I5" s="419">
        <v>0.37899999999999778</v>
      </c>
    </row>
    <row r="6" spans="1:9" ht="10.5" customHeight="1">
      <c r="A6" s="407" t="s">
        <v>81</v>
      </c>
      <c r="B6" s="410">
        <v>41.048999999999999</v>
      </c>
      <c r="C6" s="412">
        <v>58.951000000000001</v>
      </c>
      <c r="D6" s="410">
        <v>1.8640000000000001</v>
      </c>
      <c r="E6" s="416">
        <v>47.476999999999997</v>
      </c>
      <c r="F6" s="410">
        <v>0.69599999999999795</v>
      </c>
      <c r="G6" s="412">
        <v>-0.69599999999999795</v>
      </c>
      <c r="H6" s="410">
        <v>-3.7999999999999812E-2</v>
      </c>
      <c r="I6" s="420">
        <v>0.6109999999999971</v>
      </c>
    </row>
    <row r="7" spans="1:9" ht="21.75" customHeight="1">
      <c r="A7" s="408" t="s">
        <v>55</v>
      </c>
      <c r="B7" s="410">
        <v>55.648000000000003</v>
      </c>
      <c r="C7" s="412">
        <v>44.351999999999997</v>
      </c>
      <c r="D7" s="410">
        <v>14.581</v>
      </c>
      <c r="E7" s="416">
        <v>30.446000000000002</v>
      </c>
      <c r="F7" s="410">
        <v>7.9000000000000625E-2</v>
      </c>
      <c r="G7" s="412">
        <v>-7.9000000000000625E-2</v>
      </c>
      <c r="H7" s="410">
        <v>-0.1590000000000007</v>
      </c>
      <c r="I7" s="420">
        <v>0.43599999999999994</v>
      </c>
    </row>
    <row r="8" spans="1:9" ht="21" customHeight="1">
      <c r="A8" s="408" t="s">
        <v>56</v>
      </c>
      <c r="B8" s="410">
        <v>63.206000000000003</v>
      </c>
      <c r="C8" s="412">
        <v>36.793999999999997</v>
      </c>
      <c r="D8" s="410">
        <v>14.481999999999999</v>
      </c>
      <c r="E8" s="416">
        <v>36.808</v>
      </c>
      <c r="F8" s="410">
        <v>-3.0000000000001137E-3</v>
      </c>
      <c r="G8" s="412">
        <v>3.0000000000001137E-3</v>
      </c>
      <c r="H8" s="410">
        <v>0.20500000000000007</v>
      </c>
      <c r="I8" s="420">
        <v>0.75999999999999801</v>
      </c>
    </row>
    <row r="9" spans="1:9" ht="25.5" customHeight="1" thickBot="1">
      <c r="A9" s="409" t="s">
        <v>82</v>
      </c>
      <c r="B9" s="411">
        <v>62.106999999999999</v>
      </c>
      <c r="C9" s="413">
        <v>37.893000000000001</v>
      </c>
      <c r="D9" s="411">
        <v>14.202999999999999</v>
      </c>
      <c r="E9" s="417">
        <v>33.405999999999999</v>
      </c>
      <c r="F9" s="411">
        <v>0.11699999999999733</v>
      </c>
      <c r="G9" s="413">
        <v>-0.11699999999999733</v>
      </c>
      <c r="H9" s="411">
        <v>2.2999999999999687E-2</v>
      </c>
      <c r="I9" s="421">
        <v>0.54800000000000182</v>
      </c>
    </row>
    <row r="10" spans="1:9">
      <c r="A10" s="190"/>
      <c r="B10" s="191"/>
      <c r="C10" s="191"/>
      <c r="D10" s="191"/>
      <c r="E10" s="191"/>
      <c r="F10" s="191"/>
      <c r="G10" s="191"/>
      <c r="H10" s="191"/>
      <c r="I10" s="191"/>
    </row>
    <row r="11" spans="1:9">
      <c r="A11" s="192" t="s">
        <v>5</v>
      </c>
    </row>
    <row r="12" spans="1:9" ht="24" customHeight="1">
      <c r="A12" s="530" t="s">
        <v>123</v>
      </c>
      <c r="B12" s="530"/>
      <c r="C12" s="530"/>
      <c r="D12" s="530"/>
      <c r="E12" s="530"/>
      <c r="F12" s="530"/>
      <c r="G12" s="530"/>
      <c r="H12" s="530"/>
    </row>
  </sheetData>
  <mergeCells count="3">
    <mergeCell ref="B3:E3"/>
    <mergeCell ref="F3:I3"/>
    <mergeCell ref="A12:H1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showGridLines="0" workbookViewId="0">
      <selection activeCell="A2" sqref="A2"/>
    </sheetView>
  </sheetViews>
  <sheetFormatPr baseColWidth="10" defaultRowHeight="15"/>
  <cols>
    <col min="1" max="1" width="24.5703125" customWidth="1"/>
    <col min="2" max="2" width="8.85546875" bestFit="1" customWidth="1"/>
    <col min="3" max="3" width="8.5703125" customWidth="1"/>
    <col min="4" max="4" width="11" customWidth="1"/>
    <col min="5" max="5" width="8.5703125" customWidth="1"/>
    <col min="6" max="6" width="13.42578125" customWidth="1"/>
    <col min="7" max="7" width="8.5703125" customWidth="1"/>
    <col min="8" max="8" width="11.140625" customWidth="1"/>
    <col min="9" max="9" width="7.140625" customWidth="1"/>
    <col min="10" max="10" width="12.5703125" customWidth="1"/>
    <col min="11" max="11" width="11.42578125" style="1"/>
  </cols>
  <sheetData>
    <row r="1" spans="1:11">
      <c r="A1" s="486" t="s">
        <v>228</v>
      </c>
      <c r="B1" s="486"/>
      <c r="C1" s="486"/>
      <c r="D1" s="486"/>
      <c r="E1" s="486"/>
      <c r="F1" s="486"/>
      <c r="G1" s="486"/>
      <c r="H1" s="486"/>
      <c r="I1" s="486"/>
    </row>
    <row r="2" spans="1:11" s="212" customFormat="1" ht="15.75" thickBot="1">
      <c r="A2" s="237"/>
      <c r="B2" s="237"/>
      <c r="C2" s="237"/>
      <c r="D2" s="237"/>
      <c r="E2" s="237"/>
      <c r="F2" s="237"/>
      <c r="G2" s="237"/>
      <c r="K2" s="1"/>
    </row>
    <row r="3" spans="1:11" s="212" customFormat="1">
      <c r="A3" s="34"/>
      <c r="B3" s="34"/>
      <c r="C3" s="531" t="s">
        <v>166</v>
      </c>
      <c r="D3" s="532"/>
      <c r="E3" s="532"/>
      <c r="F3" s="533"/>
      <c r="G3" s="534" t="s">
        <v>167</v>
      </c>
      <c r="H3" s="474"/>
      <c r="I3" s="474"/>
      <c r="J3" s="474"/>
      <c r="K3" s="1"/>
    </row>
    <row r="4" spans="1:11" s="212" customFormat="1" ht="45">
      <c r="A4" s="211"/>
      <c r="B4" s="211"/>
      <c r="C4" s="266" t="s">
        <v>164</v>
      </c>
      <c r="D4" s="210" t="s">
        <v>199</v>
      </c>
      <c r="E4" s="210" t="s">
        <v>170</v>
      </c>
      <c r="F4" s="242" t="s">
        <v>169</v>
      </c>
      <c r="G4" s="267" t="s">
        <v>164</v>
      </c>
      <c r="H4" s="267" t="s">
        <v>199</v>
      </c>
      <c r="I4" s="267" t="s">
        <v>171</v>
      </c>
      <c r="J4" s="267" t="s">
        <v>168</v>
      </c>
      <c r="K4" s="1"/>
    </row>
    <row r="5" spans="1:11">
      <c r="A5" s="539" t="s">
        <v>4</v>
      </c>
      <c r="B5" s="211" t="s">
        <v>157</v>
      </c>
      <c r="C5" s="243">
        <v>273.62799999999999</v>
      </c>
      <c r="D5" s="238">
        <v>6.9590540408482449</v>
      </c>
      <c r="E5" s="238">
        <v>8.0771382227096087</v>
      </c>
      <c r="F5" s="251">
        <v>0.48839824276826516</v>
      </c>
      <c r="G5" s="238">
        <v>251.43600000000001</v>
      </c>
      <c r="H5" s="238">
        <v>2.6801648201312478</v>
      </c>
      <c r="I5" s="238">
        <v>7.4220596070768083</v>
      </c>
      <c r="J5" s="238">
        <v>0.15819749388155202</v>
      </c>
    </row>
    <row r="6" spans="1:11" s="212" customFormat="1">
      <c r="A6" s="536"/>
      <c r="B6" s="209" t="s">
        <v>158</v>
      </c>
      <c r="C6" s="243">
        <v>159.47399999999999</v>
      </c>
      <c r="D6" s="238">
        <v>11.699936961546541</v>
      </c>
      <c r="E6" s="238">
        <v>7.73627938779802</v>
      </c>
      <c r="F6" s="251">
        <v>0.82080181078722347</v>
      </c>
      <c r="G6" s="238">
        <v>155.18700000000001</v>
      </c>
      <c r="H6" s="238">
        <v>1.2315801146778549</v>
      </c>
      <c r="I6" s="238">
        <v>7.5283117583694601</v>
      </c>
      <c r="J6" s="238">
        <v>0.10283163594753653</v>
      </c>
      <c r="K6" s="1"/>
    </row>
    <row r="7" spans="1:11">
      <c r="A7" s="540"/>
      <c r="B7" s="239" t="s">
        <v>0</v>
      </c>
      <c r="C7" s="244">
        <v>433.10199999999998</v>
      </c>
      <c r="D7" s="253">
        <v>8.6571582684178203</v>
      </c>
      <c r="E7" s="253">
        <v>7.948191464459903</v>
      </c>
      <c r="F7" s="260">
        <v>0.61516321787315675</v>
      </c>
      <c r="G7" s="253">
        <v>406.62299999999999</v>
      </c>
      <c r="H7" s="253">
        <v>2.1224495946475352</v>
      </c>
      <c r="I7" s="253">
        <v>7.4622547525827141</v>
      </c>
      <c r="J7" s="253">
        <v>0.13700851768278355</v>
      </c>
    </row>
    <row r="8" spans="1:11">
      <c r="A8" s="536" t="s">
        <v>1</v>
      </c>
      <c r="B8" s="209" t="s">
        <v>157</v>
      </c>
      <c r="C8" s="257">
        <v>108.678</v>
      </c>
      <c r="D8" s="250">
        <v>14.520853969525183</v>
      </c>
      <c r="E8" s="241">
        <v>8.1743451114365477</v>
      </c>
      <c r="F8" s="252">
        <v>0.94690677062937212</v>
      </c>
      <c r="G8" s="258">
        <v>86.879000000000005</v>
      </c>
      <c r="H8" s="250">
        <v>1.4858598011844748</v>
      </c>
      <c r="I8" s="241">
        <v>6.5347073826947097</v>
      </c>
      <c r="J8" s="241">
        <v>1.4872254014655084E-2</v>
      </c>
    </row>
    <row r="9" spans="1:11">
      <c r="A9" s="538"/>
      <c r="B9" s="209" t="s">
        <v>158</v>
      </c>
      <c r="C9" s="245">
        <v>87.733999999999995</v>
      </c>
      <c r="D9" s="249">
        <v>14.146316077074195</v>
      </c>
      <c r="E9" s="238">
        <v>8.1861272323511294</v>
      </c>
      <c r="F9" s="261">
        <v>1.0093689447784504</v>
      </c>
      <c r="G9" s="254">
        <v>80.275000000000006</v>
      </c>
      <c r="H9" s="249">
        <v>0.17345512628530457</v>
      </c>
      <c r="I9" s="238">
        <v>7.4901561945994359</v>
      </c>
      <c r="J9" s="238">
        <v>7.600644542524293E-3</v>
      </c>
    </row>
    <row r="10" spans="1:11" s="212" customFormat="1">
      <c r="A10" s="268"/>
      <c r="B10" s="35" t="s">
        <v>0</v>
      </c>
      <c r="C10" s="246">
        <v>196.41200000000001</v>
      </c>
      <c r="D10" s="259">
        <v>14.353250775796322</v>
      </c>
      <c r="E10" s="240">
        <v>8.179603796536874</v>
      </c>
      <c r="F10" s="262">
        <v>0.97493264580040062</v>
      </c>
      <c r="G10" s="255">
        <v>167.154</v>
      </c>
      <c r="H10" s="259">
        <v>0.85131800438027483</v>
      </c>
      <c r="I10" s="240">
        <v>6.9611505050929914</v>
      </c>
      <c r="J10" s="240">
        <v>8.8288769016573454E-3</v>
      </c>
      <c r="K10" s="1"/>
    </row>
    <row r="11" spans="1:11">
      <c r="A11" s="209"/>
      <c r="B11" s="209"/>
      <c r="C11" s="243"/>
      <c r="D11" s="238"/>
      <c r="E11" s="1"/>
      <c r="F11" s="251"/>
      <c r="G11" s="1"/>
      <c r="H11" s="202"/>
      <c r="I11" s="1"/>
      <c r="J11" s="1"/>
    </row>
    <row r="12" spans="1:11">
      <c r="A12" s="536" t="s">
        <v>2</v>
      </c>
      <c r="B12" s="209" t="s">
        <v>157</v>
      </c>
      <c r="C12" s="243">
        <v>92.94</v>
      </c>
      <c r="D12" s="238">
        <v>2.2768540018267558</v>
      </c>
      <c r="E12" s="238">
        <v>8.0561241582741481</v>
      </c>
      <c r="F12" s="251">
        <v>0.20319790168582497</v>
      </c>
      <c r="G12" s="238">
        <v>97.337999999999994</v>
      </c>
      <c r="H12" s="238">
        <v>4.9500253377467773</v>
      </c>
      <c r="I12" s="238">
        <v>8.4373468185720792</v>
      </c>
      <c r="J12" s="238">
        <v>0.42229964708946</v>
      </c>
    </row>
    <row r="13" spans="1:11">
      <c r="A13" s="538"/>
      <c r="B13" s="209" t="s">
        <v>158</v>
      </c>
      <c r="C13" s="243">
        <v>50.386000000000003</v>
      </c>
      <c r="D13" s="238">
        <v>11.340433994784993</v>
      </c>
      <c r="E13" s="238">
        <v>6.9049963444056379</v>
      </c>
      <c r="F13" s="251">
        <v>0.73494428876691398</v>
      </c>
      <c r="G13" s="238">
        <v>53.976999999999997</v>
      </c>
      <c r="H13" s="238">
        <v>2.8231260120011425</v>
      </c>
      <c r="I13" s="238">
        <v>7.3971140333025671</v>
      </c>
      <c r="J13" s="238">
        <v>0.23980456539354567</v>
      </c>
    </row>
    <row r="14" spans="1:11" s="212" customFormat="1">
      <c r="A14" s="268"/>
      <c r="B14" s="35" t="s">
        <v>0</v>
      </c>
      <c r="C14" s="247">
        <v>143.32599999999999</v>
      </c>
      <c r="D14" s="240">
        <v>5.2899908172635346</v>
      </c>
      <c r="E14" s="240">
        <v>7.6101223345510158</v>
      </c>
      <c r="F14" s="263">
        <v>0.41005378513804924</v>
      </c>
      <c r="G14" s="240">
        <v>151.315</v>
      </c>
      <c r="H14" s="240">
        <v>4.1812974208562226</v>
      </c>
      <c r="I14" s="240">
        <v>8.034311018605047</v>
      </c>
      <c r="J14" s="240">
        <v>0.35201639047767852</v>
      </c>
      <c r="K14" s="1"/>
    </row>
    <row r="15" spans="1:11">
      <c r="A15" s="209"/>
      <c r="B15" s="209"/>
      <c r="C15" s="245"/>
      <c r="D15" s="238"/>
      <c r="E15" s="1"/>
      <c r="F15" s="251"/>
      <c r="G15" s="1"/>
      <c r="H15" s="202"/>
      <c r="I15" s="1"/>
      <c r="J15" s="1"/>
    </row>
    <row r="16" spans="1:11">
      <c r="A16" s="536" t="s">
        <v>3</v>
      </c>
      <c r="B16" s="209" t="s">
        <v>157</v>
      </c>
      <c r="C16" s="243">
        <v>72.010000000000005</v>
      </c>
      <c r="D16" s="238">
        <v>2.7891972136576459</v>
      </c>
      <c r="E16" s="238">
        <v>7.9610625437037559</v>
      </c>
      <c r="F16" s="251">
        <v>0.18508044524527811</v>
      </c>
      <c r="G16" s="238">
        <v>67.218999999999994</v>
      </c>
      <c r="H16" s="238">
        <v>1.0523309129722325</v>
      </c>
      <c r="I16" s="238">
        <v>7.4313937387199394</v>
      </c>
      <c r="J16" s="238">
        <v>4.800683099812364E-2</v>
      </c>
    </row>
    <row r="17" spans="1:11" s="212" customFormat="1">
      <c r="A17" s="536"/>
      <c r="B17" s="209" t="s">
        <v>158</v>
      </c>
      <c r="C17" s="243">
        <v>21.353999999999999</v>
      </c>
      <c r="D17" s="238">
        <v>3.3841684822077056</v>
      </c>
      <c r="E17" s="238">
        <v>8.2151307057533618</v>
      </c>
      <c r="F17" s="251">
        <v>0.27341990245056369</v>
      </c>
      <c r="G17" s="238">
        <v>20.934999999999999</v>
      </c>
      <c r="H17" s="238">
        <v>1.291852138571703</v>
      </c>
      <c r="I17" s="238">
        <v>8.0539365610633435</v>
      </c>
      <c r="J17" s="238">
        <v>0.1072273437957465</v>
      </c>
      <c r="K17" s="1"/>
    </row>
    <row r="18" spans="1:11">
      <c r="A18" s="540"/>
      <c r="B18" s="239" t="s">
        <v>0</v>
      </c>
      <c r="C18" s="244">
        <v>93.364000000000004</v>
      </c>
      <c r="D18" s="253">
        <v>2.9246728621666662</v>
      </c>
      <c r="E18" s="253">
        <v>8.0177764419206277</v>
      </c>
      <c r="F18" s="260">
        <v>0.20466880852713043</v>
      </c>
      <c r="G18" s="253">
        <v>88.153999999999996</v>
      </c>
      <c r="H18" s="253">
        <v>1.1091103031415139</v>
      </c>
      <c r="I18" s="253">
        <v>7.5703597153192996</v>
      </c>
      <c r="J18" s="253">
        <v>6.0780775249420493E-2</v>
      </c>
    </row>
    <row r="19" spans="1:11">
      <c r="A19" s="539" t="s">
        <v>48</v>
      </c>
      <c r="B19" s="209" t="s">
        <v>157</v>
      </c>
      <c r="C19" s="243">
        <v>53.095999999999997</v>
      </c>
      <c r="D19" s="238">
        <v>-1.2204197053132915</v>
      </c>
      <c r="E19" s="238">
        <v>2.1483909524481972</v>
      </c>
      <c r="F19" s="251">
        <v>-3.1222372177820645E-2</v>
      </c>
      <c r="G19" s="238">
        <v>104.79300000000001</v>
      </c>
      <c r="H19" s="238">
        <v>6.1635717107862531</v>
      </c>
      <c r="I19" s="238">
        <v>4.2401750241054676</v>
      </c>
      <c r="J19" s="238">
        <v>0.23758067114167858</v>
      </c>
    </row>
    <row r="20" spans="1:11">
      <c r="A20" s="538"/>
      <c r="B20" s="209" t="s">
        <v>158</v>
      </c>
      <c r="C20" s="243">
        <v>27.669</v>
      </c>
      <c r="D20" s="238">
        <v>9.5368171021377623</v>
      </c>
      <c r="E20" s="238">
        <v>2.0128940453430411</v>
      </c>
      <c r="F20" s="251">
        <v>0.18263963563269359</v>
      </c>
      <c r="G20" s="238">
        <v>58.283999999999999</v>
      </c>
      <c r="H20" s="238">
        <v>6.4664620780359394</v>
      </c>
      <c r="I20" s="238">
        <v>4.240106853835476</v>
      </c>
      <c r="J20" s="238">
        <v>0.2735412400119106</v>
      </c>
    </row>
    <row r="21" spans="1:11">
      <c r="A21" s="209"/>
      <c r="B21" s="35" t="s">
        <v>0</v>
      </c>
      <c r="C21" s="247">
        <v>80.765000000000001</v>
      </c>
      <c r="D21" s="240">
        <v>2.2186503315952066</v>
      </c>
      <c r="E21" s="240">
        <v>2.0999636247246829</v>
      </c>
      <c r="F21" s="263">
        <v>4.5709123308177446E-2</v>
      </c>
      <c r="G21" s="240">
        <v>163.077</v>
      </c>
      <c r="H21" s="240">
        <v>6.27162714316436</v>
      </c>
      <c r="I21" s="240">
        <v>4.2401506596821283</v>
      </c>
      <c r="J21" s="240">
        <v>0.25048433044268359</v>
      </c>
    </row>
    <row r="22" spans="1:11" s="212" customFormat="1">
      <c r="A22" s="209"/>
      <c r="B22" s="209"/>
      <c r="C22" s="245"/>
      <c r="D22" s="238"/>
      <c r="E22" s="1"/>
      <c r="F22" s="251"/>
      <c r="G22" s="1"/>
      <c r="H22" s="202"/>
      <c r="I22" s="1"/>
      <c r="J22" s="1"/>
      <c r="K22" s="1"/>
    </row>
    <row r="23" spans="1:11">
      <c r="A23" s="536" t="s">
        <v>49</v>
      </c>
      <c r="B23" s="209" t="s">
        <v>157</v>
      </c>
      <c r="C23" s="243">
        <v>192.31100000000001</v>
      </c>
      <c r="D23" s="238">
        <v>8.9043927355920935</v>
      </c>
      <c r="E23" s="238">
        <v>30.077755073473579</v>
      </c>
      <c r="F23" s="251">
        <v>2.0573237238239415</v>
      </c>
      <c r="G23" s="238">
        <v>123.063</v>
      </c>
      <c r="H23" s="238">
        <v>-0.59611796350594881</v>
      </c>
      <c r="I23" s="238">
        <v>19.247254564777258</v>
      </c>
      <c r="J23" s="238">
        <v>-0.39721202403151423</v>
      </c>
    </row>
    <row r="24" spans="1:11">
      <c r="A24" s="538"/>
      <c r="B24" s="209" t="s">
        <v>158</v>
      </c>
      <c r="C24" s="243">
        <v>90.445999999999998</v>
      </c>
      <c r="D24" s="238">
        <v>7.2511887680686726</v>
      </c>
      <c r="E24" s="238">
        <v>29.828458168230711</v>
      </c>
      <c r="F24" s="251">
        <v>1.7710597931649978</v>
      </c>
      <c r="G24" s="238">
        <v>63.209000000000003</v>
      </c>
      <c r="H24" s="238">
        <v>-1.8493788819875734</v>
      </c>
      <c r="I24" s="238">
        <v>20.845886079602138</v>
      </c>
      <c r="J24" s="238">
        <v>-0.58035640956829582</v>
      </c>
    </row>
    <row r="25" spans="1:11">
      <c r="A25" s="209"/>
      <c r="B25" s="35" t="s">
        <v>0</v>
      </c>
      <c r="C25" s="247">
        <v>282.75700000000001</v>
      </c>
      <c r="D25" s="240">
        <v>8.3700626250392762</v>
      </c>
      <c r="E25" s="240">
        <v>29.997559940589859</v>
      </c>
      <c r="F25" s="263">
        <v>1.9651911808264764</v>
      </c>
      <c r="G25" s="240">
        <v>186.27199999999999</v>
      </c>
      <c r="H25" s="240">
        <v>-1.0249679863550187</v>
      </c>
      <c r="I25" s="240">
        <v>19.761510715043496</v>
      </c>
      <c r="J25" s="240">
        <v>-0.45832782793256399</v>
      </c>
    </row>
    <row r="26" spans="1:11" s="212" customFormat="1">
      <c r="A26" s="209"/>
      <c r="B26" s="209"/>
      <c r="C26" s="245"/>
      <c r="D26" s="238"/>
      <c r="E26" s="1"/>
      <c r="F26" s="251"/>
      <c r="G26" s="1"/>
      <c r="H26" s="202"/>
      <c r="I26" s="1"/>
      <c r="J26" s="1"/>
      <c r="K26" s="1"/>
    </row>
    <row r="27" spans="1:11">
      <c r="A27" s="536" t="s">
        <v>50</v>
      </c>
      <c r="B27" s="209" t="s">
        <v>157</v>
      </c>
      <c r="C27" s="243">
        <v>5.1829999999999998</v>
      </c>
      <c r="D27" s="238">
        <v>45.671725688589106</v>
      </c>
      <c r="E27" s="238">
        <v>10.84581903406713</v>
      </c>
      <c r="F27" s="251">
        <v>3.3473996452367825</v>
      </c>
      <c r="G27" s="238">
        <v>3.4140000000000001</v>
      </c>
      <c r="H27" s="238">
        <v>-2.7627456565081143</v>
      </c>
      <c r="I27" s="238">
        <v>7.1440529003097009</v>
      </c>
      <c r="J27" s="238">
        <v>-0.25531485522243891</v>
      </c>
    </row>
    <row r="28" spans="1:11">
      <c r="A28" s="538"/>
      <c r="B28" s="209" t="s">
        <v>158</v>
      </c>
      <c r="C28" s="243">
        <v>26.756</v>
      </c>
      <c r="D28" s="238">
        <v>37.280656747049768</v>
      </c>
      <c r="E28" s="238">
        <v>10.518556666581489</v>
      </c>
      <c r="F28" s="251">
        <v>2.8355884943316294</v>
      </c>
      <c r="G28" s="238">
        <v>20.001999999999999</v>
      </c>
      <c r="H28" s="238">
        <v>-5.6420417020473623</v>
      </c>
      <c r="I28" s="238">
        <v>7.8633641218778196</v>
      </c>
      <c r="J28" s="238">
        <v>-0.49289854181394777</v>
      </c>
    </row>
    <row r="29" spans="1:11">
      <c r="A29" s="209"/>
      <c r="B29" s="35" t="s">
        <v>0</v>
      </c>
      <c r="C29" s="247">
        <v>31.939</v>
      </c>
      <c r="D29" s="240">
        <v>38.576015272474827</v>
      </c>
      <c r="E29" s="240">
        <v>10.570315150211398</v>
      </c>
      <c r="F29" s="263">
        <v>2.9164271026037367</v>
      </c>
      <c r="G29" s="240">
        <v>23.416</v>
      </c>
      <c r="H29" s="240">
        <v>-5.2329110850297456</v>
      </c>
      <c r="I29" s="240">
        <v>7.7496007876686823</v>
      </c>
      <c r="J29" s="240">
        <v>-0.45587993813562644</v>
      </c>
    </row>
    <row r="30" spans="1:11" s="212" customFormat="1">
      <c r="A30" s="209"/>
      <c r="B30" s="209"/>
      <c r="C30" s="245"/>
      <c r="D30" s="238"/>
      <c r="E30" s="1"/>
      <c r="F30" s="251"/>
      <c r="G30" s="1"/>
      <c r="H30" s="202"/>
      <c r="I30" s="1"/>
      <c r="J30" s="1"/>
      <c r="K30" s="1"/>
    </row>
    <row r="31" spans="1:11">
      <c r="A31" s="536" t="s">
        <v>51</v>
      </c>
      <c r="B31" s="209" t="s">
        <v>157</v>
      </c>
      <c r="C31" s="243">
        <v>23.038</v>
      </c>
      <c r="D31" s="238">
        <v>5.0620211601605236</v>
      </c>
      <c r="E31" s="238">
        <v>10.056463388283465</v>
      </c>
      <c r="F31" s="251">
        <v>0.41055293671426618</v>
      </c>
      <c r="G31" s="238">
        <v>20.166</v>
      </c>
      <c r="H31" s="238">
        <v>6.9700827498408557</v>
      </c>
      <c r="I31" s="238">
        <v>8.8027884663653246</v>
      </c>
      <c r="J31" s="238">
        <v>0.50998000991774539</v>
      </c>
    </row>
    <row r="32" spans="1:11" s="212" customFormat="1">
      <c r="A32" s="536"/>
      <c r="B32" s="209" t="s">
        <v>158</v>
      </c>
      <c r="C32" s="243">
        <v>14.603</v>
      </c>
      <c r="D32" s="238">
        <v>6.6768938563810387</v>
      </c>
      <c r="E32" s="238">
        <v>11.30258783828236</v>
      </c>
      <c r="F32" s="251">
        <v>0.78225844875965223</v>
      </c>
      <c r="G32" s="238">
        <v>13.692</v>
      </c>
      <c r="H32" s="238">
        <v>5.6726094003241467</v>
      </c>
      <c r="I32" s="238">
        <v>10.597482207886193</v>
      </c>
      <c r="J32" s="238">
        <v>0.63971261916198152</v>
      </c>
      <c r="K32" s="1"/>
    </row>
    <row r="33" spans="1:11" ht="15.75" thickBot="1">
      <c r="A33" s="537"/>
      <c r="B33" s="265" t="s">
        <v>0</v>
      </c>
      <c r="C33" s="248">
        <v>37.640999999999998</v>
      </c>
      <c r="D33" s="256">
        <v>5.6826796192829265</v>
      </c>
      <c r="E33" s="256">
        <v>10.505823543695417</v>
      </c>
      <c r="F33" s="264">
        <v>0.54160487194084439</v>
      </c>
      <c r="G33" s="256">
        <v>33.857999999999997</v>
      </c>
      <c r="H33" s="256">
        <v>6.4415731396774589</v>
      </c>
      <c r="I33" s="256">
        <v>9.4499660886384387</v>
      </c>
      <c r="J33" s="256">
        <v>0.55107421874930829</v>
      </c>
    </row>
    <row r="34" spans="1:11" s="212" customFormat="1">
      <c r="A34" s="208" t="s">
        <v>5</v>
      </c>
      <c r="B34" s="207"/>
      <c r="C34" s="207"/>
      <c r="D34" s="207"/>
      <c r="E34" s="207"/>
      <c r="F34" s="207"/>
      <c r="G34" s="1"/>
      <c r="K34" s="1"/>
    </row>
    <row r="35" spans="1:11" s="212" customFormat="1">
      <c r="A35" s="208" t="s">
        <v>6</v>
      </c>
      <c r="B35" s="208"/>
      <c r="C35" s="208"/>
      <c r="D35" s="208"/>
      <c r="E35" s="208"/>
      <c r="F35" s="207"/>
      <c r="G35" s="1"/>
      <c r="K35" s="1"/>
    </row>
    <row r="36" spans="1:11" s="212" customFormat="1" ht="24" customHeight="1">
      <c r="A36" s="535" t="s">
        <v>165</v>
      </c>
      <c r="B36" s="535"/>
      <c r="C36" s="535"/>
      <c r="D36" s="535"/>
      <c r="E36" s="535"/>
      <c r="F36" s="535"/>
      <c r="G36" s="535"/>
      <c r="H36" s="535"/>
      <c r="I36" s="535"/>
      <c r="J36" s="535"/>
      <c r="K36" s="1"/>
    </row>
    <row r="37" spans="1:11" s="212" customFormat="1">
      <c r="A37"/>
      <c r="B37"/>
      <c r="C37"/>
      <c r="D37"/>
      <c r="E37"/>
      <c r="F37"/>
      <c r="G37" s="1"/>
      <c r="H37" s="225"/>
      <c r="K37" s="1"/>
    </row>
    <row r="38" spans="1:11" s="212" customFormat="1">
      <c r="A38"/>
      <c r="B38"/>
      <c r="C38"/>
      <c r="D38"/>
      <c r="E38"/>
      <c r="F38"/>
      <c r="G38" s="1"/>
      <c r="K38" s="1"/>
    </row>
    <row r="41" spans="1:11" ht="34.5" customHeight="1"/>
  </sheetData>
  <mergeCells count="12">
    <mergeCell ref="C3:F3"/>
    <mergeCell ref="G3:J3"/>
    <mergeCell ref="A1:I1"/>
    <mergeCell ref="A36:J36"/>
    <mergeCell ref="A31:A33"/>
    <mergeCell ref="A8:A9"/>
    <mergeCell ref="A12:A13"/>
    <mergeCell ref="A5:A7"/>
    <mergeCell ref="A16:A18"/>
    <mergeCell ref="A19:A20"/>
    <mergeCell ref="A23:A24"/>
    <mergeCell ref="A27:A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12"/>
  <sheetViews>
    <sheetView workbookViewId="0">
      <selection activeCell="A16" sqref="A16"/>
    </sheetView>
  </sheetViews>
  <sheetFormatPr baseColWidth="10" defaultRowHeight="15"/>
  <cols>
    <col min="1" max="1" width="49.42578125" style="212" customWidth="1"/>
    <col min="2" max="2" width="6.5703125" style="212" bestFit="1" customWidth="1"/>
    <col min="3" max="3" width="4.85546875" style="212" bestFit="1" customWidth="1"/>
    <col min="4" max="16384" width="11.42578125" style="212"/>
  </cols>
  <sheetData>
    <row r="1" spans="1:4">
      <c r="A1" s="438" t="s">
        <v>293</v>
      </c>
      <c r="B1" s="430"/>
      <c r="C1" s="430"/>
      <c r="D1" s="430"/>
    </row>
    <row r="3" spans="1:4">
      <c r="A3" s="431" t="s">
        <v>294</v>
      </c>
      <c r="B3" s="432">
        <v>20698.143</v>
      </c>
      <c r="C3" s="432">
        <f>B3/$B$9</f>
        <v>0.75711986977833057</v>
      </c>
      <c r="D3" s="433"/>
    </row>
    <row r="4" spans="1:4">
      <c r="A4" s="434" t="s">
        <v>295</v>
      </c>
      <c r="B4" s="432">
        <v>5450.6189999999997</v>
      </c>
      <c r="C4" s="432">
        <f t="shared" ref="C4:C9" si="0">B4/$B$9</f>
        <v>0.19937884995244712</v>
      </c>
      <c r="D4" s="433"/>
    </row>
    <row r="5" spans="1:4">
      <c r="A5" s="431" t="s">
        <v>296</v>
      </c>
      <c r="B5" s="432">
        <v>197.69200000000001</v>
      </c>
      <c r="C5" s="432">
        <f t="shared" si="0"/>
        <v>7.2313995171556077E-3</v>
      </c>
      <c r="D5" s="433"/>
    </row>
    <row r="6" spans="1:4">
      <c r="A6" s="435" t="s">
        <v>297</v>
      </c>
      <c r="B6" s="432">
        <v>181.71800000000002</v>
      </c>
      <c r="C6" s="432">
        <f t="shared" si="0"/>
        <v>6.6470846440851569E-3</v>
      </c>
      <c r="D6" s="433"/>
    </row>
    <row r="7" spans="1:4">
      <c r="A7" s="431" t="s">
        <v>298</v>
      </c>
      <c r="B7" s="432">
        <v>239.86099999999999</v>
      </c>
      <c r="C7" s="432">
        <f t="shared" si="0"/>
        <v>8.773904455336894E-3</v>
      </c>
      <c r="D7" s="433"/>
    </row>
    <row r="8" spans="1:4">
      <c r="A8" s="431" t="s">
        <v>299</v>
      </c>
      <c r="B8" s="432">
        <v>569.96699999999998</v>
      </c>
      <c r="C8" s="432">
        <f t="shared" si="0"/>
        <v>2.0848891652644669E-2</v>
      </c>
      <c r="D8" s="433"/>
    </row>
    <row r="9" spans="1:4">
      <c r="A9" s="436" t="s">
        <v>14</v>
      </c>
      <c r="B9" s="432">
        <v>27338</v>
      </c>
      <c r="C9" s="432">
        <f t="shared" si="0"/>
        <v>1</v>
      </c>
      <c r="D9" s="433"/>
    </row>
    <row r="10" spans="1:4" ht="21.75" customHeight="1">
      <c r="A10" s="454" t="s">
        <v>300</v>
      </c>
      <c r="B10" s="455"/>
      <c r="C10" s="455"/>
      <c r="D10" s="455"/>
    </row>
    <row r="11" spans="1:4">
      <c r="A11" s="456" t="s">
        <v>301</v>
      </c>
      <c r="B11" s="456"/>
      <c r="C11" s="456"/>
      <c r="D11" s="437"/>
    </row>
    <row r="12" spans="1:4">
      <c r="A12" s="457"/>
      <c r="B12" s="458"/>
      <c r="C12" s="458"/>
      <c r="D12" s="433"/>
    </row>
  </sheetData>
  <mergeCells count="3">
    <mergeCell ref="A10:D10"/>
    <mergeCell ref="A11:C11"/>
    <mergeCell ref="A12:C1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GridLines="0" workbookViewId="0">
      <selection activeCell="A2" sqref="A2"/>
    </sheetView>
  </sheetViews>
  <sheetFormatPr baseColWidth="10" defaultRowHeight="15"/>
  <cols>
    <col min="1" max="1" width="5.7109375" customWidth="1"/>
    <col min="2" max="2" width="15.28515625" customWidth="1"/>
    <col min="3" max="3" width="12.28515625" bestFit="1" customWidth="1"/>
    <col min="4" max="4" width="9.28515625" bestFit="1" customWidth="1"/>
    <col min="6" max="6" width="5.28515625" bestFit="1" customWidth="1"/>
    <col min="7" max="7" width="14.7109375" customWidth="1"/>
    <col min="8" max="8" width="12.85546875" customWidth="1"/>
    <col min="9" max="9" width="9.28515625" bestFit="1" customWidth="1"/>
    <col min="13" max="14" width="8.85546875" customWidth="1"/>
    <col min="15" max="15" width="10.42578125" customWidth="1"/>
    <col min="16" max="17" width="8.85546875" customWidth="1"/>
    <col min="18" max="18" width="10.42578125" customWidth="1"/>
  </cols>
  <sheetData>
    <row r="1" spans="1:1">
      <c r="A1" s="203" t="s">
        <v>229</v>
      </c>
    </row>
    <row r="2" spans="1:1">
      <c r="A2" s="203"/>
    </row>
    <row r="3" spans="1:1">
      <c r="A3" s="203"/>
    </row>
    <row r="4" spans="1:1">
      <c r="A4" s="203"/>
    </row>
    <row r="5" spans="1:1">
      <c r="A5" s="203"/>
    </row>
    <row r="6" spans="1:1">
      <c r="A6" s="203"/>
    </row>
    <row r="7" spans="1:1">
      <c r="A7" s="203"/>
    </row>
    <row r="8" spans="1:1">
      <c r="A8" s="203"/>
    </row>
    <row r="9" spans="1:1">
      <c r="A9" s="203"/>
    </row>
    <row r="10" spans="1:1">
      <c r="A10" s="203"/>
    </row>
    <row r="11" spans="1:1">
      <c r="A11" s="203"/>
    </row>
    <row r="12" spans="1:1">
      <c r="A12" s="203"/>
    </row>
    <row r="13" spans="1:1">
      <c r="A13" s="203"/>
    </row>
    <row r="14" spans="1:1">
      <c r="A14" s="203"/>
    </row>
    <row r="15" spans="1:1">
      <c r="A15" s="203"/>
    </row>
    <row r="16" spans="1:1">
      <c r="A16" s="203"/>
    </row>
    <row r="17" spans="1:11">
      <c r="A17" s="203"/>
    </row>
    <row r="18" spans="1:11">
      <c r="A18" s="203"/>
    </row>
    <row r="19" spans="1:11">
      <c r="A19" s="203"/>
    </row>
    <row r="20" spans="1:11">
      <c r="A20" s="203"/>
    </row>
    <row r="21" spans="1:11">
      <c r="A21" s="203"/>
    </row>
    <row r="22" spans="1:11">
      <c r="A22" s="203"/>
    </row>
    <row r="23" spans="1:11">
      <c r="A23" s="203"/>
    </row>
    <row r="24" spans="1:11">
      <c r="A24" s="203"/>
    </row>
    <row r="25" spans="1:11">
      <c r="A25" s="203"/>
    </row>
    <row r="26" spans="1:11">
      <c r="A26" s="541" t="s">
        <v>102</v>
      </c>
      <c r="B26" s="541"/>
      <c r="C26" s="541"/>
      <c r="D26" s="541"/>
      <c r="E26" s="541"/>
      <c r="F26" s="541"/>
      <c r="G26" s="541"/>
      <c r="H26" s="541"/>
      <c r="I26" s="541"/>
      <c r="J26" s="541"/>
    </row>
    <row r="27" spans="1:11" ht="16.5" customHeight="1">
      <c r="A27" s="541" t="s">
        <v>103</v>
      </c>
      <c r="B27" s="541"/>
      <c r="C27" s="541"/>
      <c r="D27" s="541"/>
      <c r="E27" s="541"/>
      <c r="F27" s="541"/>
      <c r="G27" s="541"/>
      <c r="H27" s="541"/>
      <c r="I27" s="541"/>
      <c r="J27" s="541"/>
      <c r="K27" s="541"/>
    </row>
    <row r="28" spans="1:11">
      <c r="A28" s="542" t="s">
        <v>159</v>
      </c>
      <c r="B28" s="542"/>
      <c r="C28" s="542"/>
      <c r="D28" s="542"/>
      <c r="E28" s="542"/>
      <c r="F28" s="542"/>
      <c r="G28" s="542"/>
      <c r="H28" s="542"/>
      <c r="I28" s="542"/>
      <c r="J28" s="542"/>
    </row>
    <row r="29" spans="1:11">
      <c r="A29" s="203"/>
    </row>
    <row r="30" spans="1:11">
      <c r="A30" s="203"/>
    </row>
  </sheetData>
  <mergeCells count="3">
    <mergeCell ref="A26:J26"/>
    <mergeCell ref="A28:J28"/>
    <mergeCell ref="A27:K27"/>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N53"/>
  <sheetViews>
    <sheetView showGridLines="0" workbookViewId="0">
      <selection activeCell="D9" sqref="D9"/>
    </sheetView>
  </sheetViews>
  <sheetFormatPr baseColWidth="10" defaultRowHeight="15"/>
  <cols>
    <col min="2" max="5" width="13.5703125" customWidth="1"/>
    <col min="6" max="7" width="13.5703125" style="212" customWidth="1"/>
    <col min="8" max="12" width="13.5703125" customWidth="1"/>
  </cols>
  <sheetData>
    <row r="1" spans="1:14" ht="15" customHeight="1">
      <c r="A1" s="206"/>
      <c r="B1" s="545" t="s">
        <v>104</v>
      </c>
      <c r="C1" s="546"/>
      <c r="D1" s="546"/>
      <c r="E1" s="546"/>
      <c r="F1" s="546"/>
      <c r="G1" s="547"/>
      <c r="H1" s="201"/>
      <c r="I1" s="543" t="s">
        <v>105</v>
      </c>
      <c r="J1" s="544"/>
      <c r="K1" s="544"/>
      <c r="L1" s="544"/>
      <c r="M1" s="544"/>
      <c r="N1" s="544"/>
    </row>
    <row r="2" spans="1:14" ht="39">
      <c r="A2" s="200" t="s">
        <v>106</v>
      </c>
      <c r="B2" s="199" t="s">
        <v>48</v>
      </c>
      <c r="C2" s="199" t="s">
        <v>49</v>
      </c>
      <c r="D2" s="199" t="s">
        <v>50</v>
      </c>
      <c r="E2" s="199" t="s">
        <v>51</v>
      </c>
      <c r="F2" s="226" t="s">
        <v>157</v>
      </c>
      <c r="G2" s="226" t="s">
        <v>158</v>
      </c>
      <c r="H2" s="200" t="s">
        <v>106</v>
      </c>
      <c r="I2" s="199" t="s">
        <v>48</v>
      </c>
      <c r="J2" s="199" t="s">
        <v>49</v>
      </c>
      <c r="K2" s="199" t="s">
        <v>50</v>
      </c>
      <c r="L2" s="199" t="s">
        <v>51</v>
      </c>
      <c r="M2" s="226" t="s">
        <v>157</v>
      </c>
      <c r="N2" s="226" t="s">
        <v>158</v>
      </c>
    </row>
    <row r="3" spans="1:14">
      <c r="A3" s="198" t="s">
        <v>107</v>
      </c>
      <c r="B3" s="205">
        <v>0.03</v>
      </c>
      <c r="C3" s="205">
        <v>0.88</v>
      </c>
      <c r="D3" s="205">
        <v>7.04</v>
      </c>
      <c r="E3" s="205">
        <v>6.65</v>
      </c>
      <c r="F3" s="205">
        <v>1.1300000000000001</v>
      </c>
      <c r="G3" s="205">
        <v>2.63</v>
      </c>
      <c r="H3" s="198" t="s">
        <v>107</v>
      </c>
      <c r="I3" s="205">
        <v>0</v>
      </c>
      <c r="J3" s="205">
        <v>0.79</v>
      </c>
      <c r="K3" s="205">
        <v>0.98</v>
      </c>
      <c r="L3" s="205">
        <v>3.9</v>
      </c>
      <c r="M3" s="205">
        <v>0.6</v>
      </c>
      <c r="N3" s="205">
        <v>0.96000000000000008</v>
      </c>
    </row>
    <row r="4" spans="1:14">
      <c r="A4" s="197">
        <v>19</v>
      </c>
      <c r="B4" s="205">
        <v>0.28000000000000003</v>
      </c>
      <c r="C4" s="205">
        <v>2.19</v>
      </c>
      <c r="D4" s="205">
        <v>12.93</v>
      </c>
      <c r="E4" s="205">
        <v>3.9</v>
      </c>
      <c r="F4" s="205">
        <v>2.0499999999999998</v>
      </c>
      <c r="G4" s="205">
        <v>4.01</v>
      </c>
      <c r="H4" s="197">
        <v>19</v>
      </c>
      <c r="I4" s="205">
        <v>0.01</v>
      </c>
      <c r="J4" s="205">
        <v>1.99</v>
      </c>
      <c r="K4" s="205">
        <v>2.33</v>
      </c>
      <c r="L4" s="205">
        <v>2.41</v>
      </c>
      <c r="M4" s="205">
        <v>1.17</v>
      </c>
      <c r="N4" s="205">
        <v>1.38</v>
      </c>
    </row>
    <row r="5" spans="1:14">
      <c r="A5" s="197">
        <v>20</v>
      </c>
      <c r="B5" s="205">
        <v>0.98</v>
      </c>
      <c r="C5" s="205">
        <v>3.22</v>
      </c>
      <c r="D5" s="205">
        <v>14.76</v>
      </c>
      <c r="E5" s="205">
        <v>4.63</v>
      </c>
      <c r="F5" s="205">
        <v>2.93</v>
      </c>
      <c r="G5" s="205">
        <v>5.22</v>
      </c>
      <c r="H5" s="197">
        <v>20</v>
      </c>
      <c r="I5" s="205">
        <v>0.05</v>
      </c>
      <c r="J5" s="205">
        <v>2.96</v>
      </c>
      <c r="K5" s="205">
        <v>3.35</v>
      </c>
      <c r="L5" s="205">
        <v>2.46</v>
      </c>
      <c r="M5" s="205">
        <v>1.65</v>
      </c>
      <c r="N5" s="205">
        <v>1.96</v>
      </c>
    </row>
    <row r="6" spans="1:14">
      <c r="A6" s="197">
        <v>21</v>
      </c>
      <c r="B6" s="205">
        <v>1.42</v>
      </c>
      <c r="C6" s="205">
        <v>4.3499999999999996</v>
      </c>
      <c r="D6" s="205">
        <v>12.86</v>
      </c>
      <c r="E6" s="205">
        <v>3.79</v>
      </c>
      <c r="F6" s="205">
        <v>3.73</v>
      </c>
      <c r="G6" s="205">
        <v>5.49</v>
      </c>
      <c r="H6" s="197">
        <v>21</v>
      </c>
      <c r="I6" s="205">
        <v>0.11</v>
      </c>
      <c r="J6" s="205">
        <v>3.49</v>
      </c>
      <c r="K6" s="205">
        <v>3.82</v>
      </c>
      <c r="L6" s="205">
        <v>2.0499999999999998</v>
      </c>
      <c r="M6" s="205">
        <v>1.94</v>
      </c>
      <c r="N6" s="205">
        <v>2.19</v>
      </c>
    </row>
    <row r="7" spans="1:14">
      <c r="A7" s="197">
        <v>22</v>
      </c>
      <c r="B7" s="205">
        <v>4.96</v>
      </c>
      <c r="C7" s="205">
        <v>5.12</v>
      </c>
      <c r="D7" s="205">
        <v>9.82</v>
      </c>
      <c r="E7" s="205">
        <v>3.88</v>
      </c>
      <c r="F7" s="205">
        <v>5.28</v>
      </c>
      <c r="G7" s="205">
        <v>5.43</v>
      </c>
      <c r="H7" s="197">
        <v>22</v>
      </c>
      <c r="I7" s="205">
        <v>0.26</v>
      </c>
      <c r="J7" s="205">
        <v>4.01</v>
      </c>
      <c r="K7" s="205">
        <v>4.4400000000000004</v>
      </c>
      <c r="L7" s="205">
        <v>2.0699999999999998</v>
      </c>
      <c r="M7" s="205">
        <v>2.27</v>
      </c>
      <c r="N7" s="205">
        <v>2.5299999999999998</v>
      </c>
    </row>
    <row r="8" spans="1:14">
      <c r="A8" s="197">
        <v>23</v>
      </c>
      <c r="B8" s="205">
        <v>5.45</v>
      </c>
      <c r="C8" s="205">
        <v>5.79</v>
      </c>
      <c r="D8" s="205">
        <v>7.61</v>
      </c>
      <c r="E8" s="205">
        <v>4.99</v>
      </c>
      <c r="F8" s="205">
        <v>5.74</v>
      </c>
      <c r="G8" s="205">
        <v>5.87</v>
      </c>
      <c r="H8" s="197">
        <v>23</v>
      </c>
      <c r="I8" s="205">
        <v>0.4</v>
      </c>
      <c r="J8" s="205">
        <v>4.71</v>
      </c>
      <c r="K8" s="205">
        <v>5.78</v>
      </c>
      <c r="L8" s="205">
        <v>1.88</v>
      </c>
      <c r="M8" s="205">
        <v>2.69</v>
      </c>
      <c r="N8" s="205">
        <v>3</v>
      </c>
    </row>
    <row r="9" spans="1:14">
      <c r="A9" s="197">
        <v>24</v>
      </c>
      <c r="B9" s="205">
        <v>5.69</v>
      </c>
      <c r="C9" s="205">
        <v>5.91</v>
      </c>
      <c r="D9" s="205">
        <v>6.45</v>
      </c>
      <c r="E9" s="205">
        <v>10.08</v>
      </c>
      <c r="F9" s="205">
        <v>6.19</v>
      </c>
      <c r="G9" s="205">
        <v>6.41</v>
      </c>
      <c r="H9" s="197">
        <v>24</v>
      </c>
      <c r="I9" s="205">
        <v>0.56000000000000005</v>
      </c>
      <c r="J9" s="205">
        <v>4.87</v>
      </c>
      <c r="K9" s="205">
        <v>5.39</v>
      </c>
      <c r="L9" s="205">
        <v>1.72</v>
      </c>
      <c r="M9" s="205">
        <v>2.91</v>
      </c>
      <c r="N9" s="205">
        <v>2.91</v>
      </c>
    </row>
    <row r="10" spans="1:14">
      <c r="A10" s="197">
        <v>25</v>
      </c>
      <c r="B10" s="205">
        <v>5.27</v>
      </c>
      <c r="C10" s="205">
        <v>5.38</v>
      </c>
      <c r="D10" s="205">
        <v>5.41</v>
      </c>
      <c r="E10" s="205">
        <v>10.28</v>
      </c>
      <c r="F10" s="205">
        <v>5.57</v>
      </c>
      <c r="G10" s="205">
        <v>6.16</v>
      </c>
      <c r="H10" s="197">
        <v>25</v>
      </c>
      <c r="I10" s="205">
        <v>0.73</v>
      </c>
      <c r="J10" s="205">
        <v>5.03</v>
      </c>
      <c r="K10" s="205">
        <v>5.24</v>
      </c>
      <c r="L10" s="205">
        <v>1.87</v>
      </c>
      <c r="M10" s="205">
        <v>3.02</v>
      </c>
      <c r="N10" s="205">
        <v>3.11</v>
      </c>
    </row>
    <row r="11" spans="1:14">
      <c r="A11" s="197">
        <v>26</v>
      </c>
      <c r="B11" s="205">
        <v>4.4400000000000004</v>
      </c>
      <c r="C11" s="205">
        <v>4.7</v>
      </c>
      <c r="D11" s="205">
        <v>3.29</v>
      </c>
      <c r="E11" s="205">
        <v>4.6100000000000003</v>
      </c>
      <c r="F11" s="205">
        <v>4.38</v>
      </c>
      <c r="G11" s="205">
        <v>4.8</v>
      </c>
      <c r="H11" s="197">
        <v>26</v>
      </c>
      <c r="I11" s="205">
        <v>0.92</v>
      </c>
      <c r="J11" s="205">
        <v>5.08</v>
      </c>
      <c r="K11" s="205">
        <v>4.5599999999999996</v>
      </c>
      <c r="L11" s="205">
        <v>3.55</v>
      </c>
      <c r="M11" s="205">
        <v>3.19</v>
      </c>
      <c r="N11" s="205">
        <v>3.35</v>
      </c>
    </row>
    <row r="12" spans="1:14">
      <c r="A12" s="197">
        <v>27</v>
      </c>
      <c r="B12" s="205">
        <v>3.96</v>
      </c>
      <c r="C12" s="205">
        <v>4.2699999999999996</v>
      </c>
      <c r="D12" s="205">
        <v>2.17</v>
      </c>
      <c r="E12" s="205">
        <v>3.02</v>
      </c>
      <c r="F12" s="205">
        <v>3.9</v>
      </c>
      <c r="G12" s="205">
        <v>4.04</v>
      </c>
      <c r="H12" s="197">
        <v>27</v>
      </c>
      <c r="I12" s="205">
        <v>1.1100000000000001</v>
      </c>
      <c r="J12" s="205">
        <v>4.68</v>
      </c>
      <c r="K12" s="205">
        <v>3.56</v>
      </c>
      <c r="L12" s="205">
        <v>5.28</v>
      </c>
      <c r="M12" s="205">
        <v>3.28</v>
      </c>
      <c r="N12" s="205">
        <v>3.16</v>
      </c>
    </row>
    <row r="13" spans="1:14">
      <c r="A13" s="197">
        <v>28</v>
      </c>
      <c r="B13" s="205">
        <v>3.72</v>
      </c>
      <c r="C13" s="205">
        <v>3.86</v>
      </c>
      <c r="D13" s="205">
        <v>1.53</v>
      </c>
      <c r="E13" s="205">
        <v>2.65</v>
      </c>
      <c r="F13" s="205">
        <v>3.55</v>
      </c>
      <c r="G13" s="205">
        <v>3.57</v>
      </c>
      <c r="H13" s="197">
        <v>28</v>
      </c>
      <c r="I13" s="205">
        <v>1.18</v>
      </c>
      <c r="J13" s="205">
        <v>4.2300000000000004</v>
      </c>
      <c r="K13" s="205">
        <v>3.18</v>
      </c>
      <c r="L13" s="205">
        <v>4.28</v>
      </c>
      <c r="M13" s="205">
        <v>2.99</v>
      </c>
      <c r="N13" s="205">
        <v>2.88</v>
      </c>
    </row>
    <row r="14" spans="1:14">
      <c r="A14" s="197">
        <v>29</v>
      </c>
      <c r="B14" s="205">
        <v>3.18</v>
      </c>
      <c r="C14" s="205">
        <v>3.43</v>
      </c>
      <c r="D14" s="205">
        <v>1.33</v>
      </c>
      <c r="E14" s="205">
        <v>2.78</v>
      </c>
      <c r="F14" s="205">
        <v>3.2</v>
      </c>
      <c r="G14" s="205">
        <v>3.13</v>
      </c>
      <c r="H14" s="197">
        <v>29</v>
      </c>
      <c r="I14" s="205">
        <v>1.29</v>
      </c>
      <c r="J14" s="205">
        <v>3.7</v>
      </c>
      <c r="K14" s="205">
        <v>2.96</v>
      </c>
      <c r="L14" s="205">
        <v>3.08</v>
      </c>
      <c r="M14" s="205">
        <v>2.76</v>
      </c>
      <c r="N14" s="205">
        <v>2.44</v>
      </c>
    </row>
    <row r="15" spans="1:14">
      <c r="A15" s="197">
        <v>30</v>
      </c>
      <c r="B15" s="205">
        <v>3.1</v>
      </c>
      <c r="C15" s="205">
        <v>3.06</v>
      </c>
      <c r="D15" s="205">
        <v>0.9</v>
      </c>
      <c r="E15" s="205">
        <v>2.71</v>
      </c>
      <c r="F15" s="205">
        <v>2.98</v>
      </c>
      <c r="G15" s="205">
        <v>2.72</v>
      </c>
      <c r="H15" s="197">
        <v>30</v>
      </c>
      <c r="I15" s="205">
        <v>1.3</v>
      </c>
      <c r="J15" s="205">
        <v>3.3</v>
      </c>
      <c r="K15" s="205">
        <v>2.5</v>
      </c>
      <c r="L15" s="205">
        <v>2.67</v>
      </c>
      <c r="M15" s="205">
        <v>2.5099999999999998</v>
      </c>
      <c r="N15" s="205">
        <v>2.21</v>
      </c>
    </row>
    <row r="16" spans="1:14">
      <c r="A16" s="197">
        <v>31</v>
      </c>
      <c r="B16" s="205">
        <v>3.06</v>
      </c>
      <c r="C16" s="205">
        <v>2.91</v>
      </c>
      <c r="D16" s="205">
        <v>0.74</v>
      </c>
      <c r="E16" s="205">
        <v>2.36</v>
      </c>
      <c r="F16" s="205">
        <v>2.88</v>
      </c>
      <c r="G16" s="205">
        <v>2.4700000000000002</v>
      </c>
      <c r="H16" s="197">
        <v>31</v>
      </c>
      <c r="I16" s="205">
        <v>1.29</v>
      </c>
      <c r="J16" s="205">
        <v>2.9</v>
      </c>
      <c r="K16" s="205">
        <v>2.19</v>
      </c>
      <c r="L16" s="205">
        <v>2.2200000000000002</v>
      </c>
      <c r="M16" s="205">
        <v>2.3199999999999998</v>
      </c>
      <c r="N16" s="205">
        <v>1.89</v>
      </c>
    </row>
    <row r="17" spans="1:14">
      <c r="A17" s="197">
        <v>32</v>
      </c>
      <c r="B17" s="205">
        <v>3.07</v>
      </c>
      <c r="C17" s="205">
        <v>2.63</v>
      </c>
      <c r="D17" s="205">
        <v>0.74</v>
      </c>
      <c r="E17" s="205">
        <v>2.2200000000000002</v>
      </c>
      <c r="F17" s="205">
        <v>2.72</v>
      </c>
      <c r="G17" s="205">
        <v>2.2200000000000002</v>
      </c>
      <c r="H17" s="197">
        <v>32</v>
      </c>
      <c r="I17" s="205">
        <v>1.31</v>
      </c>
      <c r="J17" s="205">
        <v>2.52</v>
      </c>
      <c r="K17" s="205">
        <v>1.84</v>
      </c>
      <c r="L17" s="205">
        <v>2.0499999999999998</v>
      </c>
      <c r="M17" s="205">
        <v>2.09</v>
      </c>
      <c r="N17" s="205">
        <v>1.73</v>
      </c>
    </row>
    <row r="18" spans="1:14">
      <c r="A18" s="197">
        <v>33</v>
      </c>
      <c r="B18" s="205">
        <v>3.01</v>
      </c>
      <c r="C18" s="205">
        <v>2.4500000000000002</v>
      </c>
      <c r="D18" s="205">
        <v>0.8</v>
      </c>
      <c r="E18" s="205">
        <v>1.9</v>
      </c>
      <c r="F18" s="205">
        <v>2.57</v>
      </c>
      <c r="G18" s="205">
        <v>2.0699999999999998</v>
      </c>
      <c r="H18" s="197">
        <v>33</v>
      </c>
      <c r="I18" s="205">
        <v>1.45</v>
      </c>
      <c r="J18" s="205">
        <v>2.4900000000000002</v>
      </c>
      <c r="K18" s="205">
        <v>1.52</v>
      </c>
      <c r="L18" s="205">
        <v>1.97</v>
      </c>
      <c r="M18" s="205">
        <v>2.15</v>
      </c>
      <c r="N18" s="205">
        <v>1.69</v>
      </c>
    </row>
    <row r="19" spans="1:14">
      <c r="A19" s="197">
        <v>34</v>
      </c>
      <c r="B19" s="205">
        <v>3.18</v>
      </c>
      <c r="C19" s="205">
        <v>2.36</v>
      </c>
      <c r="D19" s="205">
        <v>0.68</v>
      </c>
      <c r="E19" s="205">
        <v>1.76</v>
      </c>
      <c r="F19" s="205">
        <v>2.58</v>
      </c>
      <c r="G19" s="205">
        <v>1.92</v>
      </c>
      <c r="H19" s="197">
        <v>34</v>
      </c>
      <c r="I19" s="205">
        <v>1.4</v>
      </c>
      <c r="J19" s="205">
        <v>2.25</v>
      </c>
      <c r="K19" s="205">
        <v>1.38</v>
      </c>
      <c r="L19" s="205">
        <v>1.56</v>
      </c>
      <c r="M19" s="205">
        <v>2</v>
      </c>
      <c r="N19" s="205">
        <v>1.48</v>
      </c>
    </row>
    <row r="20" spans="1:14">
      <c r="A20" s="197">
        <v>35</v>
      </c>
      <c r="B20" s="205">
        <v>3.12</v>
      </c>
      <c r="C20" s="205">
        <v>2.2599999999999998</v>
      </c>
      <c r="D20" s="205">
        <v>0.8</v>
      </c>
      <c r="E20" s="205">
        <v>1.71</v>
      </c>
      <c r="F20" s="205">
        <v>2.4900000000000002</v>
      </c>
      <c r="G20" s="205">
        <v>1.87</v>
      </c>
      <c r="H20" s="197">
        <v>35</v>
      </c>
      <c r="I20" s="205">
        <v>1.43</v>
      </c>
      <c r="J20" s="205">
        <v>2.0499999999999998</v>
      </c>
      <c r="K20" s="205">
        <v>1.29</v>
      </c>
      <c r="L20" s="205">
        <v>1.6</v>
      </c>
      <c r="M20" s="205">
        <v>1.89</v>
      </c>
      <c r="N20" s="205">
        <v>1.45</v>
      </c>
    </row>
    <row r="21" spans="1:14">
      <c r="A21" s="197">
        <v>36</v>
      </c>
      <c r="B21" s="205">
        <v>2.93</v>
      </c>
      <c r="C21" s="205">
        <v>2.17</v>
      </c>
      <c r="D21" s="205">
        <v>0.86</v>
      </c>
      <c r="E21" s="205">
        <v>1.62</v>
      </c>
      <c r="F21" s="205">
        <v>2.38</v>
      </c>
      <c r="G21" s="205">
        <v>1.79</v>
      </c>
      <c r="H21" s="197">
        <v>36</v>
      </c>
      <c r="I21" s="205">
        <v>1.29</v>
      </c>
      <c r="J21" s="205">
        <v>1.9</v>
      </c>
      <c r="K21" s="205">
        <v>1.46</v>
      </c>
      <c r="L21" s="205">
        <v>1.37</v>
      </c>
      <c r="M21" s="205">
        <v>1.69</v>
      </c>
      <c r="N21" s="205">
        <v>1.4</v>
      </c>
    </row>
    <row r="22" spans="1:14">
      <c r="A22" s="197">
        <v>37</v>
      </c>
      <c r="B22" s="205">
        <v>2.75</v>
      </c>
      <c r="C22" s="205">
        <v>2.0099999999999998</v>
      </c>
      <c r="D22" s="205">
        <v>0.56999999999999995</v>
      </c>
      <c r="E22" s="205">
        <v>1.48</v>
      </c>
      <c r="F22" s="205">
        <v>2.2599999999999998</v>
      </c>
      <c r="G22" s="205">
        <v>1.54</v>
      </c>
      <c r="H22" s="197">
        <v>37</v>
      </c>
      <c r="I22" s="205">
        <v>1.25</v>
      </c>
      <c r="J22" s="205">
        <v>1.79</v>
      </c>
      <c r="K22" s="205">
        <v>1.96</v>
      </c>
      <c r="L22" s="205">
        <v>1.19</v>
      </c>
      <c r="M22" s="205">
        <v>1.64</v>
      </c>
      <c r="N22" s="205">
        <v>1.35</v>
      </c>
    </row>
    <row r="23" spans="1:14">
      <c r="A23" s="197">
        <v>38</v>
      </c>
      <c r="B23" s="205">
        <v>2.6</v>
      </c>
      <c r="C23" s="205">
        <v>1.93</v>
      </c>
      <c r="D23" s="205">
        <v>0.67</v>
      </c>
      <c r="E23" s="205">
        <v>1.38</v>
      </c>
      <c r="F23" s="205">
        <v>2.12</v>
      </c>
      <c r="G23" s="205">
        <v>1.56</v>
      </c>
      <c r="H23" s="197">
        <v>38</v>
      </c>
      <c r="I23" s="205">
        <v>1.24</v>
      </c>
      <c r="J23" s="205">
        <v>1.73</v>
      </c>
      <c r="K23" s="205">
        <v>2.2000000000000002</v>
      </c>
      <c r="L23" s="205">
        <v>1.1200000000000001</v>
      </c>
      <c r="M23" s="205">
        <v>1.6</v>
      </c>
      <c r="N23" s="205">
        <v>1.36</v>
      </c>
    </row>
    <row r="24" spans="1:14">
      <c r="A24" s="197">
        <v>39</v>
      </c>
      <c r="B24" s="205">
        <v>2.52</v>
      </c>
      <c r="C24" s="205">
        <v>1.86</v>
      </c>
      <c r="D24" s="205">
        <v>0.64</v>
      </c>
      <c r="E24" s="205">
        <v>1.42</v>
      </c>
      <c r="F24" s="205">
        <v>2.0499999999999998</v>
      </c>
      <c r="G24" s="205">
        <v>1.53</v>
      </c>
      <c r="H24" s="197">
        <v>39</v>
      </c>
      <c r="I24" s="205">
        <v>1.1399999999999999</v>
      </c>
      <c r="J24" s="205">
        <v>1.59</v>
      </c>
      <c r="K24" s="205">
        <v>2.15</v>
      </c>
      <c r="L24" s="205">
        <v>1.05</v>
      </c>
      <c r="M24" s="205">
        <v>1.47</v>
      </c>
      <c r="N24" s="205">
        <v>1.28</v>
      </c>
    </row>
    <row r="25" spans="1:14">
      <c r="A25" s="197">
        <v>40</v>
      </c>
      <c r="B25" s="205">
        <v>2.21</v>
      </c>
      <c r="C25" s="205">
        <v>1.74</v>
      </c>
      <c r="D25" s="205">
        <v>0.61</v>
      </c>
      <c r="E25" s="205">
        <v>1.34</v>
      </c>
      <c r="F25" s="205">
        <v>1.9</v>
      </c>
      <c r="G25" s="205">
        <v>1.38</v>
      </c>
      <c r="H25" s="197">
        <v>40</v>
      </c>
      <c r="I25" s="205">
        <v>1.19</v>
      </c>
      <c r="J25" s="205">
        <v>1.5</v>
      </c>
      <c r="K25" s="205">
        <v>2.0099999999999998</v>
      </c>
      <c r="L25" s="205">
        <v>1.07</v>
      </c>
      <c r="M25" s="205">
        <v>1.44</v>
      </c>
      <c r="N25" s="205">
        <v>1.27</v>
      </c>
    </row>
    <row r="26" spans="1:14">
      <c r="A26" s="197">
        <v>41</v>
      </c>
      <c r="B26" s="205">
        <v>2.21</v>
      </c>
      <c r="C26" s="205">
        <v>1.76</v>
      </c>
      <c r="D26" s="205">
        <v>0.5</v>
      </c>
      <c r="E26" s="205">
        <v>1.38</v>
      </c>
      <c r="F26" s="205">
        <v>1.92</v>
      </c>
      <c r="G26" s="205">
        <v>1.38</v>
      </c>
      <c r="H26" s="197">
        <v>41</v>
      </c>
      <c r="I26" s="205">
        <v>1.1599999999999999</v>
      </c>
      <c r="J26" s="205">
        <v>1.53</v>
      </c>
      <c r="K26" s="205">
        <v>1.86</v>
      </c>
      <c r="L26" s="205">
        <v>0.97</v>
      </c>
      <c r="M26" s="205">
        <v>1.41</v>
      </c>
      <c r="N26" s="205">
        <v>1.27</v>
      </c>
    </row>
    <row r="27" spans="1:14">
      <c r="A27" s="197">
        <v>42</v>
      </c>
      <c r="B27" s="205">
        <v>2.14</v>
      </c>
      <c r="C27" s="205">
        <v>1.77</v>
      </c>
      <c r="D27" s="205">
        <v>0.59</v>
      </c>
      <c r="E27" s="205">
        <v>1.27</v>
      </c>
      <c r="F27" s="205">
        <v>1.89</v>
      </c>
      <c r="G27" s="205">
        <v>1.4</v>
      </c>
      <c r="H27" s="197">
        <v>42</v>
      </c>
      <c r="I27" s="205">
        <v>1.24</v>
      </c>
      <c r="J27" s="205">
        <v>1.53</v>
      </c>
      <c r="K27" s="205">
        <v>1.55</v>
      </c>
      <c r="L27" s="205">
        <v>1.06</v>
      </c>
      <c r="M27" s="205">
        <v>1.42</v>
      </c>
      <c r="N27" s="205">
        <v>1.31</v>
      </c>
    </row>
    <row r="28" spans="1:14">
      <c r="A28" s="197">
        <v>43</v>
      </c>
      <c r="B28" s="205">
        <v>2.2599999999999998</v>
      </c>
      <c r="C28" s="205">
        <v>1.8</v>
      </c>
      <c r="D28" s="205">
        <v>0.62</v>
      </c>
      <c r="E28" s="205">
        <v>1.32</v>
      </c>
      <c r="F28" s="205">
        <v>1.94</v>
      </c>
      <c r="G28" s="205">
        <v>1.44</v>
      </c>
      <c r="H28" s="197">
        <v>43</v>
      </c>
      <c r="I28" s="205">
        <v>1.18</v>
      </c>
      <c r="J28" s="205">
        <v>1.49</v>
      </c>
      <c r="K28" s="205">
        <v>1.54</v>
      </c>
      <c r="L28" s="205">
        <v>0.99</v>
      </c>
      <c r="M28" s="205">
        <v>1.4</v>
      </c>
      <c r="N28" s="205">
        <v>1.21</v>
      </c>
    </row>
    <row r="29" spans="1:14">
      <c r="A29" s="197">
        <v>44</v>
      </c>
      <c r="B29" s="205">
        <v>2.06</v>
      </c>
      <c r="C29" s="205">
        <v>1.75</v>
      </c>
      <c r="D29" s="205">
        <v>0.51</v>
      </c>
      <c r="E29" s="205">
        <v>1.28</v>
      </c>
      <c r="F29" s="205">
        <v>1.84</v>
      </c>
      <c r="G29" s="205">
        <v>1.39</v>
      </c>
      <c r="H29" s="197">
        <v>44</v>
      </c>
      <c r="I29" s="205">
        <v>1.1599999999999999</v>
      </c>
      <c r="J29" s="205">
        <v>1.46</v>
      </c>
      <c r="K29" s="205">
        <v>1.43</v>
      </c>
      <c r="L29" s="205">
        <v>1.01</v>
      </c>
      <c r="M29" s="205">
        <v>1.38</v>
      </c>
      <c r="N29" s="205">
        <v>1.17</v>
      </c>
    </row>
    <row r="30" spans="1:14">
      <c r="A30" s="197">
        <v>45</v>
      </c>
      <c r="B30" s="205">
        <v>1.82</v>
      </c>
      <c r="C30" s="205">
        <v>1.66</v>
      </c>
      <c r="D30" s="205">
        <v>0.54</v>
      </c>
      <c r="E30" s="205">
        <v>1.21</v>
      </c>
      <c r="F30" s="205">
        <v>1.73</v>
      </c>
      <c r="G30" s="205">
        <v>1.29</v>
      </c>
      <c r="H30" s="197">
        <v>45</v>
      </c>
      <c r="I30" s="205">
        <v>1.1399999999999999</v>
      </c>
      <c r="J30" s="205">
        <v>1.42</v>
      </c>
      <c r="K30" s="205">
        <v>1.34</v>
      </c>
      <c r="L30" s="205">
        <v>1.1100000000000001</v>
      </c>
      <c r="M30" s="205">
        <v>1.35</v>
      </c>
      <c r="N30" s="205">
        <v>1.1499999999999999</v>
      </c>
    </row>
    <row r="31" spans="1:14">
      <c r="A31" s="197">
        <v>46</v>
      </c>
      <c r="B31" s="205">
        <v>1.77</v>
      </c>
      <c r="C31" s="205">
        <v>1.52</v>
      </c>
      <c r="D31" s="205">
        <v>0.46</v>
      </c>
      <c r="E31" s="205">
        <v>1.05</v>
      </c>
      <c r="F31" s="205">
        <v>1.59</v>
      </c>
      <c r="G31" s="205">
        <v>1.21</v>
      </c>
      <c r="H31" s="197">
        <v>46</v>
      </c>
      <c r="I31" s="205">
        <v>1.07</v>
      </c>
      <c r="J31" s="205">
        <v>1.32</v>
      </c>
      <c r="K31" s="205">
        <v>1.38</v>
      </c>
      <c r="L31" s="205">
        <v>0.92</v>
      </c>
      <c r="M31" s="205">
        <v>1.25</v>
      </c>
      <c r="N31" s="205">
        <v>1.08</v>
      </c>
    </row>
    <row r="32" spans="1:14">
      <c r="A32" s="197">
        <v>47</v>
      </c>
      <c r="B32" s="205">
        <v>1.48</v>
      </c>
      <c r="C32" s="205">
        <v>1.46</v>
      </c>
      <c r="D32" s="205">
        <v>0.46</v>
      </c>
      <c r="E32" s="205">
        <v>0.92</v>
      </c>
      <c r="F32" s="205">
        <v>1.48</v>
      </c>
      <c r="G32" s="205">
        <v>1.1200000000000001</v>
      </c>
      <c r="H32" s="197">
        <v>47</v>
      </c>
      <c r="I32" s="205">
        <v>1.02</v>
      </c>
      <c r="J32" s="205">
        <v>1.29</v>
      </c>
      <c r="K32" s="205">
        <v>1.32</v>
      </c>
      <c r="L32" s="205">
        <v>0.98</v>
      </c>
      <c r="M32" s="205">
        <v>1.22</v>
      </c>
      <c r="N32" s="205">
        <v>1.06</v>
      </c>
    </row>
    <row r="33" spans="1:14">
      <c r="A33" s="197">
        <v>48</v>
      </c>
      <c r="B33" s="205">
        <v>1.42</v>
      </c>
      <c r="C33" s="205">
        <v>1.37</v>
      </c>
      <c r="D33" s="205">
        <v>0.42</v>
      </c>
      <c r="E33" s="205">
        <v>0.91</v>
      </c>
      <c r="F33" s="205">
        <v>1.36</v>
      </c>
      <c r="G33" s="205">
        <v>1.1000000000000001</v>
      </c>
      <c r="H33" s="197">
        <v>48</v>
      </c>
      <c r="I33" s="205">
        <v>1.06</v>
      </c>
      <c r="J33" s="205">
        <v>1.21</v>
      </c>
      <c r="K33" s="205">
        <v>1.31</v>
      </c>
      <c r="L33" s="205">
        <v>0.78</v>
      </c>
      <c r="M33" s="205">
        <v>1.17</v>
      </c>
      <c r="N33" s="205">
        <v>1.04</v>
      </c>
    </row>
    <row r="34" spans="1:14">
      <c r="A34" s="197">
        <v>49</v>
      </c>
      <c r="B34" s="205">
        <v>1.39</v>
      </c>
      <c r="C34" s="205">
        <v>1.31</v>
      </c>
      <c r="D34" s="205">
        <v>0.37</v>
      </c>
      <c r="E34" s="205">
        <v>0.89</v>
      </c>
      <c r="F34" s="205">
        <v>1.32</v>
      </c>
      <c r="G34" s="205">
        <v>1.04</v>
      </c>
      <c r="H34" s="197">
        <v>49</v>
      </c>
      <c r="I34" s="205">
        <v>1.19</v>
      </c>
      <c r="J34" s="205">
        <v>1.22</v>
      </c>
      <c r="K34" s="205">
        <v>1.59</v>
      </c>
      <c r="L34" s="205">
        <v>0.95</v>
      </c>
      <c r="M34" s="205">
        <v>1.24</v>
      </c>
      <c r="N34" s="205">
        <v>1.1499999999999999</v>
      </c>
    </row>
    <row r="35" spans="1:14">
      <c r="A35" s="197">
        <v>50</v>
      </c>
      <c r="B35" s="205">
        <v>1.27</v>
      </c>
      <c r="C35" s="205">
        <v>1.22</v>
      </c>
      <c r="D35" s="205">
        <v>0.44</v>
      </c>
      <c r="E35" s="205">
        <v>0.88</v>
      </c>
      <c r="F35" s="205">
        <v>1.23</v>
      </c>
      <c r="G35" s="205">
        <v>0.98</v>
      </c>
      <c r="H35" s="197">
        <v>50</v>
      </c>
      <c r="I35" s="205">
        <v>1.1299999999999999</v>
      </c>
      <c r="J35" s="205">
        <v>1.1599999999999999</v>
      </c>
      <c r="K35" s="205">
        <v>1.83</v>
      </c>
      <c r="L35" s="205">
        <v>0.96</v>
      </c>
      <c r="M35" s="205">
        <v>1.18</v>
      </c>
      <c r="N35" s="205">
        <v>1.1599999999999999</v>
      </c>
    </row>
    <row r="36" spans="1:14">
      <c r="A36" s="197">
        <v>51</v>
      </c>
      <c r="B36" s="205">
        <v>1.31</v>
      </c>
      <c r="C36" s="205">
        <v>1.1000000000000001</v>
      </c>
      <c r="D36" s="205">
        <v>0.31</v>
      </c>
      <c r="E36" s="205">
        <v>0.79</v>
      </c>
      <c r="F36" s="205">
        <v>1.1000000000000001</v>
      </c>
      <c r="G36" s="205">
        <v>0.97</v>
      </c>
      <c r="H36" s="197">
        <v>51</v>
      </c>
      <c r="I36" s="205">
        <v>1.21</v>
      </c>
      <c r="J36" s="205">
        <v>1.1299999999999999</v>
      </c>
      <c r="K36" s="205">
        <v>2.21</v>
      </c>
      <c r="L36" s="205">
        <v>1.07</v>
      </c>
      <c r="M36" s="205">
        <v>1.21</v>
      </c>
      <c r="N36" s="205">
        <v>1.24</v>
      </c>
    </row>
    <row r="37" spans="1:14">
      <c r="A37" s="197">
        <v>52</v>
      </c>
      <c r="B37" s="205">
        <v>1.19</v>
      </c>
      <c r="C37" s="205">
        <v>1.05</v>
      </c>
      <c r="D37" s="205">
        <v>0.32</v>
      </c>
      <c r="E37" s="205">
        <v>0.73</v>
      </c>
      <c r="F37" s="205">
        <v>1.06</v>
      </c>
      <c r="G37" s="205">
        <v>0.9</v>
      </c>
      <c r="H37" s="197">
        <v>52</v>
      </c>
      <c r="I37" s="205">
        <v>1.26</v>
      </c>
      <c r="J37" s="205">
        <v>1.01</v>
      </c>
      <c r="K37" s="205">
        <v>2.39</v>
      </c>
      <c r="L37" s="205">
        <v>1.1000000000000001</v>
      </c>
      <c r="M37" s="205">
        <v>1.1599999999999999</v>
      </c>
      <c r="N37" s="205">
        <v>1.26</v>
      </c>
    </row>
    <row r="38" spans="1:14">
      <c r="A38" s="197">
        <v>53</v>
      </c>
      <c r="B38" s="205">
        <v>1.1299999999999999</v>
      </c>
      <c r="C38" s="205">
        <v>1.01</v>
      </c>
      <c r="D38" s="205">
        <v>0.34</v>
      </c>
      <c r="E38" s="205">
        <v>0.65</v>
      </c>
      <c r="F38" s="205">
        <v>0.99</v>
      </c>
      <c r="G38" s="205">
        <v>0.88</v>
      </c>
      <c r="H38" s="197">
        <v>53</v>
      </c>
      <c r="I38" s="205">
        <v>1.34</v>
      </c>
      <c r="J38" s="205">
        <v>0.99</v>
      </c>
      <c r="K38" s="205">
        <v>2.36</v>
      </c>
      <c r="L38" s="205">
        <v>1.1299999999999999</v>
      </c>
      <c r="M38" s="205">
        <v>1.1000000000000001</v>
      </c>
      <c r="N38" s="205">
        <v>1.42</v>
      </c>
    </row>
    <row r="39" spans="1:14">
      <c r="A39" s="197">
        <v>54</v>
      </c>
      <c r="B39" s="205">
        <v>1.1499999999999999</v>
      </c>
      <c r="C39" s="205">
        <v>0.88</v>
      </c>
      <c r="D39" s="205">
        <v>0.28999999999999998</v>
      </c>
      <c r="E39" s="205">
        <v>0.64</v>
      </c>
      <c r="F39" s="205">
        <v>0.9</v>
      </c>
      <c r="G39" s="205">
        <v>0.83</v>
      </c>
      <c r="H39" s="197">
        <v>54</v>
      </c>
      <c r="I39" s="205">
        <v>1.72</v>
      </c>
      <c r="J39" s="205">
        <v>0.94</v>
      </c>
      <c r="K39" s="205">
        <v>2.46</v>
      </c>
      <c r="L39" s="205">
        <v>1.33</v>
      </c>
      <c r="M39" s="205">
        <v>1.18</v>
      </c>
      <c r="N39" s="205">
        <v>1.69</v>
      </c>
    </row>
    <row r="40" spans="1:14">
      <c r="A40" s="197">
        <v>55</v>
      </c>
      <c r="B40" s="205">
        <v>1.1000000000000001</v>
      </c>
      <c r="C40" s="205">
        <v>0.83</v>
      </c>
      <c r="D40" s="205">
        <v>0.26</v>
      </c>
      <c r="E40" s="205">
        <v>0.67</v>
      </c>
      <c r="F40" s="205">
        <v>0.85</v>
      </c>
      <c r="G40" s="205">
        <v>0.78</v>
      </c>
      <c r="H40" s="197">
        <v>55</v>
      </c>
      <c r="I40" s="205">
        <v>1.84</v>
      </c>
      <c r="J40" s="205">
        <v>0.92</v>
      </c>
      <c r="K40" s="205">
        <v>2.12</v>
      </c>
      <c r="L40" s="205">
        <v>1.24</v>
      </c>
      <c r="M40" s="205">
        <v>1.26</v>
      </c>
      <c r="N40" s="205">
        <v>1.58</v>
      </c>
    </row>
    <row r="41" spans="1:14">
      <c r="A41" s="197">
        <v>56</v>
      </c>
      <c r="B41" s="205">
        <v>0.98</v>
      </c>
      <c r="C41" s="205">
        <v>0.82</v>
      </c>
      <c r="D41" s="205">
        <v>0.15</v>
      </c>
      <c r="E41" s="205">
        <v>0.64</v>
      </c>
      <c r="F41" s="205">
        <v>0.79</v>
      </c>
      <c r="G41" s="205">
        <v>0.77</v>
      </c>
      <c r="H41" s="197">
        <v>56</v>
      </c>
      <c r="I41" s="205">
        <v>4.49</v>
      </c>
      <c r="J41" s="205">
        <v>0.87</v>
      </c>
      <c r="K41" s="205">
        <v>1.95</v>
      </c>
      <c r="L41" s="205">
        <v>1.99</v>
      </c>
      <c r="M41" s="205">
        <v>2.63</v>
      </c>
      <c r="N41" s="205">
        <v>2.23</v>
      </c>
    </row>
    <row r="42" spans="1:14">
      <c r="A42" s="197">
        <v>57</v>
      </c>
      <c r="B42" s="205">
        <v>0.98</v>
      </c>
      <c r="C42" s="205">
        <v>0.73</v>
      </c>
      <c r="D42" s="205">
        <v>0.12</v>
      </c>
      <c r="E42" s="205">
        <v>0.55000000000000004</v>
      </c>
      <c r="F42" s="205">
        <v>0.72</v>
      </c>
      <c r="G42" s="205">
        <v>0.71</v>
      </c>
      <c r="H42" s="197">
        <v>57</v>
      </c>
      <c r="I42" s="205">
        <v>3.84</v>
      </c>
      <c r="J42" s="205">
        <v>0.89</v>
      </c>
      <c r="K42" s="205">
        <v>2.8</v>
      </c>
      <c r="L42" s="205">
        <v>2.3199999999999998</v>
      </c>
      <c r="M42" s="205">
        <v>2.2599999999999998</v>
      </c>
      <c r="N42" s="205">
        <v>2.38</v>
      </c>
    </row>
    <row r="43" spans="1:14">
      <c r="A43" s="197">
        <v>58</v>
      </c>
      <c r="B43" s="205">
        <v>0.77</v>
      </c>
      <c r="C43" s="205">
        <v>0.64</v>
      </c>
      <c r="D43" s="205">
        <v>7.0000000000000007E-2</v>
      </c>
      <c r="E43" s="205">
        <v>0.46</v>
      </c>
      <c r="F43" s="205">
        <v>0.6</v>
      </c>
      <c r="G43" s="205">
        <v>0.62</v>
      </c>
      <c r="H43" s="197">
        <v>58</v>
      </c>
      <c r="I43" s="205">
        <v>3.67</v>
      </c>
      <c r="J43" s="205">
        <v>0.91</v>
      </c>
      <c r="K43" s="205">
        <v>1.81</v>
      </c>
      <c r="L43" s="205">
        <v>2.06</v>
      </c>
      <c r="M43" s="205">
        <v>2.06</v>
      </c>
      <c r="N43" s="205">
        <v>2.34</v>
      </c>
    </row>
    <row r="44" spans="1:14">
      <c r="A44" s="197">
        <v>59</v>
      </c>
      <c r="B44" s="205">
        <v>0.69</v>
      </c>
      <c r="C44" s="205">
        <v>0.55000000000000004</v>
      </c>
      <c r="D44" s="205">
        <v>0.01</v>
      </c>
      <c r="E44" s="205">
        <v>0.4</v>
      </c>
      <c r="F44" s="205">
        <v>0.53</v>
      </c>
      <c r="G44" s="205">
        <v>0.52</v>
      </c>
      <c r="H44" s="197">
        <v>59</v>
      </c>
      <c r="I44" s="205">
        <v>10.38</v>
      </c>
      <c r="J44" s="205">
        <v>1.45</v>
      </c>
      <c r="K44" s="205">
        <v>0.22</v>
      </c>
      <c r="L44" s="205">
        <v>3.45</v>
      </c>
      <c r="M44" s="205">
        <v>4.32</v>
      </c>
      <c r="N44" s="205">
        <v>6.43</v>
      </c>
    </row>
    <row r="45" spans="1:14">
      <c r="A45" s="197">
        <v>60</v>
      </c>
      <c r="B45" s="205">
        <v>0.52</v>
      </c>
      <c r="C45" s="205">
        <v>0.45</v>
      </c>
      <c r="D45" s="205">
        <v>0.01</v>
      </c>
      <c r="E45" s="205">
        <v>0.35</v>
      </c>
      <c r="F45" s="205">
        <v>0.4</v>
      </c>
      <c r="G45" s="205">
        <v>0.47</v>
      </c>
      <c r="H45" s="197">
        <v>60</v>
      </c>
      <c r="I45" s="205">
        <v>7.86</v>
      </c>
      <c r="J45" s="205">
        <v>1.2</v>
      </c>
      <c r="K45" s="205">
        <v>0.17</v>
      </c>
      <c r="L45" s="205">
        <v>2.31</v>
      </c>
      <c r="M45" s="205">
        <v>3.67</v>
      </c>
      <c r="N45" s="205">
        <v>4.28</v>
      </c>
    </row>
    <row r="46" spans="1:14">
      <c r="A46" s="197">
        <v>61</v>
      </c>
      <c r="B46" s="205">
        <v>0.57999999999999996</v>
      </c>
      <c r="C46" s="205">
        <v>0.37</v>
      </c>
      <c r="D46" s="205">
        <v>0.01</v>
      </c>
      <c r="E46" s="205">
        <v>0.31</v>
      </c>
      <c r="F46" s="205">
        <v>0.35</v>
      </c>
      <c r="G46" s="205">
        <v>0.42</v>
      </c>
      <c r="H46" s="197">
        <v>61</v>
      </c>
      <c r="I46" s="205">
        <v>13.13</v>
      </c>
      <c r="J46" s="205">
        <v>1.82</v>
      </c>
      <c r="K46" s="205">
        <v>0.22</v>
      </c>
      <c r="L46" s="205">
        <v>5.7</v>
      </c>
      <c r="M46" s="205">
        <v>7.29</v>
      </c>
      <c r="N46" s="205">
        <v>5.45</v>
      </c>
    </row>
    <row r="47" spans="1:14">
      <c r="A47" s="197">
        <v>62</v>
      </c>
      <c r="B47" s="205">
        <v>0.33</v>
      </c>
      <c r="C47" s="205">
        <v>0.26</v>
      </c>
      <c r="D47" s="205">
        <v>0</v>
      </c>
      <c r="E47" s="205">
        <v>0.21</v>
      </c>
      <c r="F47" s="205">
        <v>0.21</v>
      </c>
      <c r="G47" s="205">
        <v>0.31</v>
      </c>
      <c r="H47" s="197">
        <v>62</v>
      </c>
      <c r="I47" s="205">
        <v>5.65</v>
      </c>
      <c r="J47" s="205">
        <v>0.95</v>
      </c>
      <c r="K47" s="205">
        <v>0.03</v>
      </c>
      <c r="L47" s="205">
        <v>2.65</v>
      </c>
      <c r="M47" s="205">
        <v>2.96</v>
      </c>
      <c r="N47" s="205">
        <v>2.87</v>
      </c>
    </row>
    <row r="48" spans="1:14">
      <c r="A48" s="197">
        <v>63</v>
      </c>
      <c r="B48" s="205">
        <v>0.21</v>
      </c>
      <c r="C48" s="205">
        <v>0.23</v>
      </c>
      <c r="D48" s="205">
        <v>0</v>
      </c>
      <c r="E48" s="205">
        <v>0.18</v>
      </c>
      <c r="F48" s="205">
        <v>0.17</v>
      </c>
      <c r="G48" s="205">
        <v>0.28000000000000003</v>
      </c>
      <c r="H48" s="197">
        <v>63</v>
      </c>
      <c r="I48" s="205">
        <v>3.61</v>
      </c>
      <c r="J48" s="205">
        <v>0.73</v>
      </c>
      <c r="K48" s="205">
        <v>0.04</v>
      </c>
      <c r="L48" s="205">
        <v>2.2999999999999998</v>
      </c>
      <c r="M48" s="205">
        <v>1.91</v>
      </c>
      <c r="N48" s="205">
        <v>2.09</v>
      </c>
    </row>
    <row r="49" spans="1:14">
      <c r="A49" s="197">
        <v>64</v>
      </c>
      <c r="B49" s="205">
        <v>0.14000000000000001</v>
      </c>
      <c r="C49" s="205">
        <v>0.2</v>
      </c>
      <c r="D49" s="205">
        <v>0</v>
      </c>
      <c r="E49" s="205">
        <v>0.17</v>
      </c>
      <c r="F49" s="205">
        <v>0.12</v>
      </c>
      <c r="G49" s="205">
        <v>0.25</v>
      </c>
      <c r="H49" s="197">
        <v>64</v>
      </c>
      <c r="I49" s="205">
        <v>4.76</v>
      </c>
      <c r="J49" s="205">
        <v>1.1399999999999999</v>
      </c>
      <c r="K49" s="205">
        <v>0.01</v>
      </c>
      <c r="L49" s="205">
        <v>3.34</v>
      </c>
      <c r="M49" s="205">
        <v>2.57</v>
      </c>
      <c r="N49" s="205">
        <v>2.94</v>
      </c>
    </row>
    <row r="50" spans="1:14">
      <c r="A50" s="196" t="s">
        <v>108</v>
      </c>
      <c r="B50" s="204">
        <v>0.15000000000000002</v>
      </c>
      <c r="C50" s="204">
        <v>0.79</v>
      </c>
      <c r="D50" s="204">
        <v>0</v>
      </c>
      <c r="E50" s="204">
        <v>0.96000000000000008</v>
      </c>
      <c r="F50" s="204">
        <v>0.35000000000000009</v>
      </c>
      <c r="G50" s="205">
        <v>0.18</v>
      </c>
      <c r="H50" s="196" t="s">
        <v>108</v>
      </c>
      <c r="I50" s="204">
        <v>2.9499999999999993</v>
      </c>
      <c r="J50" s="204">
        <v>1.8900000000000003</v>
      </c>
      <c r="K50" s="204">
        <v>0.01</v>
      </c>
      <c r="L50" s="204">
        <v>5.86</v>
      </c>
      <c r="M50" s="204">
        <v>2.0999999999999992</v>
      </c>
      <c r="N50" s="204">
        <v>3.2299999999999986</v>
      </c>
    </row>
    <row r="51" spans="1:14">
      <c r="A51" s="195" t="s">
        <v>109</v>
      </c>
      <c r="I51" s="195"/>
      <c r="J51" s="195"/>
      <c r="K51" s="195"/>
      <c r="L51" s="195"/>
    </row>
    <row r="52" spans="1:14">
      <c r="A52" s="194" t="s">
        <v>124</v>
      </c>
      <c r="I52" s="194"/>
      <c r="J52" s="194"/>
      <c r="K52" s="194"/>
      <c r="L52" s="194"/>
    </row>
    <row r="53" spans="1:14">
      <c r="A53" s="193" t="s">
        <v>110</v>
      </c>
      <c r="I53" s="195"/>
      <c r="J53" s="195"/>
      <c r="K53" s="195"/>
      <c r="L53" s="195"/>
    </row>
  </sheetData>
  <mergeCells count="2">
    <mergeCell ref="I1:N1"/>
    <mergeCell ref="B1:G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election activeCell="A23" sqref="A23:J25"/>
    </sheetView>
  </sheetViews>
  <sheetFormatPr baseColWidth="10" defaultRowHeight="15"/>
  <sheetData>
    <row r="1" spans="1:1">
      <c r="A1" t="s">
        <v>230</v>
      </c>
    </row>
    <row r="23" spans="1:10">
      <c r="A23" s="541" t="s">
        <v>102</v>
      </c>
      <c r="B23" s="541"/>
      <c r="C23" s="541"/>
      <c r="D23" s="541"/>
      <c r="E23" s="541"/>
      <c r="F23" s="541"/>
      <c r="G23" s="541"/>
      <c r="H23" s="541"/>
      <c r="I23" s="541"/>
      <c r="J23" s="541"/>
    </row>
    <row r="24" spans="1:10">
      <c r="A24" s="542" t="s">
        <v>103</v>
      </c>
      <c r="B24" s="542"/>
      <c r="C24" s="542"/>
      <c r="D24" s="542"/>
      <c r="E24" s="542"/>
      <c r="F24" s="542"/>
      <c r="G24" s="542"/>
      <c r="H24" s="542"/>
      <c r="I24" s="542"/>
      <c r="J24" s="542"/>
    </row>
    <row r="25" spans="1:10">
      <c r="A25" s="542" t="s">
        <v>198</v>
      </c>
      <c r="B25" s="542"/>
      <c r="C25" s="542"/>
      <c r="D25" s="542"/>
      <c r="E25" s="542"/>
      <c r="F25" s="542"/>
      <c r="G25" s="542"/>
      <c r="H25" s="542"/>
      <c r="I25" s="542"/>
      <c r="J25" s="542"/>
    </row>
  </sheetData>
  <mergeCells count="3">
    <mergeCell ref="A23:J23"/>
    <mergeCell ref="A24:J24"/>
    <mergeCell ref="A25:J25"/>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14"/>
  <sheetViews>
    <sheetView showGridLines="0" workbookViewId="0">
      <selection activeCell="A2" sqref="A2"/>
    </sheetView>
  </sheetViews>
  <sheetFormatPr baseColWidth="10" defaultRowHeight="15"/>
  <cols>
    <col min="1" max="1" width="17" bestFit="1" customWidth="1"/>
    <col min="2" max="2" width="25.85546875" customWidth="1"/>
    <col min="3" max="4" width="20.5703125" customWidth="1"/>
    <col min="6" max="6" width="14.140625" bestFit="1" customWidth="1"/>
    <col min="8" max="8" width="9.42578125" bestFit="1" customWidth="1"/>
    <col min="9" max="9" width="13.28515625" bestFit="1" customWidth="1"/>
    <col min="10" max="10" width="8.7109375" bestFit="1" customWidth="1"/>
  </cols>
  <sheetData>
    <row r="1" spans="1:12">
      <c r="A1" s="548" t="s">
        <v>230</v>
      </c>
      <c r="B1" s="548"/>
      <c r="C1" s="548"/>
      <c r="D1" s="548"/>
      <c r="E1" s="548"/>
      <c r="F1" s="548"/>
      <c r="G1" s="548"/>
      <c r="H1" s="548"/>
      <c r="I1" s="548"/>
      <c r="J1" s="548"/>
      <c r="K1" s="548"/>
      <c r="L1" s="548"/>
    </row>
    <row r="3" spans="1:12">
      <c r="A3" s="269"/>
      <c r="B3" s="270"/>
      <c r="C3" s="549" t="s">
        <v>111</v>
      </c>
      <c r="D3" s="549"/>
      <c r="E3" s="549"/>
      <c r="F3" s="549" t="s">
        <v>112</v>
      </c>
      <c r="G3" s="549"/>
      <c r="H3" s="549"/>
      <c r="I3" s="549"/>
      <c r="J3" s="550" t="s">
        <v>160</v>
      </c>
      <c r="K3" s="550"/>
    </row>
    <row r="4" spans="1:12">
      <c r="A4" s="269"/>
      <c r="B4" t="s">
        <v>0</v>
      </c>
      <c r="C4" s="269" t="s">
        <v>10</v>
      </c>
      <c r="D4" s="269" t="s">
        <v>11</v>
      </c>
      <c r="E4" s="269" t="s">
        <v>12</v>
      </c>
      <c r="F4" s="269" t="s">
        <v>48</v>
      </c>
      <c r="G4" s="269" t="s">
        <v>49</v>
      </c>
      <c r="H4" s="269" t="s">
        <v>50</v>
      </c>
      <c r="I4" s="269" t="s">
        <v>163</v>
      </c>
      <c r="J4" s="269" t="s">
        <v>157</v>
      </c>
      <c r="K4" s="269" t="s">
        <v>158</v>
      </c>
    </row>
    <row r="5" spans="1:12">
      <c r="A5" s="269" t="s">
        <v>161</v>
      </c>
      <c r="B5" s="271">
        <v>238839</v>
      </c>
      <c r="C5" s="272">
        <v>79454</v>
      </c>
      <c r="D5" s="271">
        <v>114119</v>
      </c>
      <c r="E5" s="271">
        <v>45266</v>
      </c>
      <c r="F5" s="271">
        <v>6660</v>
      </c>
      <c r="G5" s="271">
        <v>217636</v>
      </c>
      <c r="H5" s="271">
        <v>4169</v>
      </c>
      <c r="I5" s="271">
        <v>10374</v>
      </c>
      <c r="J5" s="271">
        <v>140177</v>
      </c>
      <c r="K5" s="271">
        <v>98662</v>
      </c>
    </row>
    <row r="6" spans="1:12">
      <c r="A6" s="269" t="s">
        <v>162</v>
      </c>
      <c r="B6" s="271">
        <v>189223</v>
      </c>
      <c r="C6" s="271">
        <v>77594</v>
      </c>
      <c r="D6" s="271">
        <v>64919</v>
      </c>
      <c r="E6" s="271">
        <v>46710</v>
      </c>
      <c r="F6" s="271">
        <v>77488</v>
      </c>
      <c r="G6" s="271">
        <v>91474</v>
      </c>
      <c r="H6" s="271">
        <v>1178</v>
      </c>
      <c r="I6" s="271">
        <v>19083</v>
      </c>
      <c r="J6" s="271">
        <v>134465</v>
      </c>
      <c r="K6" s="271">
        <v>54758</v>
      </c>
    </row>
    <row r="9" spans="1:12">
      <c r="A9" s="541" t="s">
        <v>102</v>
      </c>
      <c r="B9" s="541"/>
      <c r="C9" s="541"/>
      <c r="D9" s="541"/>
      <c r="E9" s="541"/>
      <c r="F9" s="541"/>
      <c r="G9" s="541"/>
      <c r="H9" s="541"/>
      <c r="I9" s="541"/>
      <c r="J9" s="541"/>
    </row>
    <row r="10" spans="1:12">
      <c r="A10" s="542" t="s">
        <v>113</v>
      </c>
      <c r="B10" s="542"/>
      <c r="C10" s="542"/>
      <c r="D10" s="542"/>
      <c r="E10" s="542"/>
      <c r="F10" s="542"/>
      <c r="G10" s="542"/>
      <c r="H10" s="542"/>
      <c r="I10" s="542"/>
      <c r="J10" s="542"/>
    </row>
    <row r="11" spans="1:12">
      <c r="A11" s="542" t="s">
        <v>198</v>
      </c>
      <c r="B11" s="542"/>
      <c r="C11" s="542"/>
      <c r="D11" s="542"/>
      <c r="E11" s="542"/>
      <c r="F11" s="542"/>
      <c r="G11" s="542"/>
      <c r="H11" s="542"/>
      <c r="I11" s="542"/>
      <c r="J11" s="542"/>
    </row>
    <row r="12" spans="1:12" s="212" customFormat="1"/>
    <row r="13" spans="1:12" s="212" customFormat="1"/>
    <row r="14" spans="1:12" s="212" customFormat="1">
      <c r="A14" s="227"/>
      <c r="B14" s="228"/>
      <c r="C14" s="229"/>
      <c r="D14" s="229"/>
    </row>
  </sheetData>
  <mergeCells count="7">
    <mergeCell ref="A11:J11"/>
    <mergeCell ref="A9:J9"/>
    <mergeCell ref="A10:J10"/>
    <mergeCell ref="A1:L1"/>
    <mergeCell ref="F3:I3"/>
    <mergeCell ref="J3:K3"/>
    <mergeCell ref="C3:E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abSelected="1" workbookViewId="0">
      <selection activeCell="K22" sqref="K22"/>
    </sheetView>
  </sheetViews>
  <sheetFormatPr baseColWidth="10" defaultRowHeight="15"/>
  <cols>
    <col min="1" max="16384" width="11.42578125" style="212"/>
  </cols>
  <sheetData>
    <row r="1" spans="1:1">
      <c r="A1" s="333" t="s">
        <v>231</v>
      </c>
    </row>
    <row r="24" spans="1:4" ht="27.75" customHeight="1"/>
    <row r="25" spans="1:4" ht="27" customHeight="1">
      <c r="A25" s="551" t="s">
        <v>234</v>
      </c>
      <c r="B25" s="551"/>
      <c r="C25" s="551"/>
      <c r="D25" s="551"/>
    </row>
    <row r="26" spans="1:4" ht="29.25" customHeight="1">
      <c r="A26" s="551" t="s">
        <v>233</v>
      </c>
      <c r="B26" s="551"/>
      <c r="C26" s="551"/>
      <c r="D26" s="551"/>
    </row>
    <row r="27" spans="1:4">
      <c r="A27" s="551" t="s">
        <v>232</v>
      </c>
      <c r="B27" s="551"/>
      <c r="C27" s="551"/>
      <c r="D27" s="551"/>
    </row>
  </sheetData>
  <mergeCells count="3">
    <mergeCell ref="A27:D27"/>
    <mergeCell ref="A26:D26"/>
    <mergeCell ref="A25:D25"/>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31"/>
  <sheetViews>
    <sheetView topLeftCell="A2" workbookViewId="0">
      <selection activeCell="C3" sqref="C3:C31"/>
    </sheetView>
  </sheetViews>
  <sheetFormatPr baseColWidth="10" defaultRowHeight="15"/>
  <cols>
    <col min="1" max="2" width="11.42578125" style="212"/>
    <col min="3" max="3" width="26.42578125" style="212" bestFit="1" customWidth="1"/>
    <col min="4" max="16384" width="11.42578125" style="212"/>
  </cols>
  <sheetData>
    <row r="1" spans="1:6">
      <c r="A1" s="334" t="s">
        <v>231</v>
      </c>
    </row>
    <row r="2" spans="1:6">
      <c r="A2" s="550"/>
      <c r="B2" s="550"/>
      <c r="C2" s="269" t="s">
        <v>235</v>
      </c>
    </row>
    <row r="3" spans="1:6">
      <c r="A3" s="332">
        <v>2010</v>
      </c>
      <c r="B3" s="332" t="s">
        <v>236</v>
      </c>
      <c r="C3" s="422">
        <f t="shared" ref="C3:C31" si="0">F3*1000</f>
        <v>5628200</v>
      </c>
      <c r="F3" s="269">
        <v>5628.2</v>
      </c>
    </row>
    <row r="4" spans="1:6">
      <c r="A4" s="549">
        <v>2011</v>
      </c>
      <c r="B4" s="332" t="s">
        <v>237</v>
      </c>
      <c r="C4" s="422">
        <f t="shared" si="0"/>
        <v>5625800</v>
      </c>
      <c r="F4" s="269">
        <v>5625.8</v>
      </c>
    </row>
    <row r="5" spans="1:6">
      <c r="A5" s="549"/>
      <c r="B5" s="332" t="s">
        <v>238</v>
      </c>
      <c r="C5" s="422">
        <f t="shared" si="0"/>
        <v>5625900</v>
      </c>
      <c r="F5" s="269">
        <v>5625.9</v>
      </c>
    </row>
    <row r="6" spans="1:6">
      <c r="A6" s="549"/>
      <c r="B6" s="332" t="s">
        <v>239</v>
      </c>
      <c r="C6" s="422">
        <f t="shared" si="0"/>
        <v>5608700</v>
      </c>
      <c r="F6" s="269">
        <v>5608.7</v>
      </c>
    </row>
    <row r="7" spans="1:6">
      <c r="A7" s="549"/>
      <c r="B7" s="332" t="s">
        <v>236</v>
      </c>
      <c r="C7" s="422">
        <f t="shared" si="0"/>
        <v>5622600</v>
      </c>
      <c r="F7" s="269">
        <v>5622.6</v>
      </c>
    </row>
    <row r="8" spans="1:6">
      <c r="A8" s="549">
        <v>2012</v>
      </c>
      <c r="B8" s="332" t="s">
        <v>237</v>
      </c>
      <c r="C8" s="422">
        <f t="shared" si="0"/>
        <v>5632200</v>
      </c>
      <c r="F8" s="269">
        <v>5632.2</v>
      </c>
    </row>
    <row r="9" spans="1:6">
      <c r="A9" s="549"/>
      <c r="B9" s="332" t="s">
        <v>238</v>
      </c>
      <c r="C9" s="422">
        <f t="shared" si="0"/>
        <v>5637600</v>
      </c>
      <c r="F9" s="269">
        <v>5637.6</v>
      </c>
    </row>
    <row r="10" spans="1:6">
      <c r="A10" s="549"/>
      <c r="B10" s="332" t="s">
        <v>239</v>
      </c>
      <c r="C10" s="422">
        <f t="shared" si="0"/>
        <v>5646100</v>
      </c>
      <c r="F10" s="269">
        <v>5646.1</v>
      </c>
    </row>
    <row r="11" spans="1:6">
      <c r="A11" s="549"/>
      <c r="B11" s="332" t="s">
        <v>236</v>
      </c>
      <c r="C11" s="422">
        <f t="shared" si="0"/>
        <v>5646100</v>
      </c>
      <c r="F11" s="269">
        <v>5646.1</v>
      </c>
    </row>
    <row r="12" spans="1:6">
      <c r="A12" s="549">
        <v>2013</v>
      </c>
      <c r="B12" s="332" t="s">
        <v>237</v>
      </c>
      <c r="C12" s="422">
        <f t="shared" si="0"/>
        <v>5652000</v>
      </c>
      <c r="F12" s="269">
        <v>5652</v>
      </c>
    </row>
    <row r="13" spans="1:6">
      <c r="A13" s="549"/>
      <c r="B13" s="332" t="s">
        <v>238</v>
      </c>
      <c r="C13" s="422">
        <f t="shared" si="0"/>
        <v>5672200</v>
      </c>
      <c r="F13" s="269">
        <v>5672.2</v>
      </c>
    </row>
    <row r="14" spans="1:6">
      <c r="A14" s="549"/>
      <c r="B14" s="332" t="s">
        <v>239</v>
      </c>
      <c r="C14" s="422">
        <f t="shared" si="0"/>
        <v>5679900</v>
      </c>
      <c r="F14" s="269">
        <v>5679.9</v>
      </c>
    </row>
    <row r="15" spans="1:6">
      <c r="A15" s="549"/>
      <c r="B15" s="332" t="s">
        <v>236</v>
      </c>
      <c r="C15" s="422">
        <f t="shared" si="0"/>
        <v>5727100</v>
      </c>
      <c r="F15" s="269">
        <v>5727.1</v>
      </c>
    </row>
    <row r="16" spans="1:6">
      <c r="A16" s="549">
        <v>2014</v>
      </c>
      <c r="B16" s="332" t="s">
        <v>237</v>
      </c>
      <c r="C16" s="422">
        <f t="shared" si="0"/>
        <v>5745000</v>
      </c>
      <c r="F16" s="269">
        <v>5745</v>
      </c>
    </row>
    <row r="17" spans="1:6">
      <c r="A17" s="549"/>
      <c r="B17" s="332" t="s">
        <v>238</v>
      </c>
      <c r="C17" s="422">
        <f t="shared" si="0"/>
        <v>5743400</v>
      </c>
      <c r="F17" s="269">
        <v>5743.4</v>
      </c>
    </row>
    <row r="18" spans="1:6">
      <c r="A18" s="549"/>
      <c r="B18" s="332" t="s">
        <v>239</v>
      </c>
      <c r="C18" s="422">
        <f t="shared" si="0"/>
        <v>5748400</v>
      </c>
      <c r="F18" s="269">
        <v>5748.4</v>
      </c>
    </row>
    <row r="19" spans="1:6">
      <c r="A19" s="549"/>
      <c r="B19" s="332" t="s">
        <v>236</v>
      </c>
      <c r="C19" s="422">
        <f t="shared" si="0"/>
        <v>5765400</v>
      </c>
      <c r="F19" s="269">
        <v>5765.4</v>
      </c>
    </row>
    <row r="20" spans="1:6">
      <c r="A20" s="549">
        <v>2015</v>
      </c>
      <c r="B20" s="332" t="s">
        <v>237</v>
      </c>
      <c r="C20" s="422">
        <f t="shared" si="0"/>
        <v>5762600</v>
      </c>
      <c r="F20" s="269">
        <v>5762.6</v>
      </c>
    </row>
    <row r="21" spans="1:6">
      <c r="A21" s="549"/>
      <c r="B21" s="332" t="s">
        <v>238</v>
      </c>
      <c r="C21" s="422">
        <f t="shared" si="0"/>
        <v>5777100</v>
      </c>
      <c r="F21" s="269">
        <v>5777.1</v>
      </c>
    </row>
    <row r="22" spans="1:6">
      <c r="A22" s="549"/>
      <c r="B22" s="332" t="s">
        <v>239</v>
      </c>
      <c r="C22" s="422">
        <f t="shared" si="0"/>
        <v>5770600</v>
      </c>
      <c r="F22" s="269">
        <v>5770.6</v>
      </c>
    </row>
    <row r="23" spans="1:6">
      <c r="A23" s="549"/>
      <c r="B23" s="332" t="s">
        <v>236</v>
      </c>
      <c r="C23" s="422">
        <f t="shared" si="0"/>
        <v>5775900</v>
      </c>
      <c r="F23" s="269">
        <v>5775.9</v>
      </c>
    </row>
    <row r="24" spans="1:6">
      <c r="A24" s="549">
        <v>2016</v>
      </c>
      <c r="B24" s="332" t="s">
        <v>237</v>
      </c>
      <c r="C24" s="422">
        <f t="shared" si="0"/>
        <v>5780700</v>
      </c>
      <c r="F24" s="269">
        <v>5780.7</v>
      </c>
    </row>
    <row r="25" spans="1:6">
      <c r="A25" s="549"/>
      <c r="B25" s="332" t="s">
        <v>238</v>
      </c>
      <c r="C25" s="422">
        <f t="shared" si="0"/>
        <v>5785800</v>
      </c>
      <c r="F25" s="269">
        <v>5785.8</v>
      </c>
    </row>
    <row r="26" spans="1:6">
      <c r="A26" s="549"/>
      <c r="B26" s="332" t="s">
        <v>239</v>
      </c>
      <c r="C26" s="422">
        <f t="shared" si="0"/>
        <v>5794700</v>
      </c>
      <c r="F26" s="269">
        <v>5794.7</v>
      </c>
    </row>
    <row r="27" spans="1:6">
      <c r="A27" s="549"/>
      <c r="B27" s="332" t="s">
        <v>236</v>
      </c>
      <c r="C27" s="422">
        <f t="shared" si="0"/>
        <v>5799900</v>
      </c>
      <c r="F27" s="269">
        <v>5799.9</v>
      </c>
    </row>
    <row r="28" spans="1:6">
      <c r="A28" s="549">
        <v>2017</v>
      </c>
      <c r="B28" s="332" t="s">
        <v>237</v>
      </c>
      <c r="C28" s="422">
        <f t="shared" si="0"/>
        <v>5806700</v>
      </c>
      <c r="F28" s="269">
        <v>5806.7</v>
      </c>
    </row>
    <row r="29" spans="1:6">
      <c r="A29" s="549"/>
      <c r="B29" s="332" t="s">
        <v>238</v>
      </c>
      <c r="C29" s="422">
        <f t="shared" si="0"/>
        <v>5807600</v>
      </c>
      <c r="F29" s="269">
        <v>5807.6</v>
      </c>
    </row>
    <row r="30" spans="1:6">
      <c r="A30" s="549"/>
      <c r="B30" s="332" t="s">
        <v>239</v>
      </c>
      <c r="C30" s="422">
        <f t="shared" si="0"/>
        <v>5800200</v>
      </c>
      <c r="F30" s="269">
        <v>5800.2</v>
      </c>
    </row>
    <row r="31" spans="1:6">
      <c r="A31" s="549"/>
      <c r="B31" s="332" t="s">
        <v>236</v>
      </c>
      <c r="C31" s="422">
        <f t="shared" si="0"/>
        <v>5792600</v>
      </c>
      <c r="F31" s="269">
        <v>5792.6</v>
      </c>
    </row>
  </sheetData>
  <mergeCells count="8">
    <mergeCell ref="A24:A27"/>
    <mergeCell ref="A28:A31"/>
    <mergeCell ref="A2:B2"/>
    <mergeCell ref="A4:A7"/>
    <mergeCell ref="A8:A11"/>
    <mergeCell ref="A12:A15"/>
    <mergeCell ref="A16:A19"/>
    <mergeCell ref="A20:A23"/>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8" sqref="E8"/>
    </sheetView>
  </sheetViews>
  <sheetFormatPr baseColWidth="10" defaultRowHeight="15"/>
  <cols>
    <col min="1" max="1" width="11.42578125" style="212"/>
    <col min="2" max="2" width="17.7109375" style="212" customWidth="1"/>
    <col min="3" max="3" width="11.42578125" style="212"/>
    <col min="4" max="4" width="13" style="212" bestFit="1" customWidth="1"/>
    <col min="5" max="16384" width="11.42578125" style="212"/>
  </cols>
  <sheetData>
    <row r="1" spans="1:7">
      <c r="A1" s="570" t="s">
        <v>240</v>
      </c>
      <c r="B1" s="570"/>
      <c r="C1" s="570"/>
      <c r="D1" s="570"/>
      <c r="E1" s="570"/>
      <c r="F1" s="570"/>
      <c r="G1" s="570"/>
    </row>
    <row r="2" spans="1:7" ht="15.75" thickBot="1">
      <c r="D2" s="335"/>
      <c r="E2" s="335"/>
    </row>
    <row r="3" spans="1:7">
      <c r="A3" s="571" t="s">
        <v>29</v>
      </c>
      <c r="B3" s="571"/>
      <c r="C3" s="573" t="s">
        <v>241</v>
      </c>
      <c r="D3" s="574"/>
      <c r="E3" s="575"/>
      <c r="F3" s="576" t="s">
        <v>242</v>
      </c>
      <c r="G3" s="577"/>
    </row>
    <row r="4" spans="1:7">
      <c r="A4" s="572"/>
      <c r="B4" s="572"/>
      <c r="C4" s="336" t="s">
        <v>243</v>
      </c>
      <c r="D4" s="336" t="s">
        <v>244</v>
      </c>
      <c r="E4" s="337" t="s">
        <v>52</v>
      </c>
      <c r="F4" s="578"/>
      <c r="G4" s="579"/>
    </row>
    <row r="5" spans="1:7">
      <c r="A5" s="564" t="s">
        <v>1</v>
      </c>
      <c r="B5" s="565"/>
      <c r="C5" s="338">
        <v>55793</v>
      </c>
      <c r="D5" s="338">
        <v>364</v>
      </c>
      <c r="E5" s="339">
        <v>56157</v>
      </c>
      <c r="F5" s="566">
        <v>-27.295442775763856</v>
      </c>
      <c r="G5" s="567"/>
    </row>
    <row r="6" spans="1:7">
      <c r="A6" s="560" t="s">
        <v>245</v>
      </c>
      <c r="B6" s="561"/>
      <c r="C6" s="340">
        <v>51816</v>
      </c>
      <c r="D6" s="340">
        <v>75</v>
      </c>
      <c r="E6" s="341">
        <v>51891</v>
      </c>
      <c r="F6" s="562">
        <v>-27.333706763758581</v>
      </c>
      <c r="G6" s="563"/>
    </row>
    <row r="7" spans="1:7">
      <c r="A7" s="564" t="s">
        <v>2</v>
      </c>
      <c r="B7" s="565"/>
      <c r="C7" s="338">
        <v>42962</v>
      </c>
      <c r="D7" s="338">
        <v>16316</v>
      </c>
      <c r="E7" s="339">
        <v>59278</v>
      </c>
      <c r="F7" s="566">
        <v>-31.862801443711351</v>
      </c>
      <c r="G7" s="567"/>
    </row>
    <row r="8" spans="1:7">
      <c r="A8" s="568" t="s">
        <v>246</v>
      </c>
      <c r="B8" s="569"/>
      <c r="C8" s="340">
        <v>38413</v>
      </c>
      <c r="D8" s="340">
        <v>14519</v>
      </c>
      <c r="E8" s="342">
        <v>52932</v>
      </c>
      <c r="F8" s="562">
        <v>-32.58186542356043</v>
      </c>
      <c r="G8" s="563"/>
    </row>
    <row r="9" spans="1:7">
      <c r="A9" s="552" t="s">
        <v>3</v>
      </c>
      <c r="B9" s="553"/>
      <c r="C9" s="343">
        <v>9374</v>
      </c>
      <c r="D9" s="343">
        <v>3979</v>
      </c>
      <c r="E9" s="344">
        <v>13353</v>
      </c>
      <c r="F9" s="554">
        <v>-36.939787485242029</v>
      </c>
      <c r="G9" s="555"/>
    </row>
    <row r="10" spans="1:7" ht="15.75" thickBot="1">
      <c r="A10" s="556" t="s">
        <v>4</v>
      </c>
      <c r="B10" s="557"/>
      <c r="C10" s="345">
        <v>108125</v>
      </c>
      <c r="D10" s="345">
        <v>20659</v>
      </c>
      <c r="E10" s="346">
        <v>128788</v>
      </c>
      <c r="F10" s="558">
        <v>-30.539929778386632</v>
      </c>
      <c r="G10" s="559"/>
    </row>
    <row r="11" spans="1:7">
      <c r="A11" s="429" t="s">
        <v>247</v>
      </c>
    </row>
    <row r="12" spans="1:7">
      <c r="A12" s="347" t="s">
        <v>248</v>
      </c>
    </row>
    <row r="13" spans="1:7">
      <c r="A13" s="347" t="s">
        <v>249</v>
      </c>
    </row>
    <row r="14" spans="1:7">
      <c r="A14" s="347" t="s">
        <v>250</v>
      </c>
    </row>
  </sheetData>
  <mergeCells count="16">
    <mergeCell ref="A1:G1"/>
    <mergeCell ref="A3:B4"/>
    <mergeCell ref="C3:E3"/>
    <mergeCell ref="F3:G4"/>
    <mergeCell ref="A5:B5"/>
    <mergeCell ref="F5:G5"/>
    <mergeCell ref="A9:B9"/>
    <mergeCell ref="F9:G9"/>
    <mergeCell ref="A10:B10"/>
    <mergeCell ref="F10:G10"/>
    <mergeCell ref="A6:B6"/>
    <mergeCell ref="F6:G6"/>
    <mergeCell ref="A7:B7"/>
    <mergeCell ref="F7:G7"/>
    <mergeCell ref="A8:B8"/>
    <mergeCell ref="F8:G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activeCell="P10" sqref="P10"/>
    </sheetView>
  </sheetViews>
  <sheetFormatPr baseColWidth="10" defaultRowHeight="15"/>
  <cols>
    <col min="1" max="16384" width="11.42578125" style="212"/>
  </cols>
  <sheetData>
    <row r="1" spans="1:1">
      <c r="A1" s="348" t="s">
        <v>251</v>
      </c>
    </row>
    <row r="27" spans="1:1">
      <c r="A27" s="428" t="s">
        <v>252</v>
      </c>
    </row>
    <row r="28" spans="1:1">
      <c r="A28" s="349" t="s">
        <v>248</v>
      </c>
    </row>
    <row r="29" spans="1:1">
      <c r="A29" s="349" t="s">
        <v>253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42"/>
  <sheetViews>
    <sheetView workbookViewId="0">
      <selection activeCell="K14" sqref="K14"/>
    </sheetView>
  </sheetViews>
  <sheetFormatPr baseColWidth="10" defaultRowHeight="15"/>
  <cols>
    <col min="1" max="16384" width="11.42578125" style="212"/>
  </cols>
  <sheetData>
    <row r="1" spans="1:6">
      <c r="A1" s="570" t="s">
        <v>281</v>
      </c>
      <c r="B1" s="570"/>
      <c r="C1" s="570"/>
      <c r="D1" s="570"/>
      <c r="E1" s="570"/>
      <c r="F1" s="570"/>
    </row>
    <row r="3" spans="1:6">
      <c r="A3" s="581" t="s">
        <v>29</v>
      </c>
      <c r="B3" s="582"/>
      <c r="C3" s="350" t="s">
        <v>10</v>
      </c>
      <c r="D3" s="350" t="s">
        <v>11</v>
      </c>
      <c r="E3" s="350" t="s">
        <v>12</v>
      </c>
      <c r="F3" s="350" t="s">
        <v>0</v>
      </c>
    </row>
    <row r="4" spans="1:6">
      <c r="A4" s="583">
        <v>2010</v>
      </c>
      <c r="B4" s="351" t="s">
        <v>237</v>
      </c>
      <c r="C4" s="352">
        <v>14461</v>
      </c>
      <c r="D4" s="353">
        <v>18375</v>
      </c>
      <c r="E4" s="354">
        <v>8194</v>
      </c>
      <c r="F4" s="354">
        <v>41030</v>
      </c>
    </row>
    <row r="5" spans="1:6">
      <c r="A5" s="584"/>
      <c r="B5" s="355" t="s">
        <v>238</v>
      </c>
      <c r="C5" s="356">
        <v>25920</v>
      </c>
      <c r="D5" s="357">
        <v>39331</v>
      </c>
      <c r="E5" s="358">
        <v>16913</v>
      </c>
      <c r="F5" s="358">
        <v>82164</v>
      </c>
    </row>
    <row r="6" spans="1:6">
      <c r="A6" s="584"/>
      <c r="B6" s="355" t="s">
        <v>239</v>
      </c>
      <c r="C6" s="356">
        <v>51330</v>
      </c>
      <c r="D6" s="357">
        <v>49127</v>
      </c>
      <c r="E6" s="358">
        <v>19215</v>
      </c>
      <c r="F6" s="358">
        <v>119672</v>
      </c>
    </row>
    <row r="7" spans="1:6">
      <c r="A7" s="585"/>
      <c r="B7" s="359" t="s">
        <v>236</v>
      </c>
      <c r="C7" s="356">
        <v>56997</v>
      </c>
      <c r="D7" s="357">
        <v>47685</v>
      </c>
      <c r="E7" s="358">
        <v>17058</v>
      </c>
      <c r="F7" s="358">
        <v>121740</v>
      </c>
    </row>
    <row r="8" spans="1:6">
      <c r="A8" s="583">
        <v>2011</v>
      </c>
      <c r="B8" s="351" t="s">
        <v>237</v>
      </c>
      <c r="C8" s="352">
        <v>56333</v>
      </c>
      <c r="D8" s="353">
        <v>47855</v>
      </c>
      <c r="E8" s="354">
        <v>16199</v>
      </c>
      <c r="F8" s="354">
        <v>120387</v>
      </c>
    </row>
    <row r="9" spans="1:6">
      <c r="A9" s="584"/>
      <c r="B9" s="355" t="s">
        <v>238</v>
      </c>
      <c r="C9" s="356">
        <v>54941</v>
      </c>
      <c r="D9" s="357">
        <v>48017</v>
      </c>
      <c r="E9" s="358">
        <v>15304</v>
      </c>
      <c r="F9" s="358">
        <v>118262</v>
      </c>
    </row>
    <row r="10" spans="1:6">
      <c r="A10" s="584"/>
      <c r="B10" s="355" t="s">
        <v>239</v>
      </c>
      <c r="C10" s="356">
        <v>41169</v>
      </c>
      <c r="D10" s="357">
        <v>46030</v>
      </c>
      <c r="E10" s="358">
        <v>14012</v>
      </c>
      <c r="F10" s="358">
        <v>101211</v>
      </c>
    </row>
    <row r="11" spans="1:6">
      <c r="A11" s="585"/>
      <c r="B11" s="359" t="s">
        <v>236</v>
      </c>
      <c r="C11" s="360">
        <v>45419</v>
      </c>
      <c r="D11" s="361">
        <v>48677</v>
      </c>
      <c r="E11" s="362">
        <v>15477</v>
      </c>
      <c r="F11" s="362">
        <v>109573</v>
      </c>
    </row>
    <row r="12" spans="1:6">
      <c r="A12" s="583">
        <v>2012</v>
      </c>
      <c r="B12" s="351" t="s">
        <v>237</v>
      </c>
      <c r="C12" s="352">
        <v>55694</v>
      </c>
      <c r="D12" s="353">
        <v>50172</v>
      </c>
      <c r="E12" s="354">
        <v>16422</v>
      </c>
      <c r="F12" s="354">
        <v>122288</v>
      </c>
    </row>
    <row r="13" spans="1:6">
      <c r="A13" s="584"/>
      <c r="B13" s="355" t="s">
        <v>238</v>
      </c>
      <c r="C13" s="356">
        <v>56439</v>
      </c>
      <c r="D13" s="357">
        <v>53952</v>
      </c>
      <c r="E13" s="358">
        <v>17062</v>
      </c>
      <c r="F13" s="358">
        <v>127453</v>
      </c>
    </row>
    <row r="14" spans="1:6">
      <c r="A14" s="584"/>
      <c r="B14" s="355" t="s">
        <v>239</v>
      </c>
      <c r="C14" s="356">
        <v>42911</v>
      </c>
      <c r="D14" s="357">
        <v>51408</v>
      </c>
      <c r="E14" s="358">
        <v>16274</v>
      </c>
      <c r="F14" s="358">
        <v>110593</v>
      </c>
    </row>
    <row r="15" spans="1:6">
      <c r="A15" s="585"/>
      <c r="B15" s="359" t="s">
        <v>236</v>
      </c>
      <c r="C15" s="360">
        <v>46016</v>
      </c>
      <c r="D15" s="361">
        <v>47957</v>
      </c>
      <c r="E15" s="362">
        <v>15977</v>
      </c>
      <c r="F15" s="362">
        <v>109950</v>
      </c>
    </row>
    <row r="16" spans="1:6">
      <c r="A16" s="583">
        <v>2013</v>
      </c>
      <c r="B16" s="351" t="s">
        <v>237</v>
      </c>
      <c r="C16" s="352">
        <v>49098</v>
      </c>
      <c r="D16" s="353">
        <v>50100</v>
      </c>
      <c r="E16" s="354">
        <v>16390</v>
      </c>
      <c r="F16" s="354">
        <v>115588</v>
      </c>
    </row>
    <row r="17" spans="1:6">
      <c r="A17" s="584"/>
      <c r="B17" s="355" t="s">
        <v>238</v>
      </c>
      <c r="C17" s="356">
        <v>49798</v>
      </c>
      <c r="D17" s="357">
        <v>57543</v>
      </c>
      <c r="E17" s="358">
        <v>17423</v>
      </c>
      <c r="F17" s="358">
        <v>124764</v>
      </c>
    </row>
    <row r="18" spans="1:6">
      <c r="A18" s="584"/>
      <c r="B18" s="355" t="s">
        <v>239</v>
      </c>
      <c r="C18" s="356">
        <v>48046</v>
      </c>
      <c r="D18" s="357">
        <v>65901</v>
      </c>
      <c r="E18" s="358">
        <v>18228</v>
      </c>
      <c r="F18" s="358">
        <v>132175</v>
      </c>
    </row>
    <row r="19" spans="1:6">
      <c r="A19" s="585"/>
      <c r="B19" s="359" t="s">
        <v>236</v>
      </c>
      <c r="C19" s="360">
        <v>75352</v>
      </c>
      <c r="D19" s="361">
        <v>72092</v>
      </c>
      <c r="E19" s="362">
        <v>19655</v>
      </c>
      <c r="F19" s="362">
        <v>167099</v>
      </c>
    </row>
    <row r="20" spans="1:6">
      <c r="A20" s="583">
        <v>2014</v>
      </c>
      <c r="B20" s="351" t="s">
        <v>237</v>
      </c>
      <c r="C20" s="352">
        <v>82269</v>
      </c>
      <c r="D20" s="353">
        <v>77335</v>
      </c>
      <c r="E20" s="354">
        <v>20830</v>
      </c>
      <c r="F20" s="354">
        <v>180434</v>
      </c>
    </row>
    <row r="21" spans="1:6">
      <c r="A21" s="584"/>
      <c r="B21" s="355" t="s">
        <v>238</v>
      </c>
      <c r="C21" s="356">
        <v>84197</v>
      </c>
      <c r="D21" s="357">
        <v>80120</v>
      </c>
      <c r="E21" s="358">
        <v>21744</v>
      </c>
      <c r="F21" s="358">
        <v>186061</v>
      </c>
    </row>
    <row r="22" spans="1:6">
      <c r="A22" s="584"/>
      <c r="B22" s="355" t="s">
        <v>239</v>
      </c>
      <c r="C22" s="356">
        <v>77322</v>
      </c>
      <c r="D22" s="357">
        <v>84712</v>
      </c>
      <c r="E22" s="358">
        <v>21821</v>
      </c>
      <c r="F22" s="358">
        <v>183855</v>
      </c>
    </row>
    <row r="23" spans="1:6">
      <c r="A23" s="585"/>
      <c r="B23" s="359" t="s">
        <v>236</v>
      </c>
      <c r="C23" s="360">
        <v>81992</v>
      </c>
      <c r="D23" s="361">
        <v>86552</v>
      </c>
      <c r="E23" s="362">
        <v>22218</v>
      </c>
      <c r="F23" s="362">
        <v>190762</v>
      </c>
    </row>
    <row r="24" spans="1:6">
      <c r="A24" s="583">
        <v>2015</v>
      </c>
      <c r="B24" s="351" t="s">
        <v>237</v>
      </c>
      <c r="C24" s="352">
        <v>85438</v>
      </c>
      <c r="D24" s="353">
        <v>88354</v>
      </c>
      <c r="E24" s="354">
        <v>22793</v>
      </c>
      <c r="F24" s="354">
        <v>196585</v>
      </c>
    </row>
    <row r="25" spans="1:6">
      <c r="A25" s="584"/>
      <c r="B25" s="355" t="s">
        <v>238</v>
      </c>
      <c r="C25" s="356">
        <v>86468</v>
      </c>
      <c r="D25" s="357">
        <v>89868</v>
      </c>
      <c r="E25" s="358">
        <v>23104</v>
      </c>
      <c r="F25" s="358">
        <v>199440</v>
      </c>
    </row>
    <row r="26" spans="1:6">
      <c r="A26" s="584"/>
      <c r="B26" s="355" t="s">
        <v>239</v>
      </c>
      <c r="C26" s="356">
        <v>78611</v>
      </c>
      <c r="D26" s="357">
        <v>91183</v>
      </c>
      <c r="E26" s="358">
        <v>22915</v>
      </c>
      <c r="F26" s="358">
        <v>192709</v>
      </c>
    </row>
    <row r="27" spans="1:6">
      <c r="A27" s="585"/>
      <c r="B27" s="359" t="s">
        <v>236</v>
      </c>
      <c r="C27" s="360">
        <v>80203</v>
      </c>
      <c r="D27" s="361">
        <v>92369</v>
      </c>
      <c r="E27" s="362">
        <v>23008</v>
      </c>
      <c r="F27" s="362">
        <v>195580</v>
      </c>
    </row>
    <row r="28" spans="1:6">
      <c r="A28" s="583">
        <v>2016</v>
      </c>
      <c r="B28" s="351" t="s">
        <v>237</v>
      </c>
      <c r="C28" s="352">
        <v>85564</v>
      </c>
      <c r="D28" s="353">
        <v>92183</v>
      </c>
      <c r="E28" s="354">
        <v>22899</v>
      </c>
      <c r="F28" s="354">
        <v>200646</v>
      </c>
    </row>
    <row r="29" spans="1:6">
      <c r="A29" s="584"/>
      <c r="B29" s="355" t="s">
        <v>238</v>
      </c>
      <c r="C29" s="356">
        <v>87386</v>
      </c>
      <c r="D29" s="357">
        <v>91885</v>
      </c>
      <c r="E29" s="358">
        <v>22610</v>
      </c>
      <c r="F29" s="358">
        <v>201881</v>
      </c>
    </row>
    <row r="30" spans="1:6">
      <c r="A30" s="584"/>
      <c r="B30" s="355" t="s">
        <v>239</v>
      </c>
      <c r="C30" s="356">
        <v>79587</v>
      </c>
      <c r="D30" s="357">
        <v>89645</v>
      </c>
      <c r="E30" s="358">
        <v>21763</v>
      </c>
      <c r="F30" s="358">
        <v>190995</v>
      </c>
    </row>
    <row r="31" spans="1:6">
      <c r="A31" s="585"/>
      <c r="B31" s="359" t="s">
        <v>236</v>
      </c>
      <c r="C31" s="360">
        <v>77240</v>
      </c>
      <c r="D31" s="361">
        <v>86998</v>
      </c>
      <c r="E31" s="362">
        <v>21175</v>
      </c>
      <c r="F31" s="362">
        <v>185413</v>
      </c>
    </row>
    <row r="32" spans="1:6">
      <c r="A32" s="583">
        <v>2017</v>
      </c>
      <c r="B32" s="351" t="s">
        <v>237</v>
      </c>
      <c r="C32" s="352">
        <v>77764</v>
      </c>
      <c r="D32" s="353">
        <v>83129</v>
      </c>
      <c r="E32" s="354">
        <v>20553</v>
      </c>
      <c r="F32" s="354">
        <v>181446</v>
      </c>
    </row>
    <row r="33" spans="1:6">
      <c r="A33" s="584"/>
      <c r="B33" s="355" t="s">
        <v>238</v>
      </c>
      <c r="C33" s="356">
        <v>78598</v>
      </c>
      <c r="D33" s="357">
        <v>83323</v>
      </c>
      <c r="E33" s="358">
        <v>19893</v>
      </c>
      <c r="F33" s="358">
        <v>181814</v>
      </c>
    </row>
    <row r="34" spans="1:6">
      <c r="A34" s="584"/>
      <c r="B34" s="355" t="s">
        <v>239</v>
      </c>
      <c r="C34" s="356">
        <v>65993</v>
      </c>
      <c r="D34" s="357">
        <v>70352</v>
      </c>
      <c r="E34" s="358">
        <v>16445</v>
      </c>
      <c r="F34" s="358">
        <v>152790</v>
      </c>
    </row>
    <row r="35" spans="1:6">
      <c r="A35" s="585"/>
      <c r="B35" s="359" t="s">
        <v>236</v>
      </c>
      <c r="C35" s="360">
        <v>56157</v>
      </c>
      <c r="D35" s="361">
        <v>59278</v>
      </c>
      <c r="E35" s="362">
        <v>13353</v>
      </c>
      <c r="F35" s="358">
        <v>128788</v>
      </c>
    </row>
    <row r="36" spans="1:6">
      <c r="A36" s="586" t="s">
        <v>254</v>
      </c>
      <c r="B36" s="586"/>
      <c r="C36" s="586"/>
      <c r="D36" s="586"/>
      <c r="E36" s="586"/>
      <c r="F36" s="586"/>
    </row>
    <row r="37" spans="1:6">
      <c r="A37" s="580" t="s">
        <v>255</v>
      </c>
      <c r="B37" s="580"/>
      <c r="C37" s="580"/>
      <c r="D37" s="580"/>
      <c r="E37" s="580"/>
      <c r="F37" s="580"/>
    </row>
    <row r="38" spans="1:6">
      <c r="A38" s="580" t="s">
        <v>256</v>
      </c>
      <c r="B38" s="580"/>
      <c r="C38" s="580"/>
      <c r="D38" s="580"/>
      <c r="E38" s="580"/>
      <c r="F38" s="580"/>
    </row>
    <row r="39" spans="1:6">
      <c r="A39" s="580" t="s">
        <v>257</v>
      </c>
      <c r="B39" s="580"/>
      <c r="C39" s="580"/>
      <c r="D39" s="580"/>
      <c r="E39" s="580"/>
      <c r="F39" s="580"/>
    </row>
    <row r="40" spans="1:6">
      <c r="A40" s="580" t="s">
        <v>258</v>
      </c>
      <c r="B40" s="580"/>
      <c r="C40" s="580"/>
      <c r="D40" s="580"/>
      <c r="E40" s="580"/>
      <c r="F40" s="580"/>
    </row>
    <row r="41" spans="1:6">
      <c r="A41" s="580" t="s">
        <v>259</v>
      </c>
      <c r="B41" s="580"/>
      <c r="C41" s="580"/>
      <c r="D41" s="580"/>
      <c r="E41" s="580"/>
      <c r="F41" s="580"/>
    </row>
    <row r="42" spans="1:6">
      <c r="A42" s="580" t="s">
        <v>260</v>
      </c>
      <c r="B42" s="580"/>
      <c r="C42" s="580"/>
      <c r="D42" s="580"/>
      <c r="E42" s="580"/>
      <c r="F42" s="580"/>
    </row>
  </sheetData>
  <mergeCells count="17">
    <mergeCell ref="A37:F37"/>
    <mergeCell ref="A1:F1"/>
    <mergeCell ref="A3:B3"/>
    <mergeCell ref="A4:A7"/>
    <mergeCell ref="A8:A11"/>
    <mergeCell ref="A12:A15"/>
    <mergeCell ref="A16:A19"/>
    <mergeCell ref="A20:A23"/>
    <mergeCell ref="A24:A27"/>
    <mergeCell ref="A28:A31"/>
    <mergeCell ref="A32:A35"/>
    <mergeCell ref="A36:F36"/>
    <mergeCell ref="A38:F38"/>
    <mergeCell ref="A39:F39"/>
    <mergeCell ref="A40:F40"/>
    <mergeCell ref="A41:F41"/>
    <mergeCell ref="A42:F42"/>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baseColWidth="10" defaultRowHeight="15"/>
  <cols>
    <col min="1" max="1" width="24.42578125" customWidth="1"/>
    <col min="2" max="2" width="15.28515625" bestFit="1" customWidth="1"/>
  </cols>
  <sheetData>
    <row r="1" spans="1:6">
      <c r="A1" s="333" t="s">
        <v>292</v>
      </c>
    </row>
    <row r="3" spans="1:6">
      <c r="A3" s="590"/>
      <c r="B3" s="587" t="s">
        <v>282</v>
      </c>
      <c r="C3" s="588"/>
      <c r="D3" s="589" t="s">
        <v>283</v>
      </c>
      <c r="E3" s="589"/>
      <c r="F3" s="588"/>
    </row>
    <row r="4" spans="1:6">
      <c r="A4" s="591"/>
      <c r="B4" s="427" t="s">
        <v>284</v>
      </c>
      <c r="C4" s="427" t="s">
        <v>285</v>
      </c>
      <c r="D4" s="427" t="s">
        <v>286</v>
      </c>
      <c r="E4" s="427" t="s">
        <v>287</v>
      </c>
      <c r="F4" s="427" t="s">
        <v>288</v>
      </c>
    </row>
    <row r="5" spans="1:6">
      <c r="A5" s="424" t="s">
        <v>1</v>
      </c>
      <c r="B5" s="427">
        <v>54.5</v>
      </c>
      <c r="C5" s="427">
        <v>45</v>
      </c>
      <c r="D5" s="427">
        <v>59.3</v>
      </c>
      <c r="E5" s="427">
        <v>26</v>
      </c>
      <c r="F5" s="427">
        <v>14.7</v>
      </c>
    </row>
    <row r="6" spans="1:6">
      <c r="A6" s="424" t="s">
        <v>2</v>
      </c>
      <c r="B6" s="427">
        <v>33.700000000000003</v>
      </c>
      <c r="C6" s="427">
        <v>65.400000000000006</v>
      </c>
      <c r="D6" s="427">
        <v>72.900000000000006</v>
      </c>
      <c r="E6" s="427">
        <v>21.2</v>
      </c>
      <c r="F6" s="427">
        <v>5.9</v>
      </c>
    </row>
    <row r="7" spans="1:6">
      <c r="A7" s="424" t="s">
        <v>3</v>
      </c>
      <c r="B7" s="427">
        <v>46.6</v>
      </c>
      <c r="C7" s="427">
        <v>52.6</v>
      </c>
      <c r="D7" s="427">
        <v>85.4</v>
      </c>
      <c r="E7" s="427">
        <v>11.3</v>
      </c>
      <c r="F7" s="427">
        <v>3.3</v>
      </c>
    </row>
    <row r="8" spans="1:6">
      <c r="A8" s="425" t="s">
        <v>4</v>
      </c>
      <c r="B8" s="427">
        <v>45.5</v>
      </c>
      <c r="C8" s="427">
        <v>53.8</v>
      </c>
      <c r="D8" s="427">
        <v>70.2</v>
      </c>
      <c r="E8" s="427">
        <v>21.2</v>
      </c>
      <c r="F8" s="427">
        <v>8.6999999999999993</v>
      </c>
    </row>
    <row r="9" spans="1:6">
      <c r="A9" s="426" t="s">
        <v>289</v>
      </c>
    </row>
    <row r="10" spans="1:6">
      <c r="A10" s="423" t="s">
        <v>290</v>
      </c>
    </row>
    <row r="11" spans="1:6">
      <c r="A11" s="423" t="s">
        <v>291</v>
      </c>
    </row>
  </sheetData>
  <mergeCells count="3">
    <mergeCell ref="B3:C3"/>
    <mergeCell ref="D3:F3"/>
    <mergeCell ref="A3:A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election activeCell="D5" sqref="D5"/>
    </sheetView>
  </sheetViews>
  <sheetFormatPr baseColWidth="10" defaultRowHeight="15"/>
  <cols>
    <col min="1" max="1" width="28.28515625" customWidth="1"/>
    <col min="3" max="3" width="27.42578125" customWidth="1"/>
    <col min="5" max="5" width="13.42578125" customWidth="1"/>
  </cols>
  <sheetData>
    <row r="1" spans="1:6" ht="27" customHeight="1">
      <c r="A1" s="460" t="s">
        <v>213</v>
      </c>
      <c r="B1" s="460"/>
      <c r="C1" s="460"/>
      <c r="D1" s="460"/>
      <c r="E1" s="460"/>
    </row>
    <row r="2" spans="1:6" ht="25.5" customHeight="1">
      <c r="A2" s="314"/>
      <c r="B2" s="461" t="s">
        <v>201</v>
      </c>
      <c r="C2" s="462"/>
      <c r="D2" s="463" t="s">
        <v>202</v>
      </c>
      <c r="E2" s="465" t="s">
        <v>203</v>
      </c>
    </row>
    <row r="3" spans="1:6">
      <c r="A3" s="315"/>
      <c r="B3" s="319" t="s">
        <v>0</v>
      </c>
      <c r="C3" s="320" t="s">
        <v>211</v>
      </c>
      <c r="D3" s="464"/>
      <c r="E3" s="466"/>
    </row>
    <row r="4" spans="1:6">
      <c r="A4" s="316" t="s">
        <v>1</v>
      </c>
      <c r="B4" s="321">
        <v>2426692</v>
      </c>
      <c r="C4" s="322">
        <v>15.579521422578555</v>
      </c>
      <c r="D4" s="328">
        <v>2301150</v>
      </c>
      <c r="E4" s="326">
        <v>2310956</v>
      </c>
    </row>
    <row r="5" spans="1:6">
      <c r="A5" s="317" t="s">
        <v>2</v>
      </c>
      <c r="B5" s="321">
        <v>1885820</v>
      </c>
      <c r="C5" s="323">
        <v>26.263853390037223</v>
      </c>
      <c r="D5" s="328">
        <v>1709566</v>
      </c>
      <c r="E5" s="326">
        <v>1761828</v>
      </c>
      <c r="F5" s="212"/>
    </row>
    <row r="6" spans="1:6">
      <c r="A6" s="317" t="s">
        <v>3</v>
      </c>
      <c r="B6" s="321">
        <v>1167690</v>
      </c>
      <c r="C6" s="323">
        <v>22.984696280690937</v>
      </c>
      <c r="D6" s="328">
        <v>1082630</v>
      </c>
      <c r="E6" s="326">
        <v>1088244</v>
      </c>
      <c r="F6" s="212"/>
    </row>
    <row r="7" spans="1:6">
      <c r="A7" s="318" t="s">
        <v>4</v>
      </c>
      <c r="B7" s="324">
        <v>5480202</v>
      </c>
      <c r="C7" s="325">
        <v>20.834013052803527</v>
      </c>
      <c r="D7" s="329">
        <v>5093345</v>
      </c>
      <c r="E7" s="327">
        <v>5161028</v>
      </c>
      <c r="F7" s="212"/>
    </row>
    <row r="8" spans="1:6">
      <c r="A8" s="467" t="s">
        <v>5</v>
      </c>
      <c r="B8" s="467"/>
      <c r="C8" s="467"/>
      <c r="D8" s="467"/>
      <c r="E8" s="467"/>
    </row>
    <row r="9" spans="1:6" ht="27" customHeight="1">
      <c r="A9" s="459" t="s">
        <v>204</v>
      </c>
      <c r="B9" s="459"/>
      <c r="C9" s="459"/>
      <c r="D9" s="459"/>
      <c r="E9" s="459"/>
    </row>
    <row r="10" spans="1:6" ht="26.25" customHeight="1">
      <c r="A10" s="459" t="s">
        <v>205</v>
      </c>
      <c r="B10" s="459"/>
      <c r="C10" s="459"/>
      <c r="D10" s="459"/>
      <c r="E10" s="459"/>
    </row>
  </sheetData>
  <mergeCells count="7">
    <mergeCell ref="A10:E10"/>
    <mergeCell ref="A1:E1"/>
    <mergeCell ref="B2:C2"/>
    <mergeCell ref="D2:D3"/>
    <mergeCell ref="E2:E3"/>
    <mergeCell ref="A9:E9"/>
    <mergeCell ref="A8:E8"/>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G8" sqref="G8"/>
    </sheetView>
  </sheetViews>
  <sheetFormatPr baseColWidth="10" defaultRowHeight="15"/>
  <cols>
    <col min="1" max="1" width="25.7109375" style="212" customWidth="1"/>
    <col min="2" max="2" width="28.85546875" style="212" customWidth="1"/>
    <col min="3" max="16384" width="11.42578125" style="212"/>
  </cols>
  <sheetData>
    <row r="1" spans="1:8">
      <c r="A1" s="593" t="s">
        <v>280</v>
      </c>
      <c r="B1" s="593"/>
      <c r="C1" s="593"/>
      <c r="D1" s="593"/>
      <c r="E1" s="593"/>
      <c r="F1" s="593"/>
      <c r="G1" s="593"/>
      <c r="H1" s="593"/>
    </row>
    <row r="2" spans="1:8">
      <c r="A2" s="594"/>
      <c r="B2" s="595"/>
      <c r="C2" s="598" t="s">
        <v>261</v>
      </c>
      <c r="D2" s="598" t="s">
        <v>262</v>
      </c>
      <c r="E2" s="598" t="s">
        <v>263</v>
      </c>
      <c r="F2" s="598" t="s">
        <v>264</v>
      </c>
      <c r="G2" s="598"/>
      <c r="H2" s="599" t="s">
        <v>265</v>
      </c>
    </row>
    <row r="3" spans="1:8">
      <c r="A3" s="596"/>
      <c r="B3" s="597"/>
      <c r="C3" s="598"/>
      <c r="D3" s="598"/>
      <c r="E3" s="598"/>
      <c r="F3" s="363" t="s">
        <v>17</v>
      </c>
      <c r="G3" s="363" t="s">
        <v>266</v>
      </c>
      <c r="H3" s="599"/>
    </row>
    <row r="4" spans="1:8">
      <c r="A4" s="592" t="s">
        <v>10</v>
      </c>
      <c r="B4" s="364" t="s">
        <v>267</v>
      </c>
      <c r="C4" s="365">
        <v>206.43216194700329</v>
      </c>
      <c r="D4" s="365">
        <v>2724.7743479076748</v>
      </c>
      <c r="E4" s="366">
        <v>4320.7364796905231</v>
      </c>
      <c r="F4" s="366">
        <v>4345.6031870242587</v>
      </c>
      <c r="G4" s="367">
        <v>73.903163782555495</v>
      </c>
      <c r="H4" s="368">
        <v>0.57552010983823476</v>
      </c>
    </row>
    <row r="5" spans="1:8">
      <c r="A5" s="592"/>
      <c r="B5" s="364" t="s">
        <v>268</v>
      </c>
      <c r="C5" s="365">
        <v>594.14738996929373</v>
      </c>
      <c r="D5" s="365">
        <v>1006.9589979358227</v>
      </c>
      <c r="E5" s="366">
        <v>1305.233268858801</v>
      </c>
      <c r="F5" s="366">
        <v>1534.5282777263997</v>
      </c>
      <c r="G5" s="367">
        <v>26.096836217444498</v>
      </c>
      <c r="H5" s="368">
        <v>17.567358596986818</v>
      </c>
    </row>
    <row r="6" spans="1:8">
      <c r="A6" s="592"/>
      <c r="B6" s="369" t="s">
        <v>52</v>
      </c>
      <c r="C6" s="370">
        <v>800.57955191629708</v>
      </c>
      <c r="D6" s="370">
        <v>3731.7333458434978</v>
      </c>
      <c r="E6" s="371">
        <v>5625.9697485493243</v>
      </c>
      <c r="F6" s="371">
        <v>5880.1314647506588</v>
      </c>
      <c r="G6" s="372">
        <v>100</v>
      </c>
      <c r="H6" s="373">
        <v>4.5176516682634302</v>
      </c>
    </row>
    <row r="7" spans="1:8">
      <c r="A7" s="592" t="s">
        <v>11</v>
      </c>
      <c r="B7" s="364" t="s">
        <v>269</v>
      </c>
      <c r="C7" s="365">
        <v>4609.6196974866371</v>
      </c>
      <c r="D7" s="365">
        <v>3914.4349784199658</v>
      </c>
      <c r="E7" s="366">
        <v>4116.6642940038691</v>
      </c>
      <c r="F7" s="366">
        <v>4359.992601550829</v>
      </c>
      <c r="G7" s="367">
        <v>57.958737532449803</v>
      </c>
      <c r="H7" s="368">
        <v>5.9108124969378704</v>
      </c>
    </row>
    <row r="8" spans="1:8">
      <c r="A8" s="592"/>
      <c r="B8" s="364" t="s">
        <v>31</v>
      </c>
      <c r="C8" s="365">
        <v>1049.9747526441488</v>
      </c>
      <c r="D8" s="374">
        <v>873.60780634265336</v>
      </c>
      <c r="E8" s="375">
        <v>782.10406189555135</v>
      </c>
      <c r="F8" s="375">
        <v>958.95169666358402</v>
      </c>
      <c r="G8" s="367">
        <v>12.747643120644897</v>
      </c>
      <c r="H8" s="368">
        <v>22.611778072014456</v>
      </c>
    </row>
    <row r="9" spans="1:8">
      <c r="A9" s="592"/>
      <c r="B9" s="364" t="s">
        <v>32</v>
      </c>
      <c r="C9" s="365">
        <v>472.59342658933241</v>
      </c>
      <c r="D9" s="374">
        <v>472.50422218052165</v>
      </c>
      <c r="E9" s="375">
        <v>411.25206963249519</v>
      </c>
      <c r="F9" s="375">
        <v>516.99110763320766</v>
      </c>
      <c r="G9" s="367">
        <v>6.8725235687935511</v>
      </c>
      <c r="H9" s="368">
        <v>25.711490788411943</v>
      </c>
    </row>
    <row r="10" spans="1:8">
      <c r="A10" s="592"/>
      <c r="B10" s="364" t="s">
        <v>270</v>
      </c>
      <c r="C10" s="365">
        <v>100.59638348686454</v>
      </c>
      <c r="D10" s="374">
        <v>101.85091011446799</v>
      </c>
      <c r="E10" s="375">
        <v>96.338646034816264</v>
      </c>
      <c r="F10" s="375">
        <v>116.14313153588959</v>
      </c>
      <c r="G10" s="367">
        <v>1.5439267659516329</v>
      </c>
      <c r="H10" s="368">
        <v>20.557155737808579</v>
      </c>
    </row>
    <row r="11" spans="1:8">
      <c r="A11" s="592"/>
      <c r="B11" s="364" t="s">
        <v>271</v>
      </c>
      <c r="C11" s="365">
        <v>229.48549982940975</v>
      </c>
      <c r="D11" s="365">
        <v>175.35156689810469</v>
      </c>
      <c r="E11" s="366">
        <v>185.42599613152805</v>
      </c>
      <c r="F11" s="366">
        <v>264.14853809489938</v>
      </c>
      <c r="G11" s="367">
        <v>3.5114086623855725</v>
      </c>
      <c r="H11" s="368">
        <v>42.454965110464414</v>
      </c>
    </row>
    <row r="12" spans="1:8">
      <c r="A12" s="592"/>
      <c r="B12" s="364" t="s">
        <v>272</v>
      </c>
      <c r="C12" s="365">
        <v>1078.2674854998293</v>
      </c>
      <c r="D12" s="365">
        <v>1068.9095515106023</v>
      </c>
      <c r="E12" s="366">
        <v>1216.1459187620892</v>
      </c>
      <c r="F12" s="366">
        <v>1248.7956178416448</v>
      </c>
      <c r="G12" s="367">
        <v>16.600628501161363</v>
      </c>
      <c r="H12" s="368">
        <v>2.684685988404222</v>
      </c>
    </row>
    <row r="13" spans="1:8">
      <c r="A13" s="592"/>
      <c r="B13" s="364" t="s">
        <v>273</v>
      </c>
      <c r="C13" s="365">
        <v>25.149095871716135</v>
      </c>
      <c r="D13" s="365">
        <v>30.450272096078059</v>
      </c>
      <c r="E13" s="366">
        <v>67.333462282398457</v>
      </c>
      <c r="F13" s="366">
        <v>57.557658106281572</v>
      </c>
      <c r="G13" s="367">
        <v>0.76513184861319861</v>
      </c>
      <c r="H13" s="368">
        <v>-14.51849324948847</v>
      </c>
    </row>
    <row r="14" spans="1:8">
      <c r="A14" s="592"/>
      <c r="B14" s="369" t="s">
        <v>52</v>
      </c>
      <c r="C14" s="370">
        <v>7565.6863414079371</v>
      </c>
      <c r="D14" s="370">
        <v>6637.109307562393</v>
      </c>
      <c r="E14" s="371">
        <v>6875.2644487427488</v>
      </c>
      <c r="F14" s="371">
        <v>7522.5803514263353</v>
      </c>
      <c r="G14" s="372">
        <v>100</v>
      </c>
      <c r="H14" s="373">
        <v>9.4151418830436189</v>
      </c>
    </row>
    <row r="15" spans="1:8">
      <c r="A15" s="376" t="s">
        <v>12</v>
      </c>
      <c r="B15" s="377"/>
      <c r="C15" s="370">
        <v>601.48254293187756</v>
      </c>
      <c r="D15" s="370">
        <v>602.7053856258209</v>
      </c>
      <c r="E15" s="371">
        <v>497.23172147001941</v>
      </c>
      <c r="F15" s="371">
        <v>619.77263996585339</v>
      </c>
      <c r="G15" s="378" t="s">
        <v>274</v>
      </c>
      <c r="H15" s="373">
        <v>24.64463009993673</v>
      </c>
    </row>
    <row r="16" spans="1:8">
      <c r="A16" s="592" t="s">
        <v>13</v>
      </c>
      <c r="B16" s="592"/>
      <c r="C16" s="370">
        <v>8967.7484362561117</v>
      </c>
      <c r="D16" s="370">
        <v>10971.54803903171</v>
      </c>
      <c r="E16" s="371">
        <v>12998.465918762093</v>
      </c>
      <c r="F16" s="371">
        <v>14022.484456142847</v>
      </c>
      <c r="G16" s="378" t="s">
        <v>274</v>
      </c>
      <c r="H16" s="373">
        <v>7.8779953248381229</v>
      </c>
    </row>
    <row r="17" spans="1:8">
      <c r="A17" s="379" t="s">
        <v>275</v>
      </c>
      <c r="B17" s="380"/>
      <c r="C17" s="381"/>
      <c r="D17" s="381"/>
      <c r="E17" s="381"/>
      <c r="F17" s="381"/>
      <c r="G17" s="381"/>
      <c r="H17" s="381"/>
    </row>
    <row r="18" spans="1:8">
      <c r="A18" s="382" t="s">
        <v>276</v>
      </c>
      <c r="B18" s="380"/>
      <c r="C18" s="381"/>
      <c r="D18" s="381"/>
      <c r="E18" s="381"/>
      <c r="F18" s="381"/>
      <c r="G18" s="381"/>
      <c r="H18" s="381"/>
    </row>
    <row r="19" spans="1:8">
      <c r="A19" s="383" t="s">
        <v>277</v>
      </c>
      <c r="B19" s="384"/>
      <c r="C19" s="385"/>
      <c r="D19" s="385"/>
      <c r="E19" s="385"/>
      <c r="F19" s="385"/>
      <c r="G19" s="385"/>
      <c r="H19" s="385"/>
    </row>
    <row r="20" spans="1:8">
      <c r="A20" s="382" t="s">
        <v>278</v>
      </c>
      <c r="B20" s="386"/>
      <c r="C20" s="386"/>
      <c r="D20" s="386"/>
      <c r="E20" s="386"/>
      <c r="F20" s="386"/>
      <c r="G20" s="386"/>
      <c r="H20" s="386"/>
    </row>
    <row r="21" spans="1:8">
      <c r="A21" s="382" t="s">
        <v>279</v>
      </c>
      <c r="E21" s="387"/>
    </row>
  </sheetData>
  <mergeCells count="10">
    <mergeCell ref="A4:A6"/>
    <mergeCell ref="A7:A14"/>
    <mergeCell ref="A16:B16"/>
    <mergeCell ref="A1:H1"/>
    <mergeCell ref="A2:B3"/>
    <mergeCell ref="C2:C3"/>
    <mergeCell ref="D2:D3"/>
    <mergeCell ref="E2:E3"/>
    <mergeCell ref="F2:G2"/>
    <mergeCell ref="H2:H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election activeCell="J20" sqref="J20"/>
    </sheetView>
  </sheetViews>
  <sheetFormatPr baseColWidth="10" defaultRowHeight="15"/>
  <sheetData>
    <row r="1" spans="1:7">
      <c r="A1" s="6" t="s">
        <v>214</v>
      </c>
      <c r="B1" s="2"/>
      <c r="C1" s="2"/>
      <c r="D1" s="2"/>
      <c r="E1" s="2"/>
      <c r="F1" s="2"/>
    </row>
    <row r="2" spans="1:7">
      <c r="A2" s="3" t="s">
        <v>138</v>
      </c>
      <c r="B2" s="2"/>
      <c r="C2" s="2"/>
      <c r="D2" s="2"/>
      <c r="E2" s="2"/>
      <c r="F2" s="2"/>
    </row>
    <row r="5" spans="1:7">
      <c r="G5" s="214" t="s">
        <v>139</v>
      </c>
    </row>
    <row r="6" spans="1:7">
      <c r="A6" s="2"/>
      <c r="B6" s="2"/>
      <c r="C6" s="2"/>
      <c r="D6" s="2"/>
      <c r="E6" s="2"/>
      <c r="F6" s="2"/>
      <c r="G6" s="215" t="s">
        <v>128</v>
      </c>
    </row>
    <row r="7" spans="1:7">
      <c r="A7" s="2"/>
      <c r="B7" s="2"/>
      <c r="C7" s="2"/>
      <c r="D7" s="2"/>
      <c r="E7" s="2"/>
      <c r="F7" s="2"/>
      <c r="G7" s="215" t="s">
        <v>129</v>
      </c>
    </row>
    <row r="8" spans="1:7">
      <c r="A8" s="2"/>
      <c r="B8" s="2"/>
      <c r="C8" s="2"/>
      <c r="D8" s="2"/>
      <c r="E8" s="2"/>
      <c r="F8" s="2"/>
      <c r="G8" s="215" t="s">
        <v>155</v>
      </c>
    </row>
    <row r="9" spans="1:7">
      <c r="A9" s="2"/>
      <c r="B9" s="2"/>
      <c r="C9" s="2"/>
      <c r="D9" s="2"/>
      <c r="E9" s="2"/>
      <c r="F9" s="2"/>
      <c r="G9" s="215" t="s">
        <v>156</v>
      </c>
    </row>
    <row r="10" spans="1:7">
      <c r="A10" s="2"/>
      <c r="B10" s="2"/>
      <c r="C10" s="2"/>
      <c r="D10" s="2"/>
      <c r="E10" s="2"/>
      <c r="F10" s="2"/>
      <c r="G10" s="215" t="s">
        <v>130</v>
      </c>
    </row>
    <row r="11" spans="1:7">
      <c r="A11" s="2"/>
      <c r="B11" s="2"/>
      <c r="C11" s="2"/>
      <c r="D11" s="2"/>
      <c r="E11" s="2"/>
      <c r="F11" s="2"/>
      <c r="G11" s="215" t="s">
        <v>131</v>
      </c>
    </row>
    <row r="12" spans="1:7">
      <c r="A12" s="2"/>
      <c r="B12" s="2"/>
      <c r="C12" s="2"/>
      <c r="D12" s="2"/>
      <c r="E12" s="2"/>
      <c r="F12" s="2"/>
      <c r="G12" s="215"/>
    </row>
    <row r="13" spans="1:7">
      <c r="A13" s="2"/>
      <c r="B13" s="2"/>
      <c r="C13" s="2"/>
      <c r="D13" s="2"/>
      <c r="E13" s="2"/>
      <c r="F13" s="2"/>
      <c r="G13" s="216" t="s">
        <v>140</v>
      </c>
    </row>
    <row r="14" spans="1:7">
      <c r="A14" s="2"/>
      <c r="B14" s="2"/>
      <c r="C14" s="2"/>
      <c r="D14" s="2"/>
      <c r="E14" s="2"/>
      <c r="F14" s="2"/>
      <c r="G14" s="216" t="s">
        <v>150</v>
      </c>
    </row>
    <row r="15" spans="1:7">
      <c r="A15" s="2"/>
      <c r="B15" s="2"/>
      <c r="C15" s="2"/>
      <c r="D15" s="2"/>
      <c r="E15" s="2"/>
      <c r="F15" s="2"/>
      <c r="G15" s="216" t="s">
        <v>151</v>
      </c>
    </row>
    <row r="16" spans="1:7">
      <c r="A16" s="2"/>
      <c r="B16" s="2"/>
      <c r="C16" s="2"/>
      <c r="D16" s="2"/>
      <c r="E16" s="2"/>
      <c r="F16" s="2"/>
      <c r="G16" s="216" t="s">
        <v>152</v>
      </c>
    </row>
    <row r="17" spans="1:7">
      <c r="A17" s="2"/>
      <c r="B17" s="2"/>
      <c r="C17" s="2"/>
      <c r="D17" s="2"/>
      <c r="E17" s="2"/>
      <c r="F17" s="2"/>
      <c r="G17" s="216" t="s">
        <v>153</v>
      </c>
    </row>
    <row r="18" spans="1:7">
      <c r="A18" s="2"/>
      <c r="B18" s="2"/>
      <c r="C18" s="2"/>
      <c r="D18" s="2"/>
      <c r="E18" s="2"/>
      <c r="F18" s="2"/>
      <c r="G18" s="216" t="s">
        <v>154</v>
      </c>
    </row>
    <row r="19" spans="1:7">
      <c r="A19" s="2"/>
      <c r="B19" s="2"/>
      <c r="C19" s="2"/>
      <c r="D19" s="2"/>
      <c r="E19" s="2"/>
      <c r="F19" s="2"/>
    </row>
    <row r="20" spans="1:7">
      <c r="A20" s="468"/>
      <c r="B20" s="469"/>
      <c r="C20" s="469"/>
      <c r="D20" s="469"/>
      <c r="E20" s="469"/>
      <c r="F20" s="469"/>
    </row>
    <row r="21" spans="1:7">
      <c r="A21" s="4"/>
      <c r="B21" s="5"/>
      <c r="C21" s="5"/>
      <c r="D21" s="5"/>
      <c r="E21" s="5"/>
      <c r="F21" s="5"/>
    </row>
    <row r="22" spans="1:7" ht="28.5" customHeight="1">
      <c r="A22" s="471" t="s">
        <v>7</v>
      </c>
      <c r="B22" s="471"/>
      <c r="C22" s="471"/>
      <c r="D22" s="471"/>
      <c r="E22" s="471"/>
      <c r="F22" s="471"/>
    </row>
    <row r="23" spans="1:7" ht="29.25" customHeight="1">
      <c r="A23" s="470" t="s">
        <v>8</v>
      </c>
      <c r="B23" s="470"/>
      <c r="C23" s="470"/>
      <c r="D23" s="470"/>
      <c r="E23" s="470"/>
      <c r="F23" s="470"/>
    </row>
    <row r="24" spans="1:7" ht="21.75" customHeight="1">
      <c r="A24" s="470" t="s">
        <v>200</v>
      </c>
      <c r="B24" s="470"/>
      <c r="C24" s="470"/>
      <c r="D24" s="470"/>
      <c r="E24" s="470"/>
      <c r="F24" s="470"/>
    </row>
    <row r="25" spans="1:7" ht="25.5" customHeight="1">
      <c r="A25" s="470"/>
      <c r="B25" s="470"/>
      <c r="C25" s="470"/>
      <c r="D25" s="470"/>
      <c r="E25" s="470"/>
      <c r="F25" s="470"/>
    </row>
  </sheetData>
  <mergeCells count="5">
    <mergeCell ref="A20:F20"/>
    <mergeCell ref="A23:F23"/>
    <mergeCell ref="A25:F25"/>
    <mergeCell ref="A22:F22"/>
    <mergeCell ref="A24:F2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S37"/>
  <sheetViews>
    <sheetView showGridLines="0" workbookViewId="0">
      <selection activeCell="I22" sqref="I22"/>
    </sheetView>
  </sheetViews>
  <sheetFormatPr baseColWidth="10" defaultRowHeight="15"/>
  <sheetData>
    <row r="1" spans="1:19">
      <c r="A1" s="12" t="s">
        <v>215</v>
      </c>
      <c r="B1" s="7"/>
      <c r="C1" s="7"/>
      <c r="D1" s="7"/>
      <c r="E1" s="7"/>
      <c r="F1" s="7"/>
      <c r="G1" s="7"/>
      <c r="H1" s="7"/>
      <c r="I1" s="7"/>
      <c r="J1" s="7"/>
      <c r="K1" s="7"/>
      <c r="L1" s="7"/>
      <c r="M1" s="7"/>
      <c r="N1" s="7"/>
      <c r="O1" s="7"/>
      <c r="P1" s="7"/>
      <c r="Q1" s="7"/>
      <c r="R1" s="7"/>
      <c r="S1" s="7"/>
    </row>
    <row r="2" spans="1:19">
      <c r="A2" s="12"/>
      <c r="B2" s="7"/>
      <c r="C2" s="7"/>
      <c r="D2" s="7"/>
      <c r="E2" s="7"/>
      <c r="F2" s="7"/>
      <c r="G2" s="7"/>
      <c r="H2" s="7"/>
      <c r="I2" s="7"/>
      <c r="J2" s="7"/>
      <c r="K2" s="7"/>
      <c r="L2" s="7"/>
      <c r="M2" s="7"/>
      <c r="N2" s="7"/>
      <c r="O2" s="7"/>
      <c r="P2" s="7"/>
      <c r="Q2" s="7"/>
      <c r="R2" s="7"/>
      <c r="S2" s="7"/>
    </row>
    <row r="3" spans="1:19">
      <c r="A3" s="9"/>
      <c r="B3" s="13" t="s">
        <v>10</v>
      </c>
      <c r="C3" s="13" t="s">
        <v>11</v>
      </c>
      <c r="D3" s="13" t="s">
        <v>12</v>
      </c>
      <c r="E3" s="13" t="s">
        <v>13</v>
      </c>
      <c r="F3" s="13" t="s">
        <v>14</v>
      </c>
      <c r="G3" s="7"/>
      <c r="H3" s="7"/>
      <c r="I3" s="7"/>
      <c r="J3" s="7"/>
      <c r="K3" s="7"/>
      <c r="L3" s="7"/>
      <c r="M3" s="7"/>
      <c r="N3" s="7"/>
      <c r="O3" s="7"/>
      <c r="P3" s="7"/>
      <c r="Q3" s="7"/>
      <c r="R3" s="7"/>
      <c r="S3" s="7"/>
    </row>
    <row r="4" spans="1:19">
      <c r="A4" s="14">
        <v>2006</v>
      </c>
      <c r="B4" s="15">
        <v>100</v>
      </c>
      <c r="C4" s="15">
        <v>100</v>
      </c>
      <c r="D4" s="15">
        <v>100</v>
      </c>
      <c r="E4" s="15">
        <v>100</v>
      </c>
      <c r="F4" s="15">
        <v>100</v>
      </c>
      <c r="G4" s="7"/>
      <c r="H4" s="7"/>
      <c r="I4" s="7"/>
      <c r="J4" s="7"/>
      <c r="K4" s="7"/>
      <c r="L4" s="7"/>
      <c r="M4" s="7"/>
      <c r="N4" s="7"/>
      <c r="O4" s="7"/>
      <c r="P4" s="7"/>
      <c r="Q4" s="7"/>
      <c r="R4" s="7"/>
      <c r="S4" s="7"/>
    </row>
    <row r="5" spans="1:19">
      <c r="A5" s="14">
        <v>2007</v>
      </c>
      <c r="B5" s="15">
        <v>97.663987151004747</v>
      </c>
      <c r="C5" s="15">
        <v>105.71919504682401</v>
      </c>
      <c r="D5" s="15">
        <v>101.64961674374729</v>
      </c>
      <c r="E5" s="15">
        <v>100.89622999945078</v>
      </c>
      <c r="F5" s="15">
        <v>101.37737441657887</v>
      </c>
      <c r="G5" s="7"/>
      <c r="H5" s="7"/>
      <c r="I5" s="7"/>
      <c r="J5" s="7"/>
      <c r="K5" s="7"/>
      <c r="L5" s="7"/>
      <c r="M5" s="7"/>
      <c r="N5" s="7"/>
      <c r="O5" s="7"/>
      <c r="P5" s="7"/>
      <c r="Q5" s="7"/>
      <c r="R5" s="7"/>
      <c r="S5" s="7"/>
    </row>
    <row r="6" spans="1:19">
      <c r="A6" s="14">
        <v>2008</v>
      </c>
      <c r="B6" s="15">
        <v>94.693675922889426</v>
      </c>
      <c r="C6" s="15">
        <v>109.86507139372013</v>
      </c>
      <c r="D6" s="15">
        <v>102.74724598203673</v>
      </c>
      <c r="E6" s="15">
        <v>100.88994779374202</v>
      </c>
      <c r="F6" s="15">
        <v>100.82510472237836</v>
      </c>
      <c r="G6" s="7"/>
      <c r="H6" s="7"/>
      <c r="I6" s="7"/>
      <c r="J6" s="7"/>
      <c r="K6" s="7"/>
      <c r="L6" s="7"/>
      <c r="M6" s="7"/>
      <c r="N6" s="7"/>
      <c r="O6" s="7"/>
      <c r="P6" s="7"/>
      <c r="Q6" s="7"/>
      <c r="R6" s="7"/>
      <c r="S6" s="7"/>
    </row>
    <row r="7" spans="1:19">
      <c r="A7" s="14">
        <v>2009</v>
      </c>
      <c r="B7" s="15">
        <v>93.730416396054579</v>
      </c>
      <c r="C7" s="15">
        <v>112.13941546663224</v>
      </c>
      <c r="D7" s="15">
        <v>103.78662671039882</v>
      </c>
      <c r="E7" s="15">
        <v>101.30538215748248</v>
      </c>
      <c r="F7" s="15">
        <v>99.995687736635446</v>
      </c>
      <c r="G7" s="7"/>
      <c r="H7" s="7"/>
      <c r="I7" s="7"/>
      <c r="J7" s="7"/>
      <c r="K7" s="7"/>
      <c r="L7" s="7"/>
      <c r="M7" s="7"/>
      <c r="N7" s="7"/>
      <c r="O7" s="7"/>
      <c r="P7" s="7"/>
      <c r="Q7" s="7"/>
      <c r="R7" s="7"/>
      <c r="S7" s="7"/>
    </row>
    <row r="8" spans="1:19">
      <c r="A8" s="14">
        <v>2010</v>
      </c>
      <c r="B8" s="15">
        <v>92.762364157763983</v>
      </c>
      <c r="C8" s="15">
        <v>112.42136510305254</v>
      </c>
      <c r="D8" s="15">
        <v>105.18392795748521</v>
      </c>
      <c r="E8" s="15">
        <v>101.1858133500257</v>
      </c>
      <c r="F8" s="15">
        <v>100.55823186702628</v>
      </c>
      <c r="G8" s="7"/>
      <c r="H8" s="7"/>
      <c r="I8" s="7"/>
      <c r="J8" s="7"/>
      <c r="K8" s="7"/>
      <c r="L8" s="7"/>
      <c r="M8" s="7"/>
      <c r="N8" s="7"/>
      <c r="O8" s="7"/>
      <c r="P8" s="7"/>
      <c r="Q8" s="7"/>
      <c r="R8" s="7"/>
      <c r="S8" s="7"/>
    </row>
    <row r="9" spans="1:19">
      <c r="A9" s="14">
        <v>2011</v>
      </c>
      <c r="B9" s="15">
        <v>91.170051817890553</v>
      </c>
      <c r="C9" s="15">
        <v>113.64029136037286</v>
      </c>
      <c r="D9" s="15">
        <v>106.97248870783969</v>
      </c>
      <c r="E9" s="15">
        <v>101.11670908722937</v>
      </c>
      <c r="F9" s="15">
        <v>101.00445738040125</v>
      </c>
      <c r="G9" s="7"/>
      <c r="H9" s="7"/>
      <c r="I9" s="7"/>
      <c r="J9" s="7"/>
      <c r="K9" s="7"/>
      <c r="L9" s="7"/>
      <c r="M9" s="7"/>
      <c r="N9" s="16"/>
      <c r="O9" s="7"/>
      <c r="P9" s="7"/>
      <c r="Q9" s="7"/>
      <c r="R9" s="7"/>
      <c r="S9" s="7"/>
    </row>
    <row r="10" spans="1:19">
      <c r="A10" s="14">
        <v>2012</v>
      </c>
      <c r="B10" s="15">
        <v>90.565755057725767</v>
      </c>
      <c r="C10" s="15">
        <v>115.61170407579245</v>
      </c>
      <c r="D10" s="15">
        <v>107.68766675411837</v>
      </c>
      <c r="E10" s="15">
        <v>101.55488353091559</v>
      </c>
      <c r="F10" s="15">
        <v>101.32000256485925</v>
      </c>
      <c r="G10" s="7"/>
      <c r="H10" s="7"/>
      <c r="I10" s="7"/>
      <c r="J10" s="7"/>
      <c r="K10" s="7"/>
      <c r="L10" s="7"/>
      <c r="M10" s="7"/>
      <c r="N10" s="7"/>
      <c r="O10" s="7"/>
      <c r="P10" s="7"/>
      <c r="Q10" s="7"/>
      <c r="R10" s="7"/>
      <c r="S10" s="16"/>
    </row>
    <row r="11" spans="1:19">
      <c r="A11" s="14">
        <v>2013</v>
      </c>
      <c r="B11" s="15">
        <v>90.593643355094258</v>
      </c>
      <c r="C11" s="15">
        <v>116.6252205253376</v>
      </c>
      <c r="D11" s="15">
        <v>109.17636606962733</v>
      </c>
      <c r="E11" s="15">
        <v>102.17151775832845</v>
      </c>
      <c r="F11" s="15">
        <v>102.01165211059042</v>
      </c>
      <c r="G11" s="7"/>
      <c r="H11" s="7"/>
      <c r="I11" s="7"/>
      <c r="J11" s="7"/>
      <c r="K11" s="7"/>
      <c r="L11" s="7"/>
      <c r="M11" s="7"/>
      <c r="N11" s="7"/>
      <c r="O11" s="7"/>
      <c r="P11" s="7"/>
      <c r="Q11" s="7"/>
      <c r="R11" s="7"/>
      <c r="S11" s="7"/>
    </row>
    <row r="12" spans="1:19">
      <c r="A12" s="14">
        <v>2014</v>
      </c>
      <c r="B12" s="15">
        <v>90.290872299901466</v>
      </c>
      <c r="C12" s="15">
        <v>117.61278916598279</v>
      </c>
      <c r="D12" s="15">
        <v>109.97006121302759</v>
      </c>
      <c r="E12" s="15">
        <v>102.47746493814473</v>
      </c>
      <c r="F12" s="15">
        <v>102.153394332486</v>
      </c>
      <c r="G12" s="28"/>
      <c r="H12" s="28"/>
      <c r="I12" s="28"/>
      <c r="J12" s="28"/>
      <c r="K12" s="28"/>
      <c r="L12" s="7"/>
      <c r="M12" s="7"/>
      <c r="N12" s="7"/>
      <c r="O12" s="7"/>
      <c r="P12" s="7"/>
      <c r="Q12" s="7"/>
      <c r="R12" s="7"/>
      <c r="S12" s="7"/>
    </row>
    <row r="13" spans="1:19">
      <c r="A13" s="14">
        <v>2015</v>
      </c>
      <c r="B13" s="15">
        <v>90.496619251529424</v>
      </c>
      <c r="C13" s="15">
        <v>117.2809924229915</v>
      </c>
      <c r="D13" s="15">
        <v>110.17757744920777</v>
      </c>
      <c r="E13" s="15">
        <v>102.52068801814089</v>
      </c>
      <c r="F13" s="15">
        <v>102.51149968145499</v>
      </c>
      <c r="G13" s="7"/>
      <c r="H13" s="7"/>
      <c r="I13" s="7"/>
      <c r="J13" s="7"/>
      <c r="K13" s="7"/>
      <c r="L13" s="7"/>
      <c r="M13" s="7"/>
      <c r="N13" s="7"/>
      <c r="O13" s="7"/>
      <c r="P13" s="7"/>
      <c r="Q13" s="7"/>
      <c r="R13" s="7"/>
      <c r="S13" s="7"/>
    </row>
    <row r="14" spans="1:19">
      <c r="A14" s="14">
        <v>2016</v>
      </c>
      <c r="B14" s="15">
        <v>91.578224787224372</v>
      </c>
      <c r="C14" s="15">
        <v>117.06434684150607</v>
      </c>
      <c r="D14" s="15">
        <v>110.5954513122963</v>
      </c>
      <c r="E14" s="15">
        <v>103.07711463934497</v>
      </c>
      <c r="F14" s="15">
        <v>103.44407350646631</v>
      </c>
      <c r="G14" s="7"/>
      <c r="H14" s="7"/>
      <c r="I14" s="7"/>
      <c r="J14" s="7"/>
      <c r="K14" s="7"/>
      <c r="L14" s="7"/>
      <c r="M14" s="7"/>
      <c r="N14" s="7"/>
      <c r="O14" s="7"/>
      <c r="P14" s="7"/>
      <c r="Q14" s="7"/>
      <c r="R14" s="7"/>
      <c r="S14" s="7"/>
    </row>
    <row r="15" spans="1:19">
      <c r="A15" s="22"/>
      <c r="B15" s="23"/>
      <c r="C15" s="23"/>
      <c r="D15" s="23"/>
      <c r="E15" s="23"/>
      <c r="F15" s="23"/>
      <c r="G15" s="7"/>
      <c r="H15" s="7"/>
      <c r="I15" s="7"/>
      <c r="J15" s="7"/>
      <c r="K15" s="7"/>
      <c r="L15" s="7"/>
      <c r="M15" s="7"/>
      <c r="N15" s="7"/>
      <c r="O15" s="7"/>
      <c r="P15" s="7"/>
      <c r="Q15" s="7"/>
      <c r="R15" s="7"/>
      <c r="S15" s="7"/>
    </row>
    <row r="16" spans="1:19">
      <c r="A16" s="24" t="s">
        <v>146</v>
      </c>
      <c r="B16" s="25">
        <v>2649857</v>
      </c>
      <c r="C16" s="25">
        <v>1610926</v>
      </c>
      <c r="D16" s="25">
        <v>1055821</v>
      </c>
      <c r="E16" s="25">
        <v>5316604</v>
      </c>
      <c r="F16" s="25">
        <v>26668.13</v>
      </c>
      <c r="G16" s="7"/>
      <c r="H16" s="7"/>
      <c r="I16" s="7"/>
      <c r="J16" s="7"/>
      <c r="K16" s="7"/>
      <c r="L16" s="7"/>
      <c r="M16" s="7"/>
      <c r="N16" s="7"/>
      <c r="O16" s="7"/>
      <c r="P16" s="7"/>
      <c r="Q16" s="7"/>
      <c r="R16" s="7"/>
      <c r="S16" s="7"/>
    </row>
    <row r="17" spans="1:12">
      <c r="A17" s="24" t="s">
        <v>147</v>
      </c>
      <c r="B17" s="25">
        <v>2426692</v>
      </c>
      <c r="C17" s="25">
        <v>1885820</v>
      </c>
      <c r="D17" s="25">
        <v>1167690</v>
      </c>
      <c r="E17" s="25">
        <v>5480202</v>
      </c>
      <c r="F17" s="25">
        <v>27586.6</v>
      </c>
      <c r="G17" s="20"/>
      <c r="H17" s="20"/>
      <c r="I17" s="20"/>
      <c r="J17" s="20"/>
      <c r="K17" s="20"/>
      <c r="L17" s="20"/>
    </row>
    <row r="18" spans="1:12">
      <c r="A18" s="24" t="s">
        <v>15</v>
      </c>
      <c r="B18" s="25">
        <v>2398031</v>
      </c>
      <c r="C18" s="25">
        <v>1889310</v>
      </c>
      <c r="D18" s="25">
        <v>1163278</v>
      </c>
      <c r="E18" s="25">
        <v>5450619</v>
      </c>
      <c r="F18" s="25">
        <v>27337.9</v>
      </c>
      <c r="G18" s="21"/>
      <c r="H18" s="21"/>
      <c r="I18" s="21"/>
      <c r="J18" s="21"/>
      <c r="K18" s="21"/>
      <c r="L18" s="21"/>
    </row>
    <row r="19" spans="1:12">
      <c r="A19" s="26" t="s">
        <v>148</v>
      </c>
      <c r="B19" s="218">
        <f>(B17/B18-1)*100</f>
        <v>1.1951888862153925</v>
      </c>
      <c r="C19" s="218">
        <f>(C17/C18-1)*100</f>
        <v>-0.18472352340271891</v>
      </c>
      <c r="D19" s="218">
        <f>(D17/D18-1)*100</f>
        <v>0.37927305424843016</v>
      </c>
      <c r="E19" s="218">
        <f>(E17/E18-1)*100</f>
        <v>0.54274569548888874</v>
      </c>
      <c r="F19" s="218">
        <f>(F17/F18-1)*100</f>
        <v>0.90972605796346695</v>
      </c>
      <c r="G19" s="7"/>
      <c r="H19" s="7"/>
      <c r="I19" s="7"/>
      <c r="J19" s="7"/>
      <c r="K19" s="7"/>
      <c r="L19" s="7"/>
    </row>
    <row r="20" spans="1:12">
      <c r="A20" s="27" t="s">
        <v>149</v>
      </c>
      <c r="B20" s="219">
        <f>100*(POWER(B17/B16,1/(2016-2006))-1)</f>
        <v>-0.87590800959475024</v>
      </c>
      <c r="C20" s="219">
        <f>100*(POWER(C17/C16,1/(2016-2006))-1)</f>
        <v>1.5880127105816433</v>
      </c>
      <c r="D20" s="219">
        <f>100*(POWER(D17/D16,1/(2016-2006))-1)</f>
        <v>1.0121759439790212</v>
      </c>
      <c r="E20" s="219">
        <f>100*(POWER(E17/E16,1/(2016-2006))-1)</f>
        <v>0.3035318070946591</v>
      </c>
      <c r="F20" s="219">
        <f>100*(POWER(F17/F16,1/(2016-2006))-1)</f>
        <v>0.33918320963175486</v>
      </c>
      <c r="G20" s="7"/>
      <c r="H20" s="7"/>
      <c r="I20" s="7"/>
      <c r="J20" s="7"/>
      <c r="K20" s="7"/>
      <c r="L20" s="7"/>
    </row>
    <row r="21" spans="1:12">
      <c r="A21" s="10"/>
      <c r="B21" s="7"/>
      <c r="C21" s="7"/>
      <c r="D21" s="7"/>
      <c r="E21" s="7"/>
      <c r="F21" s="7"/>
      <c r="G21" s="7"/>
      <c r="H21" s="7"/>
      <c r="I21" s="7"/>
      <c r="J21" s="7"/>
      <c r="K21" s="7"/>
      <c r="L21" s="7"/>
    </row>
    <row r="22" spans="1:12">
      <c r="A22" s="11" t="s">
        <v>8</v>
      </c>
      <c r="B22" s="20"/>
      <c r="C22" s="20"/>
      <c r="D22" s="20"/>
      <c r="E22" s="20"/>
      <c r="F22" s="20"/>
      <c r="G22" s="7"/>
      <c r="H22" s="7"/>
      <c r="I22" s="7"/>
      <c r="J22" s="7"/>
      <c r="K22" s="7"/>
      <c r="L22" s="7"/>
    </row>
    <row r="23" spans="1:12">
      <c r="A23" s="11" t="s">
        <v>9</v>
      </c>
      <c r="B23" s="21"/>
      <c r="C23" s="21"/>
      <c r="D23" s="21"/>
      <c r="E23" s="21"/>
      <c r="F23" s="21"/>
      <c r="G23" s="7"/>
      <c r="H23" s="7"/>
      <c r="I23" s="7"/>
      <c r="J23" s="7"/>
      <c r="K23" s="7"/>
      <c r="L23" s="7"/>
    </row>
    <row r="24" spans="1:12">
      <c r="A24" s="17"/>
      <c r="B24" s="7"/>
      <c r="C24" s="7"/>
      <c r="D24" s="7"/>
      <c r="E24" s="7"/>
      <c r="F24" s="7"/>
      <c r="G24" s="7"/>
      <c r="H24" s="7"/>
      <c r="I24" s="7"/>
      <c r="J24" s="7"/>
      <c r="K24" s="7"/>
      <c r="L24" s="7"/>
    </row>
    <row r="25" spans="1:12">
      <c r="A25" s="7"/>
      <c r="B25" s="18"/>
      <c r="C25" s="18"/>
      <c r="D25" s="18"/>
      <c r="E25" s="18"/>
      <c r="F25" s="18"/>
      <c r="G25" s="7"/>
      <c r="H25" s="7"/>
      <c r="I25" s="7"/>
      <c r="J25" s="7"/>
      <c r="K25" s="7"/>
      <c r="L25" s="7"/>
    </row>
    <row r="26" spans="1:12">
      <c r="A26" s="7"/>
      <c r="B26" s="18"/>
      <c r="C26" s="18"/>
      <c r="D26" s="18"/>
      <c r="E26" s="18"/>
      <c r="F26" s="18"/>
      <c r="G26" s="7"/>
      <c r="H26" s="7"/>
      <c r="I26" s="7"/>
      <c r="J26" s="7"/>
      <c r="K26" s="7"/>
      <c r="L26" s="7"/>
    </row>
    <row r="27" spans="1:12">
      <c r="A27" s="7"/>
      <c r="B27" s="18"/>
      <c r="C27" s="18"/>
      <c r="D27" s="18"/>
      <c r="E27" s="18"/>
      <c r="F27" s="18"/>
      <c r="G27" s="7"/>
      <c r="H27" s="7"/>
      <c r="I27" s="7"/>
      <c r="J27" s="7"/>
      <c r="K27" s="7"/>
      <c r="L27" s="7"/>
    </row>
    <row r="28" spans="1:12">
      <c r="A28" s="8" t="s">
        <v>16</v>
      </c>
      <c r="B28" s="7"/>
      <c r="C28" s="7"/>
      <c r="D28" s="7"/>
      <c r="E28" s="7"/>
      <c r="F28" s="7"/>
      <c r="G28" s="7"/>
      <c r="H28" s="7"/>
      <c r="I28" s="7"/>
      <c r="J28" s="7"/>
      <c r="K28" s="7"/>
      <c r="L28" s="7"/>
    </row>
    <row r="29" spans="1:12">
      <c r="A29" s="7"/>
      <c r="B29" s="18"/>
      <c r="C29" s="18"/>
      <c r="D29" s="7"/>
      <c r="E29" s="7"/>
      <c r="F29" s="7"/>
      <c r="G29" s="7"/>
      <c r="H29" s="7"/>
      <c r="I29" s="7"/>
      <c r="J29" s="7"/>
      <c r="K29" s="7"/>
      <c r="L29" s="7"/>
    </row>
    <row r="30" spans="1:12">
      <c r="A30" s="7"/>
      <c r="B30" s="18"/>
      <c r="C30" s="18"/>
      <c r="D30" s="7"/>
      <c r="E30" s="7"/>
      <c r="F30" s="7"/>
      <c r="G30" s="7"/>
      <c r="H30" s="7"/>
      <c r="I30" s="7"/>
      <c r="J30" s="7"/>
      <c r="K30" s="7"/>
      <c r="L30" s="7"/>
    </row>
    <row r="31" spans="1:12">
      <c r="A31" s="7"/>
      <c r="B31" s="29"/>
      <c r="C31" s="16"/>
      <c r="D31" s="18"/>
      <c r="E31" s="7"/>
      <c r="F31" s="7"/>
      <c r="G31" s="7"/>
      <c r="H31" s="7"/>
      <c r="I31" s="7"/>
      <c r="J31" s="7"/>
      <c r="K31" s="7"/>
      <c r="L31" s="7"/>
    </row>
    <row r="32" spans="1:12">
      <c r="A32" s="7"/>
      <c r="B32" s="16"/>
      <c r="C32" s="16"/>
      <c r="D32" s="7"/>
      <c r="E32" s="7"/>
      <c r="F32" s="7"/>
      <c r="G32" s="7"/>
      <c r="H32" s="7"/>
      <c r="I32" s="7"/>
      <c r="J32" s="7"/>
      <c r="K32" s="7"/>
      <c r="L32" s="7"/>
    </row>
    <row r="35" spans="1:2">
      <c r="A35" s="7"/>
      <c r="B35" s="18"/>
    </row>
    <row r="36" spans="1:2">
      <c r="A36" s="19"/>
      <c r="B36" s="18"/>
    </row>
    <row r="37" spans="1:2">
      <c r="A37" s="7"/>
      <c r="B37"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showGridLines="0" topLeftCell="F1" workbookViewId="0">
      <selection activeCell="I15" sqref="I15"/>
    </sheetView>
  </sheetViews>
  <sheetFormatPr baseColWidth="10" defaultRowHeight="15"/>
  <cols>
    <col min="1" max="1" width="43.5703125" bestFit="1" customWidth="1"/>
    <col min="4" max="4" width="8.28515625" customWidth="1"/>
    <col min="5" max="5" width="9.7109375" customWidth="1"/>
    <col min="6" max="6" width="10.140625" customWidth="1"/>
    <col min="7" max="7" width="13" customWidth="1"/>
  </cols>
  <sheetData>
    <row r="1" spans="1:22" ht="26.25" customHeight="1">
      <c r="A1" s="460" t="s">
        <v>216</v>
      </c>
      <c r="B1" s="460"/>
      <c r="C1" s="460"/>
      <c r="D1" s="460"/>
      <c r="E1" s="460"/>
      <c r="F1" s="460"/>
      <c r="G1" s="460"/>
      <c r="H1" s="33"/>
      <c r="I1" s="33"/>
      <c r="J1" s="33"/>
      <c r="K1" s="33"/>
      <c r="L1" s="33"/>
      <c r="M1" s="33"/>
      <c r="N1" s="33"/>
      <c r="O1" s="33"/>
      <c r="P1" s="33"/>
      <c r="Q1" s="33"/>
      <c r="R1" s="33"/>
      <c r="S1" s="33"/>
      <c r="T1" s="33"/>
      <c r="U1" s="33"/>
      <c r="V1" s="33"/>
    </row>
    <row r="2" spans="1:22" ht="15.75" thickBot="1">
      <c r="A2" s="30"/>
      <c r="B2" s="30"/>
      <c r="C2" s="30"/>
      <c r="D2" s="30"/>
      <c r="E2" s="30"/>
      <c r="F2" s="30"/>
      <c r="G2" s="30"/>
      <c r="H2" s="30"/>
      <c r="I2" s="30"/>
      <c r="J2" s="30"/>
      <c r="K2" s="30"/>
      <c r="L2" s="30"/>
      <c r="M2" s="30"/>
      <c r="N2" s="30"/>
      <c r="O2" s="30"/>
      <c r="P2" s="30"/>
      <c r="Q2" s="30"/>
      <c r="R2" s="30"/>
      <c r="S2" s="30"/>
      <c r="T2" s="30"/>
      <c r="U2" s="30"/>
      <c r="V2" s="30"/>
    </row>
    <row r="3" spans="1:22" ht="23.25" customHeight="1">
      <c r="A3" s="34"/>
      <c r="B3" s="472" t="s">
        <v>132</v>
      </c>
      <c r="C3" s="473"/>
      <c r="D3" s="472" t="s">
        <v>133</v>
      </c>
      <c r="E3" s="473"/>
      <c r="F3" s="472" t="s">
        <v>134</v>
      </c>
      <c r="G3" s="474"/>
      <c r="H3" s="30"/>
      <c r="I3" s="30"/>
      <c r="J3" s="30"/>
      <c r="K3" s="30"/>
      <c r="L3" s="30"/>
      <c r="M3" s="30"/>
      <c r="N3" s="30"/>
      <c r="O3" s="30"/>
      <c r="P3" s="30"/>
      <c r="Q3" s="30"/>
      <c r="R3" s="30"/>
      <c r="S3" s="30"/>
      <c r="T3" s="30"/>
      <c r="U3" s="30"/>
      <c r="V3" s="30"/>
    </row>
    <row r="4" spans="1:22" ht="37.5" customHeight="1">
      <c r="A4" s="35"/>
      <c r="B4" s="298" t="s">
        <v>17</v>
      </c>
      <c r="C4" s="299" t="s">
        <v>18</v>
      </c>
      <c r="D4" s="31" t="s">
        <v>19</v>
      </c>
      <c r="E4" s="300" t="s">
        <v>20</v>
      </c>
      <c r="F4" s="303" t="s">
        <v>212</v>
      </c>
      <c r="G4" s="210" t="s">
        <v>20</v>
      </c>
      <c r="H4" s="30"/>
      <c r="I4" s="30"/>
      <c r="J4" s="30"/>
      <c r="K4" s="30"/>
      <c r="L4" s="30"/>
      <c r="M4" s="30"/>
      <c r="N4" s="30"/>
      <c r="O4" s="30"/>
      <c r="P4" s="30"/>
      <c r="Q4" s="30"/>
      <c r="R4" s="30"/>
      <c r="S4" s="30"/>
      <c r="T4" s="30"/>
      <c r="U4" s="30"/>
      <c r="V4" s="30"/>
    </row>
    <row r="5" spans="1:22">
      <c r="A5" s="36" t="s">
        <v>21</v>
      </c>
      <c r="B5" s="301">
        <v>2426692</v>
      </c>
      <c r="C5" s="38">
        <v>100</v>
      </c>
      <c r="D5" s="45">
        <v>1.1951888862153925</v>
      </c>
      <c r="E5" s="304"/>
      <c r="F5" s="45">
        <v>-0.87590800959475024</v>
      </c>
      <c r="G5" s="297"/>
      <c r="H5" s="30"/>
      <c r="I5" s="30"/>
      <c r="J5" s="30"/>
      <c r="K5" s="30"/>
      <c r="L5" s="30"/>
      <c r="M5" s="30"/>
      <c r="N5" s="30"/>
      <c r="O5" s="30"/>
      <c r="P5" s="30"/>
      <c r="Q5" s="30"/>
      <c r="R5" s="30"/>
      <c r="S5" s="30"/>
      <c r="T5" s="30"/>
      <c r="U5" s="30"/>
      <c r="V5" s="30"/>
    </row>
    <row r="6" spans="1:22">
      <c r="A6" s="35" t="s">
        <v>175</v>
      </c>
      <c r="B6" s="302">
        <v>1939995</v>
      </c>
      <c r="C6" s="39">
        <v>79.94</v>
      </c>
      <c r="D6" s="46">
        <v>1.3754171295633499</v>
      </c>
      <c r="E6" s="48">
        <v>0.14000000000000057</v>
      </c>
      <c r="F6" s="46">
        <v>-2.0291859393009481</v>
      </c>
      <c r="G6" s="49">
        <v>-0.99300000000000066</v>
      </c>
      <c r="H6" s="30"/>
      <c r="I6" s="30"/>
      <c r="J6" s="30"/>
      <c r="K6" s="30"/>
      <c r="L6" s="30"/>
      <c r="M6" s="30"/>
      <c r="N6" s="30"/>
      <c r="O6" s="30"/>
      <c r="P6" s="30"/>
      <c r="Q6" s="30"/>
      <c r="R6" s="30"/>
      <c r="S6" s="30"/>
      <c r="T6" s="30"/>
      <c r="U6" s="30"/>
      <c r="V6" s="30"/>
    </row>
    <row r="7" spans="1:22" s="212" customFormat="1">
      <c r="A7" s="35" t="s">
        <v>176</v>
      </c>
      <c r="B7" s="302">
        <v>486697</v>
      </c>
      <c r="C7" s="39">
        <v>20.059999999999999</v>
      </c>
      <c r="D7" s="46">
        <v>0.483114727360201</v>
      </c>
      <c r="E7" s="48">
        <v>-0.14000000000000057</v>
      </c>
      <c r="F7" s="46">
        <v>6.1302932699917045</v>
      </c>
      <c r="G7" s="49">
        <v>0.99299999999999977</v>
      </c>
      <c r="H7" s="207"/>
      <c r="I7" s="207"/>
      <c r="J7" s="207"/>
      <c r="K7" s="207"/>
      <c r="L7" s="207"/>
      <c r="M7" s="207"/>
      <c r="N7" s="207"/>
      <c r="O7" s="207"/>
      <c r="P7" s="207"/>
      <c r="Q7" s="207"/>
      <c r="R7" s="207"/>
      <c r="S7" s="207"/>
      <c r="T7" s="207"/>
      <c r="U7" s="207"/>
      <c r="V7" s="207"/>
    </row>
    <row r="8" spans="1:22" s="212" customFormat="1">
      <c r="A8" s="295" t="s">
        <v>177</v>
      </c>
      <c r="B8" s="41"/>
      <c r="C8" s="39"/>
      <c r="D8" s="46"/>
      <c r="E8" s="48"/>
      <c r="F8" s="46"/>
      <c r="G8" s="49"/>
      <c r="H8" s="207"/>
      <c r="I8" s="207"/>
      <c r="J8" s="207"/>
      <c r="K8" s="207"/>
      <c r="L8" s="207"/>
      <c r="M8" s="207"/>
      <c r="N8" s="207"/>
      <c r="O8" s="207"/>
      <c r="P8" s="207"/>
      <c r="Q8" s="207"/>
      <c r="R8" s="207"/>
      <c r="S8" s="207"/>
      <c r="T8" s="207"/>
      <c r="U8" s="207"/>
      <c r="V8" s="207"/>
    </row>
    <row r="9" spans="1:22">
      <c r="A9" s="37" t="s">
        <v>22</v>
      </c>
      <c r="B9" s="42">
        <v>1363500</v>
      </c>
      <c r="C9" s="43">
        <v>56.19</v>
      </c>
      <c r="D9" s="47">
        <v>1.5286257112030022</v>
      </c>
      <c r="E9" s="220">
        <v>0.18999999999999773</v>
      </c>
      <c r="F9" s="47">
        <v>-0.65683688068015611</v>
      </c>
      <c r="G9" s="221">
        <v>0.12299999999999969</v>
      </c>
      <c r="H9" s="30"/>
      <c r="I9" s="30"/>
      <c r="J9" s="30"/>
      <c r="K9" s="30"/>
      <c r="L9" s="30"/>
      <c r="M9" s="30"/>
      <c r="N9" s="30"/>
      <c r="O9" s="30"/>
      <c r="P9" s="30"/>
      <c r="Q9" s="30"/>
      <c r="R9" s="30"/>
      <c r="S9" s="30"/>
      <c r="T9" s="30"/>
      <c r="U9" s="30"/>
      <c r="V9" s="30"/>
    </row>
    <row r="10" spans="1:22" s="212" customFormat="1">
      <c r="A10" s="294" t="s">
        <v>178</v>
      </c>
      <c r="B10" s="305">
        <v>1029249</v>
      </c>
      <c r="C10" s="306">
        <v>42.41</v>
      </c>
      <c r="D10" s="307">
        <v>1.7760519258608776</v>
      </c>
      <c r="E10" s="308">
        <v>0.23999999999999488</v>
      </c>
      <c r="F10" s="307">
        <v>-2.2448275687220298</v>
      </c>
      <c r="G10" s="309">
        <v>-0.63300000000000056</v>
      </c>
      <c r="H10" s="207"/>
      <c r="I10" s="207"/>
      <c r="J10" s="207"/>
      <c r="K10" s="207"/>
      <c r="L10" s="207"/>
      <c r="M10" s="207"/>
      <c r="N10" s="207"/>
      <c r="O10" s="207"/>
      <c r="P10" s="207"/>
      <c r="Q10" s="207"/>
      <c r="R10" s="207"/>
      <c r="S10" s="207"/>
      <c r="T10" s="207"/>
      <c r="U10" s="207"/>
      <c r="V10" s="207"/>
    </row>
    <row r="11" spans="1:22" s="212" customFormat="1">
      <c r="A11" s="294" t="s">
        <v>179</v>
      </c>
      <c r="B11" s="305">
        <v>334251</v>
      </c>
      <c r="C11" s="306">
        <v>13.77</v>
      </c>
      <c r="D11" s="307">
        <v>0.77423322871537081</v>
      </c>
      <c r="E11" s="308">
        <v>-6.0000000000000497E-2</v>
      </c>
      <c r="F11" s="307">
        <v>7.3277630645172565</v>
      </c>
      <c r="G11" s="309">
        <v>0.755</v>
      </c>
      <c r="H11" s="207"/>
      <c r="I11" s="207"/>
      <c r="J11" s="207"/>
      <c r="K11" s="207"/>
      <c r="L11" s="207"/>
      <c r="M11" s="207"/>
      <c r="N11" s="207"/>
      <c r="O11" s="207"/>
      <c r="P11" s="207"/>
      <c r="Q11" s="207"/>
      <c r="R11" s="207"/>
      <c r="S11" s="207"/>
      <c r="T11" s="207"/>
      <c r="U11" s="207"/>
      <c r="V11" s="207"/>
    </row>
    <row r="12" spans="1:22">
      <c r="A12" s="37" t="s">
        <v>23</v>
      </c>
      <c r="B12" s="42">
        <v>86763</v>
      </c>
      <c r="C12" s="43">
        <v>3.58</v>
      </c>
      <c r="D12" s="47">
        <v>7.5943402075918653</v>
      </c>
      <c r="E12" s="220">
        <v>0.2200000000000002</v>
      </c>
      <c r="F12" s="47">
        <v>1.4431312682384068</v>
      </c>
      <c r="G12" s="221">
        <v>7.4000000000000024E-2</v>
      </c>
      <c r="H12" s="30"/>
      <c r="I12" s="30"/>
      <c r="J12" s="30"/>
      <c r="K12" s="30"/>
      <c r="L12" s="30"/>
      <c r="M12" s="30"/>
      <c r="N12" s="30"/>
      <c r="O12" s="30"/>
      <c r="P12" s="30"/>
      <c r="Q12" s="30"/>
      <c r="R12" s="30"/>
      <c r="S12" s="30"/>
      <c r="T12" s="30"/>
      <c r="U12" s="30"/>
      <c r="V12" s="30"/>
    </row>
    <row r="13" spans="1:22" s="212" customFormat="1">
      <c r="A13" s="294" t="s">
        <v>178</v>
      </c>
      <c r="B13" s="305">
        <v>85880</v>
      </c>
      <c r="C13" s="306">
        <v>3.54</v>
      </c>
      <c r="D13" s="307">
        <v>7.6460265730759591</v>
      </c>
      <c r="E13" s="308">
        <v>0.20999999999999996</v>
      </c>
      <c r="F13" s="307">
        <v>1.524032162096689</v>
      </c>
      <c r="G13" s="309">
        <v>7.4999999999999997E-2</v>
      </c>
      <c r="H13" s="207"/>
      <c r="I13" s="207"/>
      <c r="J13" s="207"/>
      <c r="K13" s="207"/>
      <c r="L13" s="207"/>
      <c r="M13" s="207"/>
      <c r="N13" s="207"/>
      <c r="O13" s="207"/>
      <c r="P13" s="207"/>
      <c r="Q13" s="207"/>
      <c r="R13" s="207"/>
      <c r="S13" s="207"/>
      <c r="T13" s="207"/>
      <c r="U13" s="207"/>
      <c r="V13" s="207"/>
    </row>
    <row r="14" spans="1:22" s="212" customFormat="1">
      <c r="A14" s="294" t="s">
        <v>179</v>
      </c>
      <c r="B14" s="305">
        <v>883</v>
      </c>
      <c r="C14" s="306">
        <v>0.04</v>
      </c>
      <c r="D14" s="307">
        <v>2.7939464493597299</v>
      </c>
      <c r="E14" s="308">
        <v>0</v>
      </c>
      <c r="F14" s="307">
        <v>-4.1989869842111176</v>
      </c>
      <c r="G14" s="309">
        <v>-1.0000000000000002E-3</v>
      </c>
      <c r="H14" s="207"/>
      <c r="I14" s="207"/>
      <c r="J14" s="207"/>
      <c r="K14" s="207"/>
      <c r="L14" s="207"/>
      <c r="M14" s="207"/>
      <c r="N14" s="207"/>
      <c r="O14" s="207"/>
      <c r="P14" s="207"/>
      <c r="Q14" s="207"/>
      <c r="R14" s="207"/>
      <c r="S14" s="207"/>
      <c r="T14" s="207"/>
      <c r="U14" s="207"/>
      <c r="V14" s="207"/>
    </row>
    <row r="15" spans="1:22">
      <c r="A15" s="37" t="s">
        <v>207</v>
      </c>
      <c r="B15" s="42">
        <v>25470</v>
      </c>
      <c r="C15" s="43">
        <v>1.05</v>
      </c>
      <c r="D15" s="47">
        <v>-0.40666301712677377</v>
      </c>
      <c r="E15" s="220">
        <v>-2.0000000000000018E-2</v>
      </c>
      <c r="F15" s="47">
        <v>-3.8004460858453992E-2</v>
      </c>
      <c r="G15" s="221">
        <v>9.000000000000008E-3</v>
      </c>
      <c r="H15" s="30"/>
      <c r="I15" s="30"/>
      <c r="J15" s="30"/>
      <c r="K15" s="30"/>
      <c r="L15" s="30"/>
      <c r="M15" s="30"/>
      <c r="N15" s="30"/>
      <c r="O15" s="30"/>
      <c r="P15" s="30"/>
      <c r="Q15" s="30"/>
      <c r="R15" s="30"/>
      <c r="S15" s="30"/>
      <c r="T15" s="30"/>
      <c r="U15" s="30"/>
      <c r="V15" s="30"/>
    </row>
    <row r="16" spans="1:22" s="212" customFormat="1">
      <c r="A16" s="294" t="s">
        <v>178</v>
      </c>
      <c r="B16" s="305">
        <v>11302</v>
      </c>
      <c r="C16" s="306">
        <v>0.47</v>
      </c>
      <c r="D16" s="307">
        <v>0.91071428571427582</v>
      </c>
      <c r="E16" s="308">
        <v>0</v>
      </c>
      <c r="F16" s="307">
        <v>-2.1730869679957521</v>
      </c>
      <c r="G16" s="309">
        <v>-6.0000000000000053E-3</v>
      </c>
      <c r="H16" s="207"/>
      <c r="I16" s="207"/>
      <c r="J16" s="207"/>
      <c r="K16" s="207"/>
      <c r="L16" s="207"/>
      <c r="M16" s="207"/>
      <c r="N16" s="207"/>
      <c r="O16" s="207"/>
      <c r="P16" s="207"/>
      <c r="Q16" s="207"/>
      <c r="R16" s="207"/>
      <c r="S16" s="207"/>
      <c r="T16" s="207"/>
      <c r="U16" s="207"/>
      <c r="V16" s="207"/>
    </row>
    <row r="17" spans="1:22" s="212" customFormat="1">
      <c r="A17" s="294" t="s">
        <v>179</v>
      </c>
      <c r="B17" s="305">
        <v>14168</v>
      </c>
      <c r="C17" s="306">
        <v>0.57999999999999996</v>
      </c>
      <c r="D17" s="307">
        <v>-1.4331431751773982</v>
      </c>
      <c r="E17" s="308">
        <v>-2.0000000000000018E-2</v>
      </c>
      <c r="F17" s="307">
        <v>2.118966799210642</v>
      </c>
      <c r="G17" s="309">
        <v>1.4999999999999996E-2</v>
      </c>
      <c r="H17" s="207"/>
      <c r="I17" s="207"/>
      <c r="J17" s="207"/>
      <c r="K17" s="207"/>
      <c r="L17" s="207"/>
      <c r="M17" s="207"/>
      <c r="N17" s="207"/>
      <c r="O17" s="207"/>
      <c r="P17" s="207"/>
      <c r="Q17" s="207"/>
      <c r="R17" s="207"/>
      <c r="S17" s="207"/>
      <c r="T17" s="207"/>
      <c r="U17" s="207"/>
      <c r="V17" s="207"/>
    </row>
    <row r="18" spans="1:22">
      <c r="A18" s="37" t="s">
        <v>24</v>
      </c>
      <c r="B18" s="42">
        <v>74346</v>
      </c>
      <c r="C18" s="43">
        <v>3.06</v>
      </c>
      <c r="D18" s="47">
        <v>-2.8563215387027663</v>
      </c>
      <c r="E18" s="220">
        <v>-0.12999999999999989</v>
      </c>
      <c r="F18" s="47">
        <v>-4.8651891672228054</v>
      </c>
      <c r="G18" s="221">
        <v>-0.156</v>
      </c>
      <c r="H18" s="30"/>
      <c r="I18" s="30"/>
      <c r="J18" s="30"/>
      <c r="K18" s="30"/>
      <c r="L18" s="30"/>
      <c r="M18" s="30"/>
      <c r="N18" s="30"/>
      <c r="O18" s="30"/>
      <c r="P18" s="30"/>
      <c r="Q18" s="30"/>
      <c r="R18" s="30"/>
      <c r="S18" s="30"/>
      <c r="T18" s="30"/>
      <c r="U18" s="30"/>
      <c r="V18" s="30"/>
    </row>
    <row r="19" spans="1:22" s="212" customFormat="1">
      <c r="A19" s="294" t="s">
        <v>194</v>
      </c>
      <c r="B19" s="305">
        <v>52509</v>
      </c>
      <c r="C19" s="306">
        <v>2.16</v>
      </c>
      <c r="D19" s="307">
        <v>-2.651142957785646</v>
      </c>
      <c r="E19" s="308">
        <v>-8.9999999999999858E-2</v>
      </c>
      <c r="F19" s="307">
        <v>-7.2110706756381866</v>
      </c>
      <c r="G19" s="309">
        <v>-0.20300000000000001</v>
      </c>
      <c r="H19" s="207"/>
      <c r="I19" s="207"/>
      <c r="J19" s="207"/>
      <c r="K19" s="207"/>
      <c r="L19" s="207"/>
      <c r="M19" s="207"/>
      <c r="N19" s="207"/>
      <c r="O19" s="207"/>
      <c r="P19" s="207"/>
      <c r="Q19" s="207"/>
      <c r="R19" s="207"/>
      <c r="S19" s="207"/>
      <c r="T19" s="207"/>
      <c r="U19" s="207"/>
      <c r="V19" s="207"/>
    </row>
    <row r="20" spans="1:22" s="212" customFormat="1">
      <c r="A20" s="294" t="s">
        <v>179</v>
      </c>
      <c r="B20" s="305">
        <v>21837</v>
      </c>
      <c r="C20" s="306">
        <v>0.9</v>
      </c>
      <c r="D20" s="307">
        <v>-3.3461691674412375</v>
      </c>
      <c r="E20" s="308">
        <v>-3.9999999999999925E-2</v>
      </c>
      <c r="F20" s="307">
        <v>6.6831131606185146</v>
      </c>
      <c r="G20" s="309">
        <v>4.7E-2</v>
      </c>
      <c r="H20" s="207"/>
      <c r="I20" s="207"/>
      <c r="J20" s="207"/>
      <c r="K20" s="207"/>
      <c r="L20" s="207"/>
      <c r="M20" s="207"/>
      <c r="N20" s="207"/>
      <c r="O20" s="207"/>
      <c r="P20" s="207"/>
      <c r="Q20" s="207"/>
      <c r="R20" s="207"/>
      <c r="S20" s="207"/>
      <c r="T20" s="207"/>
      <c r="U20" s="207"/>
      <c r="V20" s="207"/>
    </row>
    <row r="21" spans="1:22">
      <c r="A21" s="37" t="s">
        <v>25</v>
      </c>
      <c r="B21" s="42">
        <v>270807</v>
      </c>
      <c r="C21" s="43">
        <v>11.16</v>
      </c>
      <c r="D21" s="47">
        <v>1.3529596694511703</v>
      </c>
      <c r="E21" s="220">
        <v>1.9999999999999574E-2</v>
      </c>
      <c r="F21" s="47">
        <v>-4.4614657427524911</v>
      </c>
      <c r="G21" s="221">
        <v>-0.49699999999999989</v>
      </c>
      <c r="H21" s="30"/>
      <c r="I21" s="30"/>
      <c r="J21" s="30"/>
      <c r="K21" s="30"/>
      <c r="L21" s="30"/>
      <c r="M21" s="30"/>
      <c r="N21" s="30"/>
      <c r="O21" s="30"/>
      <c r="P21" s="30"/>
      <c r="Q21" s="30"/>
      <c r="R21" s="30"/>
      <c r="S21" s="30"/>
      <c r="T21" s="30"/>
      <c r="U21" s="30"/>
      <c r="V21" s="30"/>
    </row>
    <row r="22" spans="1:22" s="212" customFormat="1">
      <c r="A22" s="294" t="s">
        <v>178</v>
      </c>
      <c r="B22" s="305">
        <v>262560</v>
      </c>
      <c r="C22" s="306">
        <v>10.82</v>
      </c>
      <c r="D22" s="307">
        <v>1.4113230284350298</v>
      </c>
      <c r="E22" s="308">
        <v>1.9999999999999574E-2</v>
      </c>
      <c r="F22" s="307">
        <v>-4.5903863728655514</v>
      </c>
      <c r="G22" s="309">
        <v>-0.50299999999999989</v>
      </c>
      <c r="H22" s="207"/>
      <c r="I22" s="207"/>
      <c r="J22" s="207"/>
      <c r="K22" s="207"/>
      <c r="L22" s="207"/>
      <c r="M22" s="207"/>
      <c r="N22" s="207"/>
      <c r="O22" s="207"/>
      <c r="P22" s="207"/>
      <c r="Q22" s="207"/>
      <c r="R22" s="207"/>
      <c r="S22" s="207"/>
      <c r="T22" s="207"/>
      <c r="U22" s="207"/>
      <c r="V22" s="207"/>
    </row>
    <row r="23" spans="1:22" s="212" customFormat="1">
      <c r="A23" s="294" t="s">
        <v>179</v>
      </c>
      <c r="B23" s="305">
        <v>8247</v>
      </c>
      <c r="C23" s="306">
        <v>0.34</v>
      </c>
      <c r="D23" s="307">
        <v>-0.4706734250543132</v>
      </c>
      <c r="E23" s="308">
        <v>-9.9999999999999534E-3</v>
      </c>
      <c r="F23" s="307">
        <v>1.1128408934249379</v>
      </c>
      <c r="G23" s="309">
        <v>6.0000000000000001E-3</v>
      </c>
      <c r="H23" s="207"/>
      <c r="I23" s="207"/>
      <c r="J23" s="207"/>
      <c r="K23" s="207"/>
      <c r="L23" s="207"/>
      <c r="M23" s="207"/>
      <c r="N23" s="207"/>
      <c r="O23" s="207"/>
      <c r="P23" s="207"/>
      <c r="Q23" s="207"/>
      <c r="R23" s="207"/>
      <c r="S23" s="207"/>
      <c r="T23" s="207"/>
      <c r="U23" s="207"/>
      <c r="V23" s="207"/>
    </row>
    <row r="24" spans="1:22">
      <c r="A24" s="37" t="s">
        <v>115</v>
      </c>
      <c r="B24" s="42">
        <v>156325</v>
      </c>
      <c r="C24" s="43">
        <v>6.44</v>
      </c>
      <c r="D24" s="47">
        <v>-1.4512031369186884</v>
      </c>
      <c r="E24" s="220">
        <v>-0.16999999999999993</v>
      </c>
      <c r="F24" s="47">
        <v>-2.0862378967189121</v>
      </c>
      <c r="G24" s="221">
        <v>-8.3999999999999991E-2</v>
      </c>
      <c r="H24" s="40"/>
      <c r="I24" s="40"/>
      <c r="J24" s="40"/>
      <c r="K24" s="40"/>
      <c r="L24" s="40"/>
      <c r="M24" s="40"/>
      <c r="N24" s="40"/>
      <c r="O24" s="40"/>
      <c r="P24" s="40"/>
      <c r="Q24" s="40"/>
      <c r="R24" s="40"/>
      <c r="S24" s="40"/>
      <c r="T24" s="40"/>
      <c r="U24" s="40"/>
      <c r="V24" s="40"/>
    </row>
    <row r="25" spans="1:22" s="212" customFormat="1">
      <c r="A25" s="294" t="s">
        <v>194</v>
      </c>
      <c r="B25" s="305">
        <v>144322</v>
      </c>
      <c r="C25" s="306">
        <v>5.95</v>
      </c>
      <c r="D25" s="307">
        <v>-1.5887952431606789</v>
      </c>
      <c r="E25" s="308">
        <v>-0.16999999999999993</v>
      </c>
      <c r="F25" s="307">
        <v>-2.3308833591928813</v>
      </c>
      <c r="G25" s="309">
        <v>-9.5000000000000015E-2</v>
      </c>
      <c r="H25" s="40"/>
      <c r="I25" s="40"/>
      <c r="J25" s="40"/>
      <c r="K25" s="40"/>
      <c r="L25" s="40"/>
      <c r="M25" s="40"/>
      <c r="N25" s="40"/>
      <c r="O25" s="40"/>
      <c r="P25" s="40"/>
      <c r="Q25" s="40"/>
      <c r="R25" s="40"/>
      <c r="S25" s="40"/>
      <c r="T25" s="40"/>
      <c r="U25" s="40"/>
      <c r="V25" s="40"/>
    </row>
    <row r="26" spans="1:22" s="212" customFormat="1">
      <c r="A26" s="294" t="s">
        <v>179</v>
      </c>
      <c r="B26" s="305">
        <v>12003</v>
      </c>
      <c r="C26" s="306">
        <v>0.49</v>
      </c>
      <c r="D26" s="307">
        <v>0.23382045929019046</v>
      </c>
      <c r="E26" s="308">
        <v>-1.0000000000000009E-2</v>
      </c>
      <c r="F26" s="307">
        <v>1.5359804493490392</v>
      </c>
      <c r="G26" s="309">
        <v>9.9999999999999985E-3</v>
      </c>
      <c r="H26" s="40"/>
      <c r="I26" s="40"/>
      <c r="J26" s="40"/>
      <c r="K26" s="40"/>
      <c r="L26" s="40"/>
      <c r="M26" s="40"/>
      <c r="N26" s="40"/>
      <c r="O26" s="40"/>
      <c r="P26" s="40"/>
      <c r="Q26" s="40"/>
      <c r="R26" s="40"/>
      <c r="S26" s="40"/>
      <c r="T26" s="40"/>
      <c r="U26" s="40"/>
      <c r="V26" s="40"/>
    </row>
    <row r="27" spans="1:22">
      <c r="A27" s="37" t="s">
        <v>26</v>
      </c>
      <c r="B27" s="42">
        <v>289826</v>
      </c>
      <c r="C27" s="43">
        <v>11.94</v>
      </c>
      <c r="D27" s="47">
        <v>0.55756213157356349</v>
      </c>
      <c r="E27" s="220">
        <v>-8.0000000000000071E-2</v>
      </c>
      <c r="F27" s="47">
        <v>3.7550980579740045</v>
      </c>
      <c r="G27" s="221">
        <v>0.43699999999999994</v>
      </c>
      <c r="H27" s="30"/>
      <c r="I27" s="30"/>
      <c r="J27" s="30"/>
      <c r="K27" s="30"/>
      <c r="L27" s="30"/>
      <c r="M27" s="30"/>
      <c r="N27" s="30"/>
      <c r="O27" s="30"/>
      <c r="P27" s="30"/>
      <c r="Q27" s="30"/>
      <c r="R27" s="30"/>
      <c r="S27" s="30"/>
      <c r="T27" s="30"/>
      <c r="U27" s="30"/>
      <c r="V27" s="30"/>
    </row>
    <row r="28" spans="1:22" s="212" customFormat="1">
      <c r="A28" s="294" t="s">
        <v>194</v>
      </c>
      <c r="B28" s="305">
        <v>287169</v>
      </c>
      <c r="C28" s="306">
        <v>11.83</v>
      </c>
      <c r="D28" s="307">
        <v>0.42383994796419966</v>
      </c>
      <c r="E28" s="308">
        <v>-8.9999999999999858E-2</v>
      </c>
      <c r="F28" s="307">
        <v>3.6650679099551997</v>
      </c>
      <c r="G28" s="309">
        <v>0.42700000000000005</v>
      </c>
      <c r="H28" s="207"/>
      <c r="I28" s="207"/>
      <c r="J28" s="207"/>
      <c r="K28" s="207"/>
      <c r="L28" s="207"/>
      <c r="M28" s="207"/>
      <c r="N28" s="207"/>
      <c r="O28" s="207"/>
      <c r="P28" s="207"/>
      <c r="Q28" s="207"/>
      <c r="R28" s="207"/>
      <c r="S28" s="207"/>
      <c r="T28" s="207"/>
      <c r="U28" s="207"/>
      <c r="V28" s="207"/>
    </row>
    <row r="29" spans="1:22" s="212" customFormat="1">
      <c r="A29" s="294" t="s">
        <v>179</v>
      </c>
      <c r="B29" s="305">
        <v>2657</v>
      </c>
      <c r="C29" s="306">
        <v>0.11</v>
      </c>
      <c r="D29" s="307">
        <v>17.46242263483644</v>
      </c>
      <c r="E29" s="308">
        <v>2.0000000000000004E-2</v>
      </c>
      <c r="F29" s="307">
        <v>38.009368585395542</v>
      </c>
      <c r="G29" s="309">
        <v>1.0999999999999999E-2</v>
      </c>
      <c r="H29" s="207"/>
      <c r="I29" s="207"/>
      <c r="J29" s="207"/>
      <c r="K29" s="207"/>
      <c r="L29" s="207"/>
      <c r="M29" s="207"/>
      <c r="N29" s="207"/>
      <c r="O29" s="207"/>
      <c r="P29" s="207"/>
      <c r="Q29" s="207"/>
      <c r="R29" s="207"/>
      <c r="S29" s="207"/>
      <c r="T29" s="207"/>
      <c r="U29" s="207"/>
      <c r="V29" s="207"/>
    </row>
    <row r="30" spans="1:22">
      <c r="A30" s="37" t="s">
        <v>27</v>
      </c>
      <c r="B30" s="42">
        <v>99301</v>
      </c>
      <c r="C30" s="43">
        <v>4.09</v>
      </c>
      <c r="D30" s="47">
        <v>-0.16789319178026618</v>
      </c>
      <c r="E30" s="220">
        <v>-6.0000000000000497E-2</v>
      </c>
      <c r="F30" s="47">
        <v>1.8676488690505977</v>
      </c>
      <c r="G30" s="221">
        <v>9.8000000000000004E-2</v>
      </c>
      <c r="H30" s="40"/>
      <c r="I30" s="40"/>
      <c r="J30" s="40"/>
      <c r="K30" s="40"/>
      <c r="L30" s="40"/>
      <c r="M30" s="40"/>
      <c r="N30" s="40"/>
      <c r="O30" s="40"/>
      <c r="P30" s="40"/>
      <c r="Q30" s="40"/>
      <c r="R30" s="40"/>
      <c r="S30" s="40"/>
      <c r="T30" s="40"/>
      <c r="U30" s="40"/>
      <c r="V30" s="40"/>
    </row>
    <row r="31" spans="1:22" s="212" customFormat="1">
      <c r="A31" s="294" t="s">
        <v>194</v>
      </c>
      <c r="B31" s="305">
        <v>20137</v>
      </c>
      <c r="C31" s="306">
        <v>0.83</v>
      </c>
      <c r="D31" s="307">
        <v>-1.5835003176775331</v>
      </c>
      <c r="E31" s="308">
        <v>-2.0000000000000018E-2</v>
      </c>
      <c r="F31" s="307">
        <v>-5.623333130300578</v>
      </c>
      <c r="G31" s="309">
        <v>-5.3000000000000012E-2</v>
      </c>
      <c r="H31" s="40"/>
      <c r="I31" s="40"/>
      <c r="J31" s="40"/>
      <c r="K31" s="40"/>
      <c r="L31" s="40"/>
      <c r="M31" s="40"/>
      <c r="N31" s="40"/>
      <c r="O31" s="40"/>
      <c r="P31" s="40"/>
      <c r="Q31" s="40"/>
      <c r="R31" s="40"/>
      <c r="S31" s="40"/>
      <c r="T31" s="40"/>
      <c r="U31" s="40"/>
      <c r="V31" s="40"/>
    </row>
    <row r="32" spans="1:22" s="212" customFormat="1" ht="15.75" thickBot="1">
      <c r="A32" s="296" t="s">
        <v>179</v>
      </c>
      <c r="B32" s="310">
        <v>79164</v>
      </c>
      <c r="C32" s="311">
        <v>3.26</v>
      </c>
      <c r="D32" s="312">
        <v>0.1987165694179005</v>
      </c>
      <c r="E32" s="313">
        <v>-3.0000000000000249E-2</v>
      </c>
      <c r="F32" s="312">
        <v>5.4410013774455201</v>
      </c>
      <c r="G32" s="313">
        <v>0.14999999999999997</v>
      </c>
      <c r="H32" s="40"/>
      <c r="I32" s="40"/>
      <c r="J32" s="40"/>
      <c r="K32" s="40"/>
      <c r="L32" s="40"/>
      <c r="M32" s="40"/>
      <c r="N32" s="40"/>
      <c r="O32" s="40"/>
      <c r="P32" s="40"/>
      <c r="Q32" s="40"/>
      <c r="R32" s="40"/>
      <c r="S32" s="40"/>
      <c r="T32" s="40"/>
      <c r="U32" s="40"/>
      <c r="V32" s="40"/>
    </row>
    <row r="33" spans="1:22">
      <c r="H33" s="40"/>
      <c r="I33" s="40"/>
      <c r="J33" s="32"/>
      <c r="K33" s="32"/>
      <c r="L33" s="32"/>
      <c r="M33" s="32"/>
      <c r="N33" s="32"/>
      <c r="O33" s="32"/>
      <c r="P33" s="32"/>
      <c r="Q33" s="40"/>
      <c r="R33" s="40"/>
      <c r="S33" s="40"/>
      <c r="T33" s="40"/>
      <c r="U33" s="40"/>
      <c r="V33" s="40"/>
    </row>
    <row r="34" spans="1:22">
      <c r="A34" s="476" t="s">
        <v>28</v>
      </c>
      <c r="B34" s="476"/>
      <c r="C34" s="476"/>
      <c r="D34" s="476"/>
      <c r="E34" s="476"/>
      <c r="F34" s="476"/>
      <c r="G34" s="476"/>
    </row>
    <row r="35" spans="1:22">
      <c r="A35" s="477" t="s">
        <v>8</v>
      </c>
      <c r="B35" s="477"/>
      <c r="C35" s="477"/>
      <c r="D35" s="477"/>
      <c r="E35" s="477"/>
      <c r="F35" s="477"/>
      <c r="G35" s="477"/>
    </row>
    <row r="36" spans="1:22" ht="36.75" customHeight="1">
      <c r="A36" s="475" t="s">
        <v>208</v>
      </c>
      <c r="B36" s="475"/>
      <c r="C36" s="475"/>
      <c r="D36" s="475"/>
      <c r="E36" s="475"/>
      <c r="F36" s="475"/>
      <c r="G36" s="475"/>
    </row>
    <row r="38" spans="1:22" ht="21" customHeight="1"/>
    <row r="39" spans="1:22" ht="35.25" customHeight="1"/>
    <row r="41" spans="1:22">
      <c r="A41" s="30"/>
      <c r="B41" s="30"/>
      <c r="C41" s="44"/>
      <c r="D41" s="30"/>
      <c r="E41" s="30"/>
      <c r="F41" s="30"/>
      <c r="G41" s="30"/>
    </row>
    <row r="42" spans="1:22">
      <c r="A42" s="30"/>
      <c r="B42" s="30"/>
      <c r="C42" s="44"/>
      <c r="D42" s="30"/>
      <c r="E42" s="30"/>
      <c r="F42" s="30"/>
      <c r="G42" s="30"/>
    </row>
    <row r="46" spans="1:22">
      <c r="A46" s="30"/>
      <c r="B46" s="30"/>
      <c r="C46" s="44"/>
      <c r="D46" s="30"/>
      <c r="E46" s="30"/>
      <c r="F46" s="30"/>
      <c r="G46" s="30"/>
    </row>
  </sheetData>
  <mergeCells count="7">
    <mergeCell ref="B3:C3"/>
    <mergeCell ref="D3:E3"/>
    <mergeCell ref="F3:G3"/>
    <mergeCell ref="A1:G1"/>
    <mergeCell ref="A36:G36"/>
    <mergeCell ref="A34:G34"/>
    <mergeCell ref="A35:G3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election activeCell="I7" sqref="I7"/>
    </sheetView>
  </sheetViews>
  <sheetFormatPr baseColWidth="10" defaultRowHeight="15"/>
  <cols>
    <col min="1" max="1" width="33.5703125" customWidth="1"/>
    <col min="3" max="3" width="10.28515625" customWidth="1"/>
    <col min="4" max="4" width="8.42578125" customWidth="1"/>
    <col min="5" max="5" width="9.85546875" customWidth="1"/>
    <col min="6" max="6" width="8.5703125" customWidth="1"/>
    <col min="7" max="7" width="13.42578125" customWidth="1"/>
  </cols>
  <sheetData>
    <row r="1" spans="1:7">
      <c r="A1" s="478" t="s">
        <v>217</v>
      </c>
      <c r="B1" s="478"/>
      <c r="C1" s="478"/>
      <c r="D1" s="478"/>
      <c r="E1" s="478"/>
      <c r="F1" s="478"/>
      <c r="G1" s="478"/>
    </row>
    <row r="2" spans="1:7" ht="15.75" thickBot="1">
      <c r="A2" s="53"/>
      <c r="B2" s="53"/>
      <c r="C2" s="53"/>
      <c r="D2" s="50"/>
      <c r="E2" s="50"/>
      <c r="F2" s="50"/>
      <c r="G2" s="50"/>
    </row>
    <row r="3" spans="1:7" ht="30.75" customHeight="1">
      <c r="A3" s="54"/>
      <c r="B3" s="479" t="s">
        <v>132</v>
      </c>
      <c r="C3" s="480"/>
      <c r="D3" s="483" t="s">
        <v>137</v>
      </c>
      <c r="E3" s="484"/>
      <c r="F3" s="483" t="s">
        <v>134</v>
      </c>
      <c r="G3" s="485"/>
    </row>
    <row r="4" spans="1:7" ht="33.75">
      <c r="A4" s="55" t="s">
        <v>29</v>
      </c>
      <c r="B4" s="56" t="s">
        <v>17</v>
      </c>
      <c r="C4" s="57" t="s">
        <v>20</v>
      </c>
      <c r="D4" s="52" t="s">
        <v>19</v>
      </c>
      <c r="E4" s="81" t="s">
        <v>20</v>
      </c>
      <c r="F4" s="52" t="s">
        <v>19</v>
      </c>
      <c r="G4" s="51" t="s">
        <v>30</v>
      </c>
    </row>
    <row r="5" spans="1:7">
      <c r="A5" s="58" t="s">
        <v>116</v>
      </c>
      <c r="B5" s="71">
        <v>1011514</v>
      </c>
      <c r="C5" s="59">
        <v>53.64</v>
      </c>
      <c r="D5" s="59">
        <v>-1.012079979958036</v>
      </c>
      <c r="E5" s="59">
        <v>-0.45000000000000284</v>
      </c>
      <c r="F5" s="59">
        <v>0.13596740200025881</v>
      </c>
      <c r="G5" s="59">
        <v>-0.82999999999999974</v>
      </c>
    </row>
    <row r="6" spans="1:7">
      <c r="A6" s="60" t="s">
        <v>31</v>
      </c>
      <c r="B6" s="71">
        <v>284323</v>
      </c>
      <c r="C6" s="59">
        <v>15.08</v>
      </c>
      <c r="D6" s="59">
        <v>-2.4661077417053145</v>
      </c>
      <c r="E6" s="59">
        <v>-0.34999999999999964</v>
      </c>
      <c r="F6" s="59">
        <v>3.2817482244831941</v>
      </c>
      <c r="G6" s="59">
        <v>0.23000000000000007</v>
      </c>
    </row>
    <row r="7" spans="1:7">
      <c r="A7" s="60" t="s">
        <v>32</v>
      </c>
      <c r="B7" s="71">
        <v>86330</v>
      </c>
      <c r="C7" s="59">
        <v>4.58</v>
      </c>
      <c r="D7" s="59">
        <v>5.4283446296635507</v>
      </c>
      <c r="E7" s="59">
        <v>0.25</v>
      </c>
      <c r="F7" s="59">
        <v>14.586574145556131</v>
      </c>
      <c r="G7" s="59">
        <v>0.32100000000000001</v>
      </c>
    </row>
    <row r="8" spans="1:7">
      <c r="A8" s="61" t="s">
        <v>33</v>
      </c>
      <c r="B8" s="72">
        <v>1382167</v>
      </c>
      <c r="C8" s="62">
        <v>73.290000000000006</v>
      </c>
      <c r="D8" s="62">
        <v>-0.93789441771492399</v>
      </c>
      <c r="E8" s="62">
        <v>-0.55999999999998806</v>
      </c>
      <c r="F8" s="62">
        <v>1.2074366021765481</v>
      </c>
      <c r="G8" s="62">
        <v>-0.28099999999999881</v>
      </c>
    </row>
    <row r="9" spans="1:7">
      <c r="A9" s="60" t="s">
        <v>117</v>
      </c>
      <c r="B9" s="71">
        <v>128623</v>
      </c>
      <c r="C9" s="59">
        <v>6.82</v>
      </c>
      <c r="D9" s="59">
        <v>-1.6831645327727851</v>
      </c>
      <c r="E9" s="59">
        <v>-9.9999999999999645E-2</v>
      </c>
      <c r="F9" s="59">
        <v>1.2667164805076903</v>
      </c>
      <c r="G9" s="59">
        <v>-2.1999999999999974E-2</v>
      </c>
    </row>
    <row r="10" spans="1:7">
      <c r="A10" s="60" t="s">
        <v>118</v>
      </c>
      <c r="B10" s="71">
        <v>299770</v>
      </c>
      <c r="C10" s="59">
        <v>15.9</v>
      </c>
      <c r="D10" s="59">
        <v>4.0781323778573908</v>
      </c>
      <c r="E10" s="59">
        <v>0.66000000000000014</v>
      </c>
      <c r="F10" s="59">
        <v>4.6200286237218391</v>
      </c>
      <c r="G10" s="59">
        <v>0.40500000000000008</v>
      </c>
    </row>
    <row r="11" spans="1:7">
      <c r="A11" s="60" t="s">
        <v>34</v>
      </c>
      <c r="B11" s="71">
        <v>66838</v>
      </c>
      <c r="C11" s="59">
        <v>3.54</v>
      </c>
      <c r="D11" s="59">
        <v>-0.28197592015157813</v>
      </c>
      <c r="E11" s="59">
        <v>-9.9999999999997868E-3</v>
      </c>
      <c r="F11" s="59">
        <v>0.91105756581040254</v>
      </c>
      <c r="G11" s="59">
        <v>-2.5000000000000001E-2</v>
      </c>
    </row>
    <row r="12" spans="1:7">
      <c r="A12" s="60" t="s">
        <v>126</v>
      </c>
      <c r="B12" s="71">
        <v>8422</v>
      </c>
      <c r="C12" s="59">
        <v>0.45</v>
      </c>
      <c r="D12" s="59">
        <v>2.9458501405696058</v>
      </c>
      <c r="E12" s="59">
        <v>2.0000000000000018E-2</v>
      </c>
      <c r="F12" s="59">
        <v>-8.1927036114604732</v>
      </c>
      <c r="G12" s="59">
        <v>-7.8E-2</v>
      </c>
    </row>
    <row r="13" spans="1:7">
      <c r="A13" s="74" t="s">
        <v>125</v>
      </c>
      <c r="B13" s="72">
        <v>503653</v>
      </c>
      <c r="C13" s="62">
        <v>26.71</v>
      </c>
      <c r="D13" s="75">
        <v>1.9422860115330787</v>
      </c>
      <c r="E13" s="62">
        <v>0.56000000000000227</v>
      </c>
      <c r="F13" s="75">
        <v>2.7207179582276586</v>
      </c>
      <c r="G13" s="62">
        <v>0.28100000000000025</v>
      </c>
    </row>
    <row r="14" spans="1:7">
      <c r="A14" s="76" t="s">
        <v>35</v>
      </c>
      <c r="B14" s="77">
        <v>1885820</v>
      </c>
      <c r="C14" s="78">
        <v>100</v>
      </c>
      <c r="D14" s="78">
        <v>-0.18472352340271891</v>
      </c>
      <c r="E14" s="78"/>
      <c r="F14" s="78">
        <v>1.5880127105816433</v>
      </c>
      <c r="G14" s="78">
        <v>0</v>
      </c>
    </row>
    <row r="15" spans="1:7" ht="15.75" thickBot="1">
      <c r="A15" s="63" t="s">
        <v>195</v>
      </c>
      <c r="B15" s="73">
        <v>1448329</v>
      </c>
      <c r="C15" s="64">
        <v>76.8</v>
      </c>
      <c r="D15" s="64">
        <v>-3.8443328184545322E-2</v>
      </c>
      <c r="E15" s="64">
        <v>0.10999999999999943</v>
      </c>
      <c r="F15" s="64">
        <v>0.91759572202720907</v>
      </c>
      <c r="G15" s="64">
        <v>-0.52600000000000047</v>
      </c>
    </row>
    <row r="16" spans="1:7">
      <c r="A16" s="66"/>
      <c r="B16" s="67"/>
      <c r="C16" s="68"/>
      <c r="D16" s="69"/>
      <c r="E16" s="69"/>
      <c r="F16" s="69"/>
      <c r="G16" s="69"/>
    </row>
    <row r="17" spans="1:8">
      <c r="A17" s="481" t="s">
        <v>36</v>
      </c>
      <c r="B17" s="481"/>
      <c r="C17" s="481"/>
      <c r="D17" s="481"/>
      <c r="E17" s="481"/>
      <c r="F17" s="481"/>
      <c r="G17" s="481"/>
      <c r="H17" s="50"/>
    </row>
    <row r="18" spans="1:8" ht="21" customHeight="1">
      <c r="A18" s="482" t="s">
        <v>8</v>
      </c>
      <c r="B18" s="482"/>
      <c r="C18" s="482"/>
      <c r="D18" s="482"/>
      <c r="E18" s="482"/>
      <c r="F18" s="482"/>
      <c r="G18" s="482"/>
      <c r="H18" s="50"/>
    </row>
    <row r="19" spans="1:8" ht="25.5" customHeight="1">
      <c r="A19" s="482" t="s">
        <v>37</v>
      </c>
      <c r="B19" s="482"/>
      <c r="C19" s="482"/>
      <c r="D19" s="482"/>
      <c r="E19" s="482"/>
      <c r="F19" s="482"/>
      <c r="G19" s="482"/>
      <c r="H19" s="50"/>
    </row>
    <row r="20" spans="1:8" ht="36.75" customHeight="1">
      <c r="A20" s="482" t="s">
        <v>38</v>
      </c>
      <c r="B20" s="482"/>
      <c r="C20" s="482"/>
      <c r="D20" s="482"/>
      <c r="E20" s="482"/>
      <c r="F20" s="482"/>
      <c r="G20" s="482"/>
      <c r="H20" s="50"/>
    </row>
    <row r="21" spans="1:8" ht="33.75" customHeight="1">
      <c r="A21" s="482" t="s">
        <v>206</v>
      </c>
      <c r="B21" s="482"/>
      <c r="C21" s="482"/>
      <c r="D21" s="482"/>
      <c r="E21" s="482"/>
      <c r="F21" s="482"/>
      <c r="G21" s="482"/>
      <c r="H21" s="79"/>
    </row>
    <row r="22" spans="1:8">
      <c r="A22" s="70"/>
      <c r="B22" s="70"/>
      <c r="C22" s="70"/>
      <c r="D22" s="70"/>
      <c r="E22" s="70"/>
      <c r="F22" s="70"/>
      <c r="G22" s="70"/>
      <c r="H22" s="50"/>
    </row>
    <row r="23" spans="1:8">
      <c r="A23" s="50"/>
      <c r="B23" s="65"/>
      <c r="C23" s="50"/>
      <c r="D23" s="50"/>
      <c r="E23" s="50"/>
      <c r="F23" s="50"/>
      <c r="G23" s="50"/>
      <c r="H23" s="50"/>
    </row>
  </sheetData>
  <mergeCells count="9">
    <mergeCell ref="A1:G1"/>
    <mergeCell ref="B3:C3"/>
    <mergeCell ref="A17:G17"/>
    <mergeCell ref="A20:G20"/>
    <mergeCell ref="A21:G21"/>
    <mergeCell ref="D3:E3"/>
    <mergeCell ref="F3:G3"/>
    <mergeCell ref="A18:G18"/>
    <mergeCell ref="A19:G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workbookViewId="0">
      <selection activeCell="D20" sqref="D20"/>
    </sheetView>
  </sheetViews>
  <sheetFormatPr baseColWidth="10" defaultRowHeight="15"/>
  <cols>
    <col min="1" max="1" width="51.28515625" customWidth="1"/>
  </cols>
  <sheetData>
    <row r="1" spans="1:8">
      <c r="A1" s="486" t="s">
        <v>218</v>
      </c>
      <c r="B1" s="486"/>
      <c r="C1" s="486"/>
      <c r="D1" s="486"/>
      <c r="E1" s="486"/>
      <c r="F1" s="486"/>
      <c r="G1" s="486"/>
    </row>
    <row r="2" spans="1:8" ht="23.25" customHeight="1">
      <c r="A2" s="273"/>
      <c r="B2" s="487" t="s">
        <v>132</v>
      </c>
      <c r="C2" s="488"/>
      <c r="D2" s="487" t="s">
        <v>135</v>
      </c>
      <c r="E2" s="488"/>
      <c r="F2" s="487" t="s">
        <v>136</v>
      </c>
      <c r="G2" s="488"/>
    </row>
    <row r="3" spans="1:8" ht="33.75">
      <c r="A3" s="274" t="s">
        <v>29</v>
      </c>
      <c r="B3" s="80" t="s">
        <v>17</v>
      </c>
      <c r="C3" s="275" t="s">
        <v>39</v>
      </c>
      <c r="D3" s="80" t="s">
        <v>40</v>
      </c>
      <c r="E3" s="275" t="s">
        <v>30</v>
      </c>
      <c r="F3" s="80" t="s">
        <v>40</v>
      </c>
      <c r="G3" s="275" t="s">
        <v>30</v>
      </c>
    </row>
    <row r="4" spans="1:8">
      <c r="A4" s="276" t="s">
        <v>119</v>
      </c>
      <c r="B4" s="83">
        <v>1027513</v>
      </c>
      <c r="C4" s="84">
        <v>88</v>
      </c>
      <c r="D4" s="85">
        <v>9.6149537371670313E-2</v>
      </c>
      <c r="E4" s="82">
        <v>-0.23999999999999488</v>
      </c>
      <c r="F4" s="85">
        <v>0.7006876052679134</v>
      </c>
      <c r="G4" s="82">
        <v>-0.27600000000000052</v>
      </c>
    </row>
    <row r="5" spans="1:8">
      <c r="A5" s="277" t="s">
        <v>41</v>
      </c>
      <c r="B5" s="83">
        <v>117414</v>
      </c>
      <c r="C5" s="84">
        <v>10.06</v>
      </c>
      <c r="D5" s="85">
        <v>0.49729100510986779</v>
      </c>
      <c r="E5" s="82">
        <v>2.000000000000135E-2</v>
      </c>
      <c r="F5" s="85">
        <v>1.75271209955703</v>
      </c>
      <c r="G5" s="82">
        <v>7.1000000000000091E-2</v>
      </c>
    </row>
    <row r="6" spans="1:8">
      <c r="A6" s="277" t="s">
        <v>42</v>
      </c>
      <c r="B6" s="83">
        <v>910099</v>
      </c>
      <c r="C6" s="84">
        <v>77.94</v>
      </c>
      <c r="D6" s="85">
        <v>4.4630441258752818E-2</v>
      </c>
      <c r="E6" s="82">
        <v>-0.26000000000000512</v>
      </c>
      <c r="F6" s="85">
        <v>0.5733371565088019</v>
      </c>
      <c r="G6" s="82">
        <v>-0.34699999999999986</v>
      </c>
    </row>
    <row r="7" spans="1:8">
      <c r="A7" s="278" t="s">
        <v>43</v>
      </c>
      <c r="B7" s="83">
        <v>99611</v>
      </c>
      <c r="C7" s="84">
        <v>8.5299999999999994</v>
      </c>
      <c r="D7" s="85">
        <v>2.3225475089881931</v>
      </c>
      <c r="E7" s="82">
        <v>0.16000000000000014</v>
      </c>
      <c r="F7" s="85">
        <v>4.4142497683224757</v>
      </c>
      <c r="G7" s="82">
        <v>0.23999999999999994</v>
      </c>
    </row>
    <row r="8" spans="1:8">
      <c r="A8" s="279" t="s">
        <v>44</v>
      </c>
      <c r="B8" s="222">
        <v>40566</v>
      </c>
      <c r="C8" s="84">
        <v>3.47</v>
      </c>
      <c r="D8" s="85">
        <v>2.9541647632099988</v>
      </c>
      <c r="E8" s="82">
        <v>8.0000000000000071E-2</v>
      </c>
      <c r="F8" s="85">
        <v>2.1058092817663354</v>
      </c>
      <c r="G8" s="82">
        <v>3.500000000000001E-2</v>
      </c>
    </row>
    <row r="9" spans="1:8">
      <c r="A9" s="280" t="s">
        <v>45</v>
      </c>
      <c r="B9" s="331">
        <v>1167690</v>
      </c>
      <c r="C9" s="281">
        <v>100</v>
      </c>
      <c r="D9" s="281">
        <v>0.37927305424843016</v>
      </c>
      <c r="E9" s="282"/>
      <c r="F9" s="281">
        <v>1.0121759439790212</v>
      </c>
      <c r="G9" s="282"/>
      <c r="H9" s="1"/>
    </row>
    <row r="10" spans="1:8">
      <c r="A10" s="481" t="s">
        <v>46</v>
      </c>
      <c r="B10" s="481"/>
      <c r="C10" s="481"/>
      <c r="D10" s="481"/>
      <c r="E10" s="481"/>
      <c r="F10" s="481"/>
      <c r="G10" s="481"/>
    </row>
    <row r="11" spans="1:8">
      <c r="A11" s="482" t="s">
        <v>8</v>
      </c>
      <c r="B11" s="482"/>
      <c r="C11" s="482"/>
      <c r="D11" s="482"/>
      <c r="E11" s="482"/>
      <c r="F11" s="482"/>
      <c r="G11" s="482"/>
    </row>
    <row r="12" spans="1:8" ht="22.5" customHeight="1">
      <c r="A12" s="475" t="s">
        <v>47</v>
      </c>
      <c r="B12" s="475"/>
      <c r="C12" s="475"/>
      <c r="D12" s="475"/>
      <c r="E12" s="475"/>
      <c r="F12" s="475"/>
      <c r="G12" s="475"/>
    </row>
    <row r="13" spans="1:8" ht="35.25" customHeight="1">
      <c r="A13" s="475" t="s">
        <v>196</v>
      </c>
      <c r="B13" s="475"/>
      <c r="C13" s="475"/>
      <c r="D13" s="475"/>
      <c r="E13" s="475"/>
      <c r="F13" s="475"/>
      <c r="G13" s="475"/>
    </row>
  </sheetData>
  <mergeCells count="8">
    <mergeCell ref="A1:G1"/>
    <mergeCell ref="A13:G13"/>
    <mergeCell ref="A12:G12"/>
    <mergeCell ref="A10:G10"/>
    <mergeCell ref="A11:G11"/>
    <mergeCell ref="B2:C2"/>
    <mergeCell ref="D2:E2"/>
    <mergeCell ref="F2:G2"/>
  </mergeCells>
  <pageMargins left="0.7" right="0.7" top="0.75" bottom="0.75" header="0.3" footer="0.3"/>
  <pageSetup paperSize="9" orientation="portrait" verticalDpi="597"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election activeCell="B11" sqref="B11"/>
    </sheetView>
  </sheetViews>
  <sheetFormatPr baseColWidth="10" defaultColWidth="27" defaultRowHeight="15"/>
  <cols>
    <col min="1" max="1" width="27.5703125" bestFit="1" customWidth="1"/>
    <col min="2" max="2" width="22.140625" bestFit="1" customWidth="1"/>
    <col min="3" max="3" width="7.85546875" bestFit="1" customWidth="1"/>
    <col min="4" max="4" width="7.42578125" bestFit="1" customWidth="1"/>
    <col min="5" max="5" width="6.85546875" bestFit="1" customWidth="1"/>
    <col min="6" max="6" width="11.5703125" bestFit="1" customWidth="1"/>
    <col min="7" max="7" width="6.85546875" bestFit="1" customWidth="1"/>
    <col min="8" max="8" width="11.5703125" bestFit="1" customWidth="1"/>
  </cols>
  <sheetData>
    <row r="1" spans="1:8">
      <c r="A1" s="492" t="s">
        <v>219</v>
      </c>
      <c r="B1" s="492"/>
      <c r="C1" s="492"/>
      <c r="D1" s="492"/>
      <c r="E1" s="492"/>
      <c r="F1" s="492"/>
      <c r="G1" s="492"/>
      <c r="H1" s="492"/>
    </row>
    <row r="2" spans="1:8">
      <c r="A2" s="217"/>
      <c r="B2" s="217"/>
      <c r="C2" s="217"/>
      <c r="D2" s="217"/>
      <c r="E2" s="217"/>
      <c r="F2" s="217"/>
      <c r="G2" s="217"/>
      <c r="H2" s="217"/>
    </row>
    <row r="3" spans="1:8" ht="33.75" customHeight="1">
      <c r="A3" s="286"/>
      <c r="B3" s="287"/>
      <c r="C3" s="493" t="s">
        <v>132</v>
      </c>
      <c r="D3" s="494"/>
      <c r="E3" s="495" t="s">
        <v>137</v>
      </c>
      <c r="F3" s="495"/>
      <c r="G3" s="493" t="s">
        <v>141</v>
      </c>
      <c r="H3" s="494"/>
    </row>
    <row r="4" spans="1:8" ht="22.5">
      <c r="A4" s="288"/>
      <c r="B4" s="289"/>
      <c r="C4" s="290" t="s">
        <v>17</v>
      </c>
      <c r="D4" s="291" t="s">
        <v>39</v>
      </c>
      <c r="E4" s="292" t="s">
        <v>40</v>
      </c>
      <c r="F4" s="292" t="s">
        <v>30</v>
      </c>
      <c r="G4" s="293" t="s">
        <v>40</v>
      </c>
      <c r="H4" s="292" t="s">
        <v>30</v>
      </c>
    </row>
    <row r="5" spans="1:8">
      <c r="A5" s="285" t="s">
        <v>10</v>
      </c>
      <c r="B5" s="92" t="s">
        <v>48</v>
      </c>
      <c r="C5" s="87">
        <v>1545827</v>
      </c>
      <c r="D5" s="88">
        <f>C5/C$9*100</f>
        <v>63.70099707750304</v>
      </c>
      <c r="E5" s="89">
        <v>0.22095163506155036</v>
      </c>
      <c r="F5" s="90">
        <v>-0.61923064265571526</v>
      </c>
      <c r="G5" s="89">
        <v>-1.4524832132202237</v>
      </c>
      <c r="H5" s="283">
        <v>-0.38266468670569864</v>
      </c>
    </row>
    <row r="6" spans="1:8">
      <c r="A6" s="91"/>
      <c r="B6" s="92" t="s">
        <v>49</v>
      </c>
      <c r="C6" s="87">
        <v>397125</v>
      </c>
      <c r="D6" s="88">
        <f t="shared" ref="D6:D9" si="0">C6/C$9*100</f>
        <v>16.364870366737929</v>
      </c>
      <c r="E6" s="89">
        <v>4.7991893154307075</v>
      </c>
      <c r="F6" s="90">
        <v>0.56278106931016403</v>
      </c>
      <c r="G6" s="89">
        <v>2.4125728636230859</v>
      </c>
      <c r="H6" s="283">
        <v>0.45569879036465244</v>
      </c>
    </row>
    <row r="7" spans="1:8">
      <c r="A7" s="91"/>
      <c r="B7" s="92" t="s">
        <v>50</v>
      </c>
      <c r="C7" s="87">
        <v>305410</v>
      </c>
      <c r="D7" s="88">
        <f t="shared" si="0"/>
        <v>12.585445536557586</v>
      </c>
      <c r="E7" s="89">
        <v>1.6924885208456031</v>
      </c>
      <c r="F7" s="90">
        <v>6.1545720416759764E-2</v>
      </c>
      <c r="G7" s="89">
        <v>-1.2823986883971017</v>
      </c>
      <c r="H7" s="283">
        <v>-5.2794133677180534E-2</v>
      </c>
    </row>
    <row r="8" spans="1:8">
      <c r="A8" s="91"/>
      <c r="B8" s="92" t="s">
        <v>172</v>
      </c>
      <c r="C8" s="87">
        <v>178330</v>
      </c>
      <c r="D8" s="88">
        <f t="shared" si="0"/>
        <v>7.3486870192014484</v>
      </c>
      <c r="E8" s="89">
        <v>1.125060959704216</v>
      </c>
      <c r="F8" s="90">
        <v>-5.0961470712147516E-3</v>
      </c>
      <c r="G8" s="89">
        <v>-1.1448609345647065</v>
      </c>
      <c r="H8" s="283">
        <v>-2.0239969981772889E-2</v>
      </c>
    </row>
    <row r="9" spans="1:8">
      <c r="A9" s="93"/>
      <c r="B9" s="94" t="s">
        <v>52</v>
      </c>
      <c r="C9" s="103">
        <v>2426692</v>
      </c>
      <c r="D9" s="95">
        <f t="shared" si="0"/>
        <v>100</v>
      </c>
      <c r="E9" s="98">
        <v>1.1951888862153925</v>
      </c>
      <c r="F9" s="97"/>
      <c r="G9" s="98">
        <v>-0.87590800959475024</v>
      </c>
      <c r="H9" s="97"/>
    </row>
    <row r="10" spans="1:8">
      <c r="A10" s="284" t="s">
        <v>11</v>
      </c>
      <c r="B10" s="100" t="s">
        <v>173</v>
      </c>
      <c r="C10" s="87">
        <v>1469265</v>
      </c>
      <c r="D10" s="101">
        <f>C10/C$13*100</f>
        <v>77.911200432703026</v>
      </c>
      <c r="E10" s="89">
        <v>-0.20878343914003672</v>
      </c>
      <c r="F10" s="90">
        <v>-1.878458828348073E-2</v>
      </c>
      <c r="G10" s="89">
        <v>1.8903002928906121</v>
      </c>
      <c r="H10" s="283">
        <v>0.22808486971174063</v>
      </c>
    </row>
    <row r="11" spans="1:8">
      <c r="A11" s="91"/>
      <c r="B11" s="100" t="s">
        <v>49</v>
      </c>
      <c r="C11" s="87">
        <v>356806</v>
      </c>
      <c r="D11" s="88">
        <f>C11/C$13*100</f>
        <v>18.920469610037014</v>
      </c>
      <c r="E11" s="89">
        <v>0.22865682374884067</v>
      </c>
      <c r="F11" s="90">
        <v>7.803507044319602E-2</v>
      </c>
      <c r="G11" s="89">
        <v>0.84715323055939429</v>
      </c>
      <c r="H11" s="283">
        <v>-0.14368279939497625</v>
      </c>
    </row>
    <row r="12" spans="1:8">
      <c r="A12" s="91"/>
      <c r="B12" s="100" t="s">
        <v>172</v>
      </c>
      <c r="C12" s="87">
        <v>59749</v>
      </c>
      <c r="D12" s="88">
        <f>C12/C$13*100</f>
        <v>3.1683299572599717</v>
      </c>
      <c r="E12" s="89">
        <v>-2.0170878499155442</v>
      </c>
      <c r="F12" s="90">
        <v>-5.9250482159710849E-2</v>
      </c>
      <c r="G12" s="89">
        <v>-0.7831083719078924</v>
      </c>
      <c r="H12" s="283">
        <v>-8.4402070316763306E-2</v>
      </c>
    </row>
    <row r="13" spans="1:8">
      <c r="A13" s="93"/>
      <c r="B13" s="102" t="s">
        <v>52</v>
      </c>
      <c r="C13" s="103">
        <v>1885820</v>
      </c>
      <c r="D13" s="104">
        <f>C13/C$13*100</f>
        <v>100</v>
      </c>
      <c r="E13" s="96">
        <v>-0.18472352340271891</v>
      </c>
      <c r="F13" s="99"/>
      <c r="G13" s="96">
        <v>1.5880127105816433</v>
      </c>
      <c r="H13" s="97"/>
    </row>
    <row r="14" spans="1:8">
      <c r="A14" s="285" t="s">
        <v>12</v>
      </c>
      <c r="B14" s="100" t="s">
        <v>48</v>
      </c>
      <c r="C14" s="87">
        <v>832938</v>
      </c>
      <c r="D14" s="101">
        <f>C14/C$17*100</f>
        <v>71.332117257148724</v>
      </c>
      <c r="E14" s="105">
        <v>-0.41070192366324809</v>
      </c>
      <c r="F14" s="90">
        <v>-0.56582975121901313</v>
      </c>
      <c r="G14" s="105">
        <v>0.26627906184799599</v>
      </c>
      <c r="H14" s="283">
        <v>-0.55142884670122072</v>
      </c>
    </row>
    <row r="15" spans="1:8">
      <c r="A15" s="91"/>
      <c r="B15" s="100" t="s">
        <v>49</v>
      </c>
      <c r="C15" s="87">
        <v>212640</v>
      </c>
      <c r="D15" s="88">
        <f t="shared" ref="D15:D17" si="1">C15/C$17*100</f>
        <v>18.210312668602111</v>
      </c>
      <c r="E15" s="89">
        <v>3.5853468433359348</v>
      </c>
      <c r="F15" s="90">
        <v>0.56362804119576282</v>
      </c>
      <c r="G15" s="89">
        <v>4.0686614718107306</v>
      </c>
      <c r="H15" s="283">
        <v>0.46894269092715463</v>
      </c>
    </row>
    <row r="16" spans="1:8">
      <c r="A16" s="91"/>
      <c r="B16" s="100" t="s">
        <v>172</v>
      </c>
      <c r="C16" s="87">
        <v>122112</v>
      </c>
      <c r="D16" s="88">
        <f t="shared" si="1"/>
        <v>10.457570074249158</v>
      </c>
      <c r="E16" s="89">
        <v>0.40041109969166655</v>
      </c>
      <c r="F16" s="90">
        <v>2.2017100232378795E-3</v>
      </c>
      <c r="G16" s="89">
        <v>1.8490492453097973</v>
      </c>
      <c r="H16" s="283">
        <v>8.2486155774065401E-2</v>
      </c>
    </row>
    <row r="17" spans="1:8">
      <c r="A17" s="93"/>
      <c r="B17" s="102" t="s">
        <v>52</v>
      </c>
      <c r="C17" s="103">
        <v>1167690</v>
      </c>
      <c r="D17" s="104">
        <f t="shared" si="1"/>
        <v>100</v>
      </c>
      <c r="E17" s="96">
        <v>0.37927305424843016</v>
      </c>
      <c r="F17" s="99"/>
      <c r="G17" s="96">
        <v>1.0156686246644453</v>
      </c>
      <c r="H17" s="97"/>
    </row>
    <row r="18" spans="1:8">
      <c r="A18" s="496" t="s">
        <v>4</v>
      </c>
      <c r="B18" s="100" t="s">
        <v>173</v>
      </c>
      <c r="C18" s="87">
        <v>3848030</v>
      </c>
      <c r="D18" s="101">
        <f>C18/C$22*100</f>
        <v>70.216937258882055</v>
      </c>
      <c r="E18" s="89">
        <v>-8.0521799959543117E-2</v>
      </c>
      <c r="F18" s="90">
        <v>-0.43799202529649506</v>
      </c>
      <c r="G18" s="89">
        <v>7.624068806264539E-2</v>
      </c>
      <c r="H18" s="283">
        <v>-0.16160822874551145</v>
      </c>
    </row>
    <row r="19" spans="1:8">
      <c r="A19" s="496"/>
      <c r="B19" s="100" t="s">
        <v>49</v>
      </c>
      <c r="C19" s="87">
        <v>966571</v>
      </c>
      <c r="D19" s="88">
        <f t="shared" ref="D19:D22" si="2">C19/C$22*100</f>
        <v>17.637506792632827</v>
      </c>
      <c r="E19" s="89">
        <v>2.8036259945905861</v>
      </c>
      <c r="F19" s="90">
        <v>0.3878879878695507</v>
      </c>
      <c r="G19" s="89">
        <v>2.1215173059380366</v>
      </c>
      <c r="H19" s="283">
        <v>0.28988917679885251</v>
      </c>
    </row>
    <row r="20" spans="1:8">
      <c r="A20" s="496"/>
      <c r="B20" s="100" t="s">
        <v>50</v>
      </c>
      <c r="C20" s="87">
        <v>305410</v>
      </c>
      <c r="D20" s="88">
        <f t="shared" si="2"/>
        <v>5.5729697554944142</v>
      </c>
      <c r="E20" s="89">
        <v>1.6924885208456031</v>
      </c>
      <c r="F20" s="90">
        <v>6.3008409819730105E-2</v>
      </c>
      <c r="G20" s="89">
        <v>-1.2823986883971017</v>
      </c>
      <c r="H20" s="283">
        <v>-9.6334285197112735E-2</v>
      </c>
    </row>
    <row r="21" spans="1:8">
      <c r="A21" s="496"/>
      <c r="B21" s="100" t="s">
        <v>172</v>
      </c>
      <c r="C21" s="87">
        <v>360191</v>
      </c>
      <c r="D21" s="88">
        <f t="shared" si="2"/>
        <v>6.5725861929906966</v>
      </c>
      <c r="E21" s="89">
        <v>0.34573060314806447</v>
      </c>
      <c r="F21" s="90">
        <v>-1.2904372392794627E-2</v>
      </c>
      <c r="G21" s="89">
        <v>-0.17071140163210652</v>
      </c>
      <c r="H21" s="283">
        <v>-3.1946662856228422E-2</v>
      </c>
    </row>
    <row r="22" spans="1:8">
      <c r="A22" s="497"/>
      <c r="B22" s="102" t="s">
        <v>52</v>
      </c>
      <c r="C22" s="103">
        <v>5480202</v>
      </c>
      <c r="D22" s="104">
        <f t="shared" si="2"/>
        <v>100</v>
      </c>
      <c r="E22" s="96">
        <v>0.54274569548888874</v>
      </c>
      <c r="F22" s="99"/>
      <c r="G22" s="96">
        <v>0.30422044539768489</v>
      </c>
      <c r="H22" s="97"/>
    </row>
    <row r="23" spans="1:8">
      <c r="A23" s="86"/>
      <c r="B23" s="100"/>
      <c r="C23" s="106"/>
      <c r="D23" s="106"/>
      <c r="E23" s="106"/>
      <c r="F23" s="106"/>
      <c r="G23" s="106"/>
      <c r="H23" s="106"/>
    </row>
    <row r="24" spans="1:8" ht="24.75" customHeight="1">
      <c r="A24" s="498" t="s">
        <v>53</v>
      </c>
      <c r="B24" s="498"/>
      <c r="C24" s="498"/>
      <c r="D24" s="498"/>
      <c r="E24" s="498"/>
      <c r="F24" s="498"/>
      <c r="G24" s="498"/>
      <c r="H24" s="498"/>
    </row>
    <row r="25" spans="1:8" ht="24" customHeight="1">
      <c r="A25" s="489" t="s">
        <v>8</v>
      </c>
      <c r="B25" s="489"/>
      <c r="C25" s="489"/>
      <c r="D25" s="489"/>
      <c r="E25" s="489"/>
      <c r="F25" s="489"/>
      <c r="G25" s="489"/>
      <c r="H25" s="489"/>
    </row>
    <row r="26" spans="1:8" ht="35.25" customHeight="1">
      <c r="A26" s="490" t="s">
        <v>174</v>
      </c>
      <c r="B26" s="490"/>
      <c r="C26" s="490"/>
      <c r="D26" s="490"/>
      <c r="E26" s="490"/>
      <c r="F26" s="490"/>
      <c r="G26" s="490"/>
      <c r="H26" s="490"/>
    </row>
    <row r="27" spans="1:8" ht="22.5" customHeight="1">
      <c r="A27" s="491" t="s">
        <v>209</v>
      </c>
      <c r="B27" s="491"/>
      <c r="C27" s="491"/>
      <c r="D27" s="491"/>
      <c r="E27" s="491"/>
      <c r="F27" s="491"/>
      <c r="G27" s="491"/>
      <c r="H27" s="491"/>
    </row>
  </sheetData>
  <mergeCells count="9">
    <mergeCell ref="A25:H25"/>
    <mergeCell ref="A26:H26"/>
    <mergeCell ref="A27:H27"/>
    <mergeCell ref="A1:H1"/>
    <mergeCell ref="C3:D3"/>
    <mergeCell ref="E3:F3"/>
    <mergeCell ref="G3:H3"/>
    <mergeCell ref="A18:A22"/>
    <mergeCell ref="A24:H2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30</vt:i4>
      </vt:variant>
    </vt:vector>
  </HeadingPairs>
  <TitlesOfParts>
    <vt:vector size="30" baseType="lpstr">
      <vt:lpstr>Figure V 1-1 </vt:lpstr>
      <vt:lpstr>Source Figure V 1-1 </vt:lpstr>
      <vt:lpstr>Figure V 1-2</vt:lpstr>
      <vt:lpstr>Figure V 1-3</vt:lpstr>
      <vt:lpstr>Source Figure V 1-3</vt:lpstr>
      <vt:lpstr>Figure V 1-4</vt:lpstr>
      <vt:lpstr>Figure V 1-5</vt:lpstr>
      <vt:lpstr>Figure V 1-6</vt:lpstr>
      <vt:lpstr>Figure V 1-7</vt:lpstr>
      <vt:lpstr>Figure V 1-8</vt:lpstr>
      <vt:lpstr>Figure V 1-9</vt:lpstr>
      <vt:lpstr>Figure V 1-10</vt:lpstr>
      <vt:lpstr>Source Figure V 1-10</vt:lpstr>
      <vt:lpstr>Figure V 1-11</vt:lpstr>
      <vt:lpstr>Source Figure V 1-11</vt:lpstr>
      <vt:lpstr>Figure V 1-12</vt:lpstr>
      <vt:lpstr>Source Figure V 1-12</vt:lpstr>
      <vt:lpstr>Figure V 1-13</vt:lpstr>
      <vt:lpstr>Figure V 1-14</vt:lpstr>
      <vt:lpstr>Figure V 1-15</vt:lpstr>
      <vt:lpstr>Source Figure V 1-15</vt:lpstr>
      <vt:lpstr>Figure V 1-16</vt:lpstr>
      <vt:lpstr>Source Figure V 1-16</vt:lpstr>
      <vt:lpstr>Figure V 1.E1-1</vt:lpstr>
      <vt:lpstr>Source Figure V 1.E1-1</vt:lpstr>
      <vt:lpstr>Figure V 1.E1-2  </vt:lpstr>
      <vt:lpstr>Figure V 1.E1-3 </vt:lpstr>
      <vt:lpstr>Source Figure V 1.E1-3 </vt:lpstr>
      <vt:lpstr>Figure V 1.E3-1</vt:lpstr>
      <vt:lpstr>Figure V 1.E4-1</vt:lpstr>
    </vt:vector>
  </TitlesOfParts>
  <Company>MINEFI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 Amadou Yaya</dc:creator>
  <cp:lastModifiedBy>BA Amadou Yaya</cp:lastModifiedBy>
  <cp:lastPrinted>2018-09-19T07:59:03Z</cp:lastPrinted>
  <dcterms:created xsi:type="dcterms:W3CDTF">2017-07-12T10:40:31Z</dcterms:created>
  <dcterms:modified xsi:type="dcterms:W3CDTF">2018-10-11T13:17:33Z</dcterms:modified>
</cp:coreProperties>
</file>