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1600" windowHeight="9135" tabRatio="922" firstSheet="8" activeTab="13"/>
  </bookViews>
  <sheets>
    <sheet name="Figure V 1-1" sheetId="23" r:id="rId1"/>
    <sheet name="Source Figure V 1-1" sheetId="25" r:id="rId2"/>
    <sheet name="Figure V 1-2" sheetId="1" r:id="rId3"/>
    <sheet name="Figure V 1-3" sheetId="2" r:id="rId4"/>
    <sheet name="Source Figure V 1-3" sheetId="3" r:id="rId5"/>
    <sheet name="Figure V 1-4" sheetId="4" r:id="rId6"/>
    <sheet name="Figure V 1-5" sheetId="5" r:id="rId7"/>
    <sheet name="Figure V 1-6" sheetId="6" r:id="rId8"/>
    <sheet name="Figure V 1-7" sheetId="8" r:id="rId9"/>
    <sheet name="Figure V 1-8" sheetId="9" r:id="rId10"/>
    <sheet name="Figure V 1-9" sheetId="10" r:id="rId11"/>
    <sheet name="Figure V 1-10" sheetId="11" r:id="rId12"/>
    <sheet name="Source Figure V 1-10" sheetId="12" r:id="rId13"/>
    <sheet name="Figure V 1-11" sheetId="13" r:id="rId14"/>
    <sheet name="Source Figure V 1-11" sheetId="14" r:id="rId15"/>
    <sheet name="Figure V 1-12" sheetId="15" r:id="rId16"/>
    <sheet name="Source Figure V 1-12" sheetId="16" r:id="rId17"/>
    <sheet name="Figure V 1-13" sheetId="17" r:id="rId18"/>
    <sheet name="Figure V 1-14" sheetId="18" r:id="rId19"/>
    <sheet name="Figure V 1-15" sheetId="19" r:id="rId20"/>
    <sheet name="Source Figure V 1-15" sheetId="20" r:id="rId21"/>
    <sheet name="Figure V 1-16" sheetId="21" r:id="rId22"/>
    <sheet name="Source Figure V 1-16" sheetId="22" r:id="rId23"/>
    <sheet name="Figure V 1.E-1" sheetId="24" r:id="rId2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5" l="1"/>
  <c r="C5" i="25"/>
  <c r="C6" i="25"/>
  <c r="C7" i="25"/>
  <c r="C8" i="25"/>
  <c r="C9" i="25"/>
  <c r="C3" i="25"/>
  <c r="B110" i="16" l="1"/>
  <c r="G104" i="16"/>
  <c r="F104" i="16"/>
  <c r="F107" i="16" s="1"/>
  <c r="E104" i="16"/>
  <c r="E107" i="16" s="1"/>
  <c r="D104" i="16"/>
  <c r="D107" i="16" s="1"/>
  <c r="C104" i="16"/>
  <c r="C107" i="16" s="1"/>
  <c r="B104" i="16"/>
  <c r="G105" i="16"/>
  <c r="F105" i="16"/>
  <c r="E105" i="16"/>
  <c r="D105" i="16"/>
  <c r="C105" i="16"/>
  <c r="B105" i="16"/>
  <c r="B107" i="16" l="1"/>
  <c r="G107" i="16"/>
  <c r="D22" i="8" l="1"/>
  <c r="D21" i="8"/>
  <c r="D20" i="8"/>
  <c r="D19" i="8"/>
  <c r="D18" i="8"/>
  <c r="D17" i="8"/>
  <c r="D16" i="8"/>
  <c r="D15" i="8"/>
  <c r="D14" i="8"/>
  <c r="D13" i="8"/>
  <c r="D12" i="8"/>
  <c r="D11" i="8"/>
  <c r="D10" i="8"/>
  <c r="D9" i="8"/>
  <c r="D8" i="8"/>
  <c r="D7" i="8"/>
  <c r="D6" i="8"/>
  <c r="D5" i="8"/>
</calcChain>
</file>

<file path=xl/sharedStrings.xml><?xml version="1.0" encoding="utf-8"?>
<sst xmlns="http://schemas.openxmlformats.org/spreadsheetml/2006/main" count="414" uniqueCount="248">
  <si>
    <t>Effectifs physiques au 31/12/2015</t>
  </si>
  <si>
    <t>ETP au 31/12/2015</t>
  </si>
  <si>
    <t>EQTP annualisé en 2015</t>
  </si>
  <si>
    <t>Ensemble</t>
  </si>
  <si>
    <t>Fonction publique de l'État</t>
  </si>
  <si>
    <t>Fonction publique territoriale</t>
  </si>
  <si>
    <t>Fonction publique hospitalière</t>
  </si>
  <si>
    <t>Ensemble de la fonction publique</t>
  </si>
  <si>
    <t>Source : Siasp, Insee. Traitement DGAFP - Département des études, des statistiques et des systèmes d'information.</t>
  </si>
  <si>
    <t xml:space="preserve">Champ : Emplois principaux, tous statuts, situés en France (métropole + DOM, hors COM et étranger), hors Mayotte. Hors bénéficiaires de contrats aidés. </t>
  </si>
  <si>
    <t>dont à temps partiel  (en %)</t>
  </si>
  <si>
    <t>(base 100 au 31 décembre 2005)</t>
  </si>
  <si>
    <t>Sources : FGE, Colter, DADS, Siasp, Insee ; enquête SAE. Traitement DGAFP - Département des études, des statistiques et des systèmes d'information.</t>
  </si>
  <si>
    <t>Champ : Emplois principaux, tous statuts, situés en France (métropole + DOM, hors COM et étranger), hors Mayotte. Hors bénéficiaires de contrats aidés.</t>
  </si>
  <si>
    <t>Champ emploi total : Salariés et non-salariés des secteurs public et privé, y compris bénéficiaires de contrats aidés</t>
  </si>
  <si>
    <t>Figure V 1-3 : Evolution des effectifs des trois fonctions publiques depuis 2005 en France (métropole + DOM)</t>
  </si>
  <si>
    <t>FPE</t>
  </si>
  <si>
    <t>FPT</t>
  </si>
  <si>
    <t>FPH</t>
  </si>
  <si>
    <t>Ensemble FP</t>
  </si>
  <si>
    <t>Emploi total</t>
  </si>
  <si>
    <t>effectifs 2005</t>
  </si>
  <si>
    <t>effectifs 2015</t>
  </si>
  <si>
    <t>effectifs 2014</t>
  </si>
  <si>
    <t>2015/2014</t>
  </si>
  <si>
    <t>2015/2005</t>
  </si>
  <si>
    <t xml:space="preserve"> </t>
  </si>
  <si>
    <t>Au 31 décembre 2015</t>
  </si>
  <si>
    <t>Évolution par rapport 
à 2014</t>
  </si>
  <si>
    <t>Évolution moyenne annuelle entre 2005 et 2015</t>
  </si>
  <si>
    <t>Effectifs</t>
  </si>
  <si>
    <t>Structure 
(en %)</t>
  </si>
  <si>
    <t>Effectifs (en %)</t>
  </si>
  <si>
    <t>Structure (en point de %)</t>
  </si>
  <si>
    <t>Ensemble FPE</t>
  </si>
  <si>
    <t>Ensemble des ministères, dont :</t>
  </si>
  <si>
    <t>Éducation nationale, Enseignement supérieur et Recherche</t>
  </si>
  <si>
    <t>Justice</t>
  </si>
  <si>
    <t>Culture</t>
  </si>
  <si>
    <t>Écologie, Développement durable, Énergie et Logement</t>
  </si>
  <si>
    <t>Défense</t>
  </si>
  <si>
    <t>Intérieur et Outre-mer</t>
  </si>
  <si>
    <t>Ministères sociaux</t>
  </si>
  <si>
    <t>Sources : FGE, Siasp, Insee. Traitement DGAFP - Département des études, des statistiques et des systèmes d'information.</t>
  </si>
  <si>
    <t xml:space="preserve">Lecture : Au 31 décembre 2015, on compte 53 939 agents au ministère de l’Écologie, soit 2,3 % des effectifs de la FPE à cette date. Cet effectif est en baisse de 5,2 % par rapport au 31 décembre 2014 (-7,1, % de baisse moyenne par an depuis 2005) et la part des agents de la FPE en poste au ministère de l’Écologie a baissé de 0,1 point de pourcentage en un an (-0,2 point de pourcentage en moyenne annuelle depuis 2005). </t>
  </si>
  <si>
    <t>Évolution par rapport à 2014</t>
  </si>
  <si>
    <t/>
  </si>
  <si>
    <t>Structure 
(en point de %)</t>
  </si>
  <si>
    <t>Départements</t>
  </si>
  <si>
    <t>Régions</t>
  </si>
  <si>
    <t>Ensemble des collectivités territoriales</t>
  </si>
  <si>
    <t>Établissement départementaux</t>
  </si>
  <si>
    <t>Total FPT</t>
  </si>
  <si>
    <t>dont secteur communal (1)</t>
  </si>
  <si>
    <t>Sources : Colter, Siasp, Insee. Traitement DGAFP - Département des études, des statistiques et des systèmes d'information.</t>
  </si>
  <si>
    <t>(1) Le secteur communal comprend les communes, les établissements communaux et intercommunaux et d'autres EPA locaux tels que les OPHLM, les caisses de crédit municipal, les régies, etc.</t>
  </si>
  <si>
    <t>* Les évolutions concernant les effectifs des communes, des établissements communaux et intercommunaux doivent être interprétées avec précaution compte tenu des possibles modifications dans le mode de déclaration des collectivités (regroupement notamment) en relation avec la mise en place de structures intercommunales.</t>
  </si>
  <si>
    <t>Lecture : Au 31 décembre 2015, on compte 300 376 agents dans les départements, soit 15,9 % des effectifs de la FPT à cette date. Cet effectif est en hausse de 1,7 % par rapport au 31 décembre 2014 (en moyenne +4,5 % d'augmentation par an depuis 2005). La part des agents de la FPT en poste dans les départements augmente de 0,3 point en un an (+0,4 point en moyenne par an depuis 2005).</t>
  </si>
  <si>
    <t>Évolution par rapport à 2014 (en %)</t>
  </si>
  <si>
    <t>Évolution en  moyenne annuelle entre 2005 et 2015</t>
  </si>
  <si>
    <t>Structure
(en %)</t>
  </si>
  <si>
    <t>Effectifs
 (en %)</t>
  </si>
  <si>
    <t>Total hôpitaux *</t>
  </si>
  <si>
    <t>Médecins</t>
  </si>
  <si>
    <t>Personnel non médical</t>
  </si>
  <si>
    <t>Établissement d'hébergement pour personnes âgées</t>
  </si>
  <si>
    <t>Autres établissements médico-sociaux</t>
  </si>
  <si>
    <t>Total fonction publique hospitalière</t>
  </si>
  <si>
    <t>Sources : Enquête SAE, Drees ; DADS, Siasp, Insee. Traitement DGAFP - Département des études, des statistiques et des systèmes d'information.</t>
  </si>
  <si>
    <t>* Certains employeurs hospitaliers effectuent des déclarations annuelles de données sociales groupées pour l’ensemble de leurs établissements alors que ces derniers relèvent d’autres activités (notamment Ehpad) conduisant à des écarts avec l’enquête SAE.</t>
  </si>
  <si>
    <t>Lecture : Au 31 décembre 2014, on compte 1 025 884 agents dans les hôpitaux, soit 88,4 % des effectifs de la FPH à cette date. Cet effectif augmente de 0,5 % par rapport au 31 décembre 2013 (en moyenne +1,0 % d'augmentation par an), La part des agents de la FPH en poste dans les hôpitaux est en baisse de 0,2 point (-0,1 point en moyenne par an depuis 2004).</t>
  </si>
  <si>
    <t>Entrées</t>
  </si>
  <si>
    <t>Sorties</t>
  </si>
  <si>
    <t>Fonctionnaires</t>
  </si>
  <si>
    <t xml:space="preserve">Entrées </t>
  </si>
  <si>
    <t>Contractuels</t>
  </si>
  <si>
    <t>Militaires</t>
  </si>
  <si>
    <t>Autres catégories et statuts</t>
  </si>
  <si>
    <r>
      <t xml:space="preserve">Figure V 1-7 : </t>
    </r>
    <r>
      <rPr>
        <b/>
        <sz val="10"/>
        <rFont val="Calibri"/>
        <family val="2"/>
      </rPr>
      <t>É</t>
    </r>
    <r>
      <rPr>
        <b/>
        <sz val="10"/>
        <rFont val="Arial"/>
        <family val="2"/>
      </rPr>
      <t xml:space="preserve">volution des effectifs par statut dans la fonction publique entre 2005 et 2015 </t>
    </r>
  </si>
  <si>
    <t>Évolution annuelle moyenne entre 2005 et 2015</t>
  </si>
  <si>
    <t>Total</t>
  </si>
  <si>
    <t>Sources : FGE, Colter, DADS, Siasp, Insee ; enquête SAE, Drees. Traitement DGAFP - Département des études, des statistiques et des systèmes d'information.</t>
  </si>
  <si>
    <t>(1) Les militaires volontaires sont comptabilisés dans les effectifs de l'État depuis 2004.</t>
  </si>
  <si>
    <t>(2) La catégorie "autres catégories et statuts" recouvre principalement des enseignants et documentalistes des établissements privés sous contrat et des ouvriers d'État dans la FPE, des assistants maternels et familiaux dans la FPT, des médecins dans la FPH et des apprentis dans les trois versants.</t>
  </si>
  <si>
    <t>Catégorie A</t>
  </si>
  <si>
    <t>Catégorie B</t>
  </si>
  <si>
    <t>Catégorie C</t>
  </si>
  <si>
    <t>Agents civils</t>
  </si>
  <si>
    <t>dont enseignants (1)</t>
  </si>
  <si>
    <t>hors enseignants</t>
  </si>
  <si>
    <t>dont civils hors enseignants</t>
  </si>
  <si>
    <t>dont civils non-enseignants</t>
  </si>
  <si>
    <t>Sources : FGE, Colter, DADS, Siasp, Insee ; enquête SAE. Traitement DGAFP Département des études, des statistiques et des systèmes d'information.</t>
  </si>
  <si>
    <t xml:space="preserve">Champ : Emplois principaux, tous statuts, situés en métropole et DOM (hors Mayotte), hors COM et étranger. Hors bénéficiaires de contrats aidés. </t>
  </si>
  <si>
    <t>(*) La catégorie hiérarchique n’est pas toujours déterminée dans les sources statistiques utilisées. Chaque année, elle n'est pas déterminable pour une proportion de 1 % à 2 % des agents. Un redressement est donc effectué.</t>
  </si>
  <si>
    <t>dont enseignants(1)</t>
  </si>
  <si>
    <t xml:space="preserve">Figure V 1-9 : Taux d'administration (en ETP) dans l’ensemble de la fonction publique au 31 décembre 2015 en France </t>
  </si>
  <si>
    <t>Fonction publique de l'État, agents civils</t>
  </si>
  <si>
    <t>Province</t>
  </si>
  <si>
    <t>Île-de-France</t>
  </si>
  <si>
    <t>dont Paris</t>
  </si>
  <si>
    <t>dont autres départements d'Île-de-France</t>
  </si>
  <si>
    <t>France métropolitaine</t>
  </si>
  <si>
    <t xml:space="preserve">DOM </t>
  </si>
  <si>
    <t xml:space="preserve">Guadeloupe </t>
  </si>
  <si>
    <t xml:space="preserve">Martinique </t>
  </si>
  <si>
    <t>Guyane</t>
  </si>
  <si>
    <t>La Réunion</t>
  </si>
  <si>
    <t>France entière</t>
  </si>
  <si>
    <t xml:space="preserve">Champ : Emplois principaux, civils, situés en métropole + DOM (hors Mayotte), hors COM et étranger. Hors bénéficiaires de contrats aidés. </t>
  </si>
  <si>
    <r>
      <t xml:space="preserve">Figure V 1-10 : </t>
    </r>
    <r>
      <rPr>
        <b/>
        <sz val="9"/>
        <color theme="1"/>
        <rFont val="Calibri"/>
        <family val="2"/>
      </rPr>
      <t>É</t>
    </r>
    <r>
      <rPr>
        <b/>
        <sz val="9"/>
        <color theme="1"/>
        <rFont val="Arial"/>
        <family val="2"/>
      </rPr>
      <t>volution du nombre d’agents civils (hors militaires) par région dans les trois versants de la fonction publique au 31 décembre 2015 en France (métropole + DOM hors Mayotte)</t>
    </r>
  </si>
  <si>
    <t>Source</t>
  </si>
  <si>
    <t>Figure V 1-10 : Evolution du nombre d’agents civils (hors militaires) par région dans les trois versants de la fonction publique au 31 décembre 2015 en France (Métropole + DOM hors Mayotte)</t>
  </si>
  <si>
    <t>Régions de fonction</t>
  </si>
  <si>
    <t xml:space="preserve"> Évolution 2015/2014 
(en %)</t>
  </si>
  <si>
    <t xml:space="preserve">Champ : emplois principaux, civils, situés en métropole + DOM (hors Mayotte), hors COM et étranger. Hors bénéficiaires de contrats aidés. </t>
  </si>
  <si>
    <t>Occitanie</t>
  </si>
  <si>
    <t>Pays de la Loire</t>
  </si>
  <si>
    <t>Corse</t>
  </si>
  <si>
    <t>Auvergne-Rhône-Alpes</t>
  </si>
  <si>
    <t>Provence-Alpes-Côte d'Azur</t>
  </si>
  <si>
    <t>Guadeloupe</t>
  </si>
  <si>
    <t>Grand-Est</t>
  </si>
  <si>
    <t>Centre-Val de Loire</t>
  </si>
  <si>
    <t>Nouvelle-Aquitaine</t>
  </si>
  <si>
    <t>Haut-de-France</t>
  </si>
  <si>
    <t>Bourgogne-Franche-Comté</t>
  </si>
  <si>
    <t>Bretagne</t>
  </si>
  <si>
    <t>Normandie</t>
  </si>
  <si>
    <t>Martinique</t>
  </si>
  <si>
    <t>Figure V 1-2 : Effectifs physiques en équivalent temps plein (ETP) et en équivalent temps plein annualisé (EQTP) dans la fonction publique en 2015</t>
  </si>
  <si>
    <t>(en point de pourcentage)</t>
  </si>
  <si>
    <t>Source : Siasp, Insee. Traitements DGAFP - Départements des études, des statistiques et des systèmes d'information.</t>
  </si>
  <si>
    <t>dont A+</t>
  </si>
  <si>
    <t>Toutes catégories</t>
  </si>
  <si>
    <t>………………….</t>
  </si>
  <si>
    <t xml:space="preserve">FPE </t>
  </si>
  <si>
    <t xml:space="preserve">FPH </t>
  </si>
  <si>
    <t xml:space="preserve">FPT </t>
  </si>
  <si>
    <t>Ages</t>
  </si>
  <si>
    <t>F</t>
  </si>
  <si>
    <t>H</t>
  </si>
  <si>
    <t>Source : enquête Emploi Insee, 4ème trimestre 2010. Traitement DGAFP, département des études, des statistiques et des systèmes d'information.</t>
  </si>
  <si>
    <t>Champ : salariés hors entreprises publiques, hors intérimaires, apprentis, contrats aidés et stagiaires.</t>
  </si>
  <si>
    <t>55 ans ou plus</t>
  </si>
  <si>
    <t>total</t>
  </si>
  <si>
    <t>part des 55 ans et plus</t>
  </si>
  <si>
    <t>Situation au 31 décembre 2015</t>
  </si>
  <si>
    <t>Évolution entre les 31 décembre 2014 et 2015</t>
  </si>
  <si>
    <t>Part des hommes
(en %)</t>
  </si>
  <si>
    <t>Part des femmes
(en %)</t>
  </si>
  <si>
    <t>Part des moins de 30 ans
(en %)</t>
  </si>
  <si>
    <t>Part des 50 ans et plus
(en %)</t>
  </si>
  <si>
    <t>Part des hommes
(en point de %)</t>
  </si>
  <si>
    <t>Part des femmes
(en point de %)</t>
  </si>
  <si>
    <t>Part des moins de 30 ans
(en point de %)</t>
  </si>
  <si>
    <t>Part des 50 ans et plus 
(en point de%)</t>
  </si>
  <si>
    <t>Source : Siasp, Insee, Traitement DGAFP - Département des études, des statistiques et des systèmes d’information.</t>
  </si>
  <si>
    <t xml:space="preserve">Champ : Postes principaux (définitions) au 31 décembre, hors bénéficiaires de contrats aidés, situés en France (métropole + DOM, hors COM et étrangers), hors Mayotte. </t>
  </si>
  <si>
    <t>Lecture : En 2015, 6,20 % des entrants contractuels intègrent la fonction publique à 24 ans.</t>
  </si>
  <si>
    <t>entrants dans la fonction publique</t>
  </si>
  <si>
    <t>sortants de la fonction publique</t>
  </si>
  <si>
    <t>âge</t>
  </si>
  <si>
    <t>&lt;=18</t>
  </si>
  <si>
    <t>&gt;=65</t>
  </si>
  <si>
    <t>Lecture : en 2014, 7% des entrants militaires intégrent la fonction publique à 24 ans.</t>
  </si>
  <si>
    <t>Sources : Insee, Siasp.</t>
  </si>
  <si>
    <t>entrants-sortants</t>
  </si>
  <si>
    <t>sortants-entrants</t>
  </si>
  <si>
    <t>Versants de la FP</t>
  </si>
  <si>
    <t>Statuts d'emploi</t>
  </si>
  <si>
    <t xml:space="preserve">Champ : Postes principaux (définitions) au 31 décembre, tous statuts situés en France (métropole + DOM, hors COM et étrangers), hors Mayotte. Hors bénéficiaires de contrats aidés.  </t>
  </si>
  <si>
    <t>Figure V 1-16 : Effectifs qui à la fois entrent et sortent de la fonction publique en 2015 (entrants-sortants) et effectifs qui interrompent leur activité en 2015 (sortants-entrants) par versant et par statut</t>
  </si>
  <si>
    <t>Figure V 1-15 : Profil par âge des entrants et des sortants de la fonction publique en 2015</t>
  </si>
  <si>
    <t>Figure V 1-14 : Entrants et sortants au 31 décembre par versant et par statut</t>
  </si>
  <si>
    <t>Figure V.1-13 :  Répartition des effectifs de la fonction publique par catégorie hiérarchique, par sexe et tranche d'âge</t>
  </si>
  <si>
    <t>Source figure V 1-12 : Pyramide des âges par versant au 31 décembre 2015</t>
  </si>
  <si>
    <t>Figure V 1-12 : Pyramide des âges par versant au 31 décembre 2015</t>
  </si>
  <si>
    <t>Figure V 1-11 : Evolution de la part des femmes par catégorie hiérarchique dans la fonction publique entre fin 2014 et fin 2015 en France</t>
  </si>
  <si>
    <r>
      <t xml:space="preserve">Figure V 1-11 : </t>
    </r>
    <r>
      <rPr>
        <b/>
        <sz val="9"/>
        <rFont val="Calibri"/>
        <family val="2"/>
      </rPr>
      <t>É</t>
    </r>
    <r>
      <rPr>
        <b/>
        <sz val="9"/>
        <rFont val="Arial"/>
        <family val="2"/>
      </rPr>
      <t>volution de la part des femmes par catégorie hiérarchique dans la fonction publique entre fin 2014 et fin 2015 (en %)</t>
    </r>
  </si>
  <si>
    <r>
      <t xml:space="preserve">Figure V 1-3 : </t>
    </r>
    <r>
      <rPr>
        <b/>
        <sz val="10"/>
        <rFont val="Calibri"/>
        <family val="2"/>
      </rPr>
      <t>É</t>
    </r>
    <r>
      <rPr>
        <b/>
        <sz val="10"/>
        <rFont val="Arial"/>
        <family val="2"/>
      </rPr>
      <t>volution des effectifs en fin d’année dans la fonction publique depuis 2005</t>
    </r>
  </si>
  <si>
    <t>Figure V 1-4 : Évolution des effectifs physiques de la fonction publique de l'État entre 2005 et 2015</t>
  </si>
  <si>
    <r>
      <t xml:space="preserve">Figure V 1-5 : </t>
    </r>
    <r>
      <rPr>
        <b/>
        <sz val="9"/>
        <rFont val="Calibri"/>
        <family val="2"/>
      </rPr>
      <t>É</t>
    </r>
    <r>
      <rPr>
        <b/>
        <sz val="9"/>
        <rFont val="Arial"/>
        <family val="2"/>
      </rPr>
      <t>volution des effectifs de la fonction publique territoriale de 2005 à 2015</t>
    </r>
  </si>
  <si>
    <t>(1) Enseignants : professeurs de l'enseignement supérieur, professeurs agrégés, certifiés et assimilés, enseignants en coopération, professeurs des collèges et maîtres auxiliaires, instituteurs et assimilés, élèves enseignants. Hors chercheurs.</t>
  </si>
  <si>
    <t>Figure V 1.E-1  :  Les entrées en contrat d’apprentissage dans la fonction publique par versant et par type d’employeur</t>
  </si>
  <si>
    <t>Part (en %)</t>
  </si>
  <si>
    <t>Ministères</t>
  </si>
  <si>
    <t>Communes</t>
  </si>
  <si>
    <t>Etablissements départementaux</t>
  </si>
  <si>
    <t>Etablissements communaux</t>
  </si>
  <si>
    <t>Etablissements intercommunaux</t>
  </si>
  <si>
    <t>-</t>
  </si>
  <si>
    <t>Champ: France entière</t>
  </si>
  <si>
    <t>(en %)</t>
  </si>
  <si>
    <t>Sources : Siasp, DADS, Recme, Insee. Traitement DGAFP - Département des études, des statistiques et des systèmes d'information.</t>
  </si>
  <si>
    <t>Emploi privé hors service public</t>
  </si>
  <si>
    <t xml:space="preserve">Fonction publique hors emplois aidés </t>
  </si>
  <si>
    <t xml:space="preserve">Emplois aidés de la fonction publique </t>
  </si>
  <si>
    <t>Organismes publics hors fonction publique</t>
  </si>
  <si>
    <t>Organismes privés à financement public prédominant</t>
  </si>
  <si>
    <t>Entreprises publiques</t>
  </si>
  <si>
    <t>Sources : SIASP, DADS, Recme, Insee. Traitement DGAFP Département des études, des statistiques et des systèmes d'information.</t>
  </si>
  <si>
    <r>
      <t>Champ : France entière = métropole + DOM (hors COM et étranger)</t>
    </r>
    <r>
      <rPr>
        <sz val="8"/>
        <color indexed="53"/>
        <rFont val="Arial"/>
        <family val="2"/>
      </rPr>
      <t>.</t>
    </r>
  </si>
  <si>
    <t>Ministères économiques et financiers</t>
  </si>
  <si>
    <t>Communes*</t>
  </si>
  <si>
    <t>Établissements communaux*</t>
  </si>
  <si>
    <t>Établissements intercommunaux*</t>
  </si>
  <si>
    <r>
      <t xml:space="preserve">Figure V 1-6 : </t>
    </r>
    <r>
      <rPr>
        <b/>
        <sz val="9"/>
        <rFont val="Calibri"/>
        <family val="2"/>
      </rPr>
      <t>É</t>
    </r>
    <r>
      <rPr>
        <b/>
        <sz val="9"/>
        <rFont val="Arial"/>
        <family val="2"/>
      </rPr>
      <t>volution des effectifs de la fonction publique hospitalière entre 2005 et 2015</t>
    </r>
  </si>
  <si>
    <t>Total hôpitaux*</t>
  </si>
  <si>
    <r>
      <t>Militaires</t>
    </r>
    <r>
      <rPr>
        <vertAlign val="superscript"/>
        <sz val="8"/>
        <rFont val="Arial"/>
        <family val="2"/>
      </rPr>
      <t>(1)</t>
    </r>
  </si>
  <si>
    <r>
      <t>Autres catégories et statuts</t>
    </r>
    <r>
      <rPr>
        <vertAlign val="superscript"/>
        <sz val="8"/>
        <rFont val="Arial"/>
        <family val="2"/>
      </rPr>
      <t>(2)</t>
    </r>
  </si>
  <si>
    <r>
      <t>Fonctionnaires</t>
    </r>
    <r>
      <rPr>
        <vertAlign val="superscript"/>
        <sz val="8"/>
        <rFont val="Arial"/>
        <family val="2"/>
      </rPr>
      <t>(3)</t>
    </r>
  </si>
  <si>
    <t>(3) Pour respecter le secret statistique, dans la FPT, les militaires sont regroupés avec les fonctionnaires et les militaires volontaires avec les contractuels (au total 2 100 sapeurs-pompiers de Marseille).</t>
  </si>
  <si>
    <t>Figure V 1-8 : Répartition par catégorie hiérarchique(*) des effectifs des trois versants de la fonction publique en 2015</t>
  </si>
  <si>
    <t>Taux d’administration : nombre d’agents civils de la fonction publique (converti en équivalent temps plein) pour 1 000 habitants.</t>
  </si>
  <si>
    <t>Source : Siasp, Insee. Traitement DGAFP, département des études, des statistiques et des systèmes d'information.</t>
  </si>
  <si>
    <t xml:space="preserve">Champ : Emplois principaux, tous statuts situés en métropole et DOM (hors Mayotte), hors COM et étranger. Hors bénéficiaires de contrats aidés. </t>
  </si>
  <si>
    <t xml:space="preserve">Champ : Emplois principaux, tous statuts situés en métropole et DOM (hors Mayotte), hors COM et étranger. Hors bénéficiaires de contrats aidés. </t>
  </si>
  <si>
    <t>Variation du taux d'entrée ou de sortie
 (en point de %)</t>
  </si>
  <si>
    <t>Taux d'entrée ou de sortie 
(en %)</t>
  </si>
  <si>
    <t>Evolution par rapport à 2014 
(en %)</t>
  </si>
  <si>
    <t>Nombre 
(en milliers)</t>
  </si>
  <si>
    <t>Lecture : Au 31 décembre 2015, on compte 398 600 entrants dans la fonction publique soit 2,0 % de moins qu’au 31 décembre 2014. Le taux d’entrée, c’est-à-dire le nombre d’entrants rapporté au nombre moyen d’agents pendant l’année est égal à 7,3 %, en baisse de 0,2 point par rapport à l’année précédente.</t>
  </si>
  <si>
    <t>Champ : Postes principaux (définitions) au 31 décembre, hors bénéficiaires de contrats aidés et militaires, France.</t>
  </si>
  <si>
    <r>
      <rPr>
        <sz val="10"/>
        <color theme="1"/>
        <rFont val="Calibri"/>
        <family val="2"/>
      </rPr>
      <t>É</t>
    </r>
    <r>
      <rPr>
        <sz val="10"/>
        <color theme="1"/>
        <rFont val="Arial"/>
        <family val="2"/>
      </rPr>
      <t>volution 2015/2014 (en %)</t>
    </r>
  </si>
  <si>
    <t>Source: Fichiers de gestion des contrats d'apprentissage - Ari@ne - Données DGEFP-DARES. Traitement DGAFP - Département des études, des statistiques et des systèmes d’information.</t>
  </si>
  <si>
    <t>Source figure V 1.1 : Fonction publique, service public et emploi total au 31 décembre 2015 en France (Métropole + DOM)</t>
  </si>
  <si>
    <t>Figure V 1-1 : Fonction publique, service public et emploi total au 31 décembre en France en 2015</t>
  </si>
  <si>
    <t>Lecture : Parmi les nouveaux apprentis embauchés par la FPE en 2015, 27,7% l'ont été par les EP.</t>
  </si>
  <si>
    <t>Autres EP locaux</t>
  </si>
  <si>
    <t>Ensemble des EPA, dont :</t>
  </si>
  <si>
    <t>Ensemble des EPA locaux</t>
  </si>
  <si>
    <t>Autres EPA locaux*</t>
  </si>
  <si>
    <t>EPA - Ministères</t>
  </si>
  <si>
    <t>Fonction publique de l'État (ministères et EPA)</t>
  </si>
  <si>
    <t>Évolution 2015/2005</t>
  </si>
  <si>
    <t>en moyenne annuelle</t>
  </si>
  <si>
    <t>FPE : -0,9%</t>
  </si>
  <si>
    <t>FPT : 1,7%</t>
  </si>
  <si>
    <t>FPH : 0,9%</t>
  </si>
  <si>
    <t>Ensemble FP : 0,3%</t>
  </si>
  <si>
    <t>Emploi total : 0,3%</t>
  </si>
  <si>
    <t>Évolution 2015/2014</t>
  </si>
  <si>
    <t>FPE : -0,2%</t>
  </si>
  <si>
    <t>FPT : 0,3%</t>
  </si>
  <si>
    <t>FPH : 0,2%</t>
  </si>
  <si>
    <t>Ensemble FP : 0,0%</t>
  </si>
  <si>
    <t>Emploi total : 0,4%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</si>
</sst>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0.0"/>
    <numFmt numFmtId="166" formatCode="\+0.0;\-0.0"/>
    <numFmt numFmtId="167" formatCode="0.0_ ;\-0.0\ "/>
    <numFmt numFmtId="168" formatCode="0.0;\-0.0"/>
    <numFmt numFmtId="169" formatCode="0.000"/>
    <numFmt numFmtId="170" formatCode="#,##0.000"/>
    <numFmt numFmtId="171" formatCode="#,##0;[Red]#,##0"/>
    <numFmt numFmtId="172" formatCode="0;[Red]0"/>
  </numFmts>
  <fonts count="82">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b/>
      <sz val="10"/>
      <name val="Arial"/>
      <family val="2"/>
    </font>
    <font>
      <b/>
      <sz val="9"/>
      <name val="Arial"/>
      <family val="2"/>
    </font>
    <font>
      <i/>
      <sz val="8"/>
      <name val="Arial"/>
      <family val="2"/>
    </font>
    <font>
      <sz val="8"/>
      <name val="Arial"/>
      <family val="2"/>
    </font>
    <font>
      <b/>
      <sz val="9"/>
      <color indexed="8"/>
      <name val="Arial"/>
      <family val="2"/>
    </font>
    <font>
      <sz val="10"/>
      <color indexed="8"/>
      <name val="Times New Roman, Times Roman"/>
    </font>
    <font>
      <b/>
      <sz val="8"/>
      <color indexed="8"/>
      <name val="Arial"/>
      <family val="2"/>
    </font>
    <font>
      <sz val="8"/>
      <color indexed="8"/>
      <name val="Arial"/>
      <family val="2"/>
    </font>
    <font>
      <i/>
      <sz val="8"/>
      <color indexed="8"/>
      <name val="Arial"/>
      <family val="2"/>
    </font>
    <font>
      <b/>
      <sz val="8"/>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u/>
      <sz val="10"/>
      <name val="Arial"/>
      <family val="2"/>
    </font>
    <font>
      <b/>
      <sz val="8"/>
      <name val="Times"/>
      <family val="1"/>
    </font>
    <font>
      <sz val="11"/>
      <color indexed="62"/>
      <name val="Calibri"/>
      <family val="2"/>
    </font>
    <font>
      <sz val="10"/>
      <name val="Times New Roman"/>
      <family val="1"/>
    </font>
    <font>
      <sz val="11"/>
      <color indexed="20"/>
      <name val="Calibri"/>
      <family val="2"/>
    </font>
    <font>
      <sz val="11"/>
      <color indexed="60"/>
      <name val="Calibri"/>
      <family val="2"/>
    </font>
    <font>
      <sz val="6"/>
      <name val="Times"/>
      <family val="1"/>
    </font>
    <font>
      <sz val="11"/>
      <color indexed="17"/>
      <name val="Calibri"/>
      <family val="2"/>
    </font>
    <font>
      <b/>
      <sz val="11"/>
      <color indexed="63"/>
      <name val="Calibri"/>
      <family val="2"/>
    </font>
    <font>
      <i/>
      <sz val="8"/>
      <name val="Times"/>
      <family val="1"/>
    </font>
    <font>
      <sz val="8"/>
      <name val="Times"/>
      <family val="1"/>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0"/>
      <name val="Times New Roman"/>
      <family val="1"/>
    </font>
    <font>
      <b/>
      <sz val="11"/>
      <color indexed="8"/>
      <name val="Calibri"/>
      <family val="2"/>
    </font>
    <font>
      <b/>
      <sz val="11"/>
      <color indexed="9"/>
      <name val="Calibri"/>
      <family val="2"/>
    </font>
    <font>
      <b/>
      <i/>
      <sz val="9"/>
      <name val="Arial"/>
      <family val="2"/>
    </font>
    <font>
      <b/>
      <i/>
      <sz val="8"/>
      <name val="Arial"/>
      <family val="2"/>
    </font>
    <font>
      <b/>
      <i/>
      <sz val="8"/>
      <color indexed="8"/>
      <name val="Arial"/>
      <family val="2"/>
    </font>
    <font>
      <i/>
      <sz val="10"/>
      <color indexed="8"/>
      <name val="Times New Roman, Times Roman"/>
    </font>
    <font>
      <sz val="8"/>
      <color theme="1"/>
      <name val="Arial"/>
      <family val="2"/>
    </font>
    <font>
      <b/>
      <sz val="10"/>
      <name val="Calibri"/>
      <family val="2"/>
    </font>
    <font>
      <b/>
      <sz val="9"/>
      <name val="Calibri"/>
      <family val="2"/>
    </font>
    <font>
      <b/>
      <sz val="18"/>
      <color theme="3"/>
      <name val="Calibri Light"/>
      <family val="2"/>
      <scheme val="major"/>
    </font>
    <font>
      <sz val="8"/>
      <color rgb="FF000000"/>
      <name val="Arial"/>
      <family val="2"/>
    </font>
    <font>
      <vertAlign val="superscript"/>
      <sz val="8"/>
      <name val="Arial"/>
      <family val="2"/>
    </font>
    <font>
      <sz val="9"/>
      <name val="Arial"/>
      <family val="2"/>
    </font>
    <font>
      <b/>
      <sz val="9"/>
      <color theme="1"/>
      <name val="Arial"/>
      <family val="2"/>
    </font>
    <font>
      <b/>
      <sz val="9"/>
      <color theme="1"/>
      <name val="Calibri"/>
      <family val="2"/>
    </font>
    <font>
      <i/>
      <sz val="8"/>
      <color theme="1"/>
      <name val="Arial"/>
      <family val="2"/>
    </font>
    <font>
      <sz val="10"/>
      <name val="MS Sans Serif"/>
      <family val="2"/>
    </font>
    <font>
      <sz val="8"/>
      <name val="MS Sans Serif"/>
      <family val="2"/>
    </font>
    <font>
      <sz val="10"/>
      <color theme="1"/>
      <name val="Arial"/>
      <family val="2"/>
    </font>
    <font>
      <i/>
      <sz val="8"/>
      <name val="Calibri"/>
      <family val="2"/>
    </font>
    <font>
      <sz val="8"/>
      <name val="Calibri"/>
      <family val="2"/>
    </font>
    <font>
      <i/>
      <sz val="9"/>
      <name val="Arial"/>
      <family val="2"/>
    </font>
    <font>
      <b/>
      <sz val="10"/>
      <color rgb="FF000000"/>
      <name val="Arial"/>
      <family val="2"/>
    </font>
    <font>
      <sz val="10"/>
      <color rgb="FF000000"/>
      <name val="Arial"/>
      <family val="2"/>
    </font>
    <font>
      <b/>
      <sz val="10"/>
      <color theme="1"/>
      <name val="Arial"/>
      <family val="2"/>
    </font>
    <font>
      <sz val="10"/>
      <name val="Arial"/>
      <family val="2"/>
    </font>
    <font>
      <sz val="10"/>
      <color indexed="10"/>
      <name val="Arial"/>
      <family val="2"/>
    </font>
    <font>
      <sz val="8"/>
      <color indexed="53"/>
      <name val="Arial"/>
      <family val="2"/>
    </font>
    <font>
      <sz val="10"/>
      <color theme="1"/>
      <name val="Calibri"/>
      <family val="2"/>
    </font>
    <font>
      <i/>
      <sz val="10"/>
      <color theme="1"/>
      <name val="Arial"/>
      <family val="2"/>
    </font>
    <font>
      <sz val="10"/>
      <color theme="1"/>
      <name val="Calibri"/>
      <family val="2"/>
      <scheme val="minor"/>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gray0625"/>
    </fill>
    <fill>
      <patternFill patternType="solid">
        <fgColor indexed="55"/>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AFBFE"/>
        <bgColor indexed="64"/>
      </patternFill>
    </fill>
  </fills>
  <borders count="10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hair">
        <color indexed="64"/>
      </top>
      <bottom/>
      <diagonal/>
    </border>
    <border>
      <left/>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style="medium">
        <color indexed="64"/>
      </right>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diagonal/>
    </border>
    <border>
      <left style="double">
        <color indexed="63"/>
      </left>
      <right style="double">
        <color indexed="63"/>
      </right>
      <top style="double">
        <color indexed="63"/>
      </top>
      <bottom style="double">
        <color indexed="63"/>
      </bottom>
      <diagonal/>
    </border>
    <border>
      <left/>
      <right style="medium">
        <color indexed="64"/>
      </right>
      <top/>
      <bottom style="thin">
        <color indexed="64"/>
      </bottom>
      <diagonal/>
    </border>
    <border>
      <left/>
      <right/>
      <top style="medium">
        <color indexed="64"/>
      </top>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9"/>
      </bottom>
      <diagonal/>
    </border>
    <border>
      <left/>
      <right style="thin">
        <color indexed="64"/>
      </right>
      <top style="thin">
        <color indexed="9"/>
      </top>
      <bottom style="thin">
        <color indexed="9"/>
      </bottom>
      <diagonal/>
    </border>
    <border>
      <left/>
      <right style="thin">
        <color indexed="64"/>
      </right>
      <top style="thin">
        <color indexed="9"/>
      </top>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9"/>
      </bottom>
      <diagonal/>
    </border>
    <border>
      <left/>
      <right/>
      <top style="thin">
        <color indexed="9"/>
      </top>
      <bottom style="thin">
        <color indexed="9"/>
      </bottom>
      <diagonal/>
    </border>
    <border>
      <left style="thin">
        <color indexed="64"/>
      </left>
      <right style="thin">
        <color indexed="64"/>
      </right>
      <top style="thin">
        <color indexed="64"/>
      </top>
      <bottom/>
      <diagonal/>
    </border>
    <border>
      <left/>
      <right/>
      <top style="thin">
        <color indexed="9"/>
      </top>
      <bottom style="thin">
        <color indexed="64"/>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medium">
        <color indexed="64"/>
      </right>
      <top/>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9"/>
      </top>
      <bottom style="thin">
        <color indexed="64"/>
      </bottom>
      <diagonal/>
    </border>
    <border>
      <left style="thin">
        <color indexed="64"/>
      </left>
      <right style="thin">
        <color indexed="64"/>
      </right>
      <top/>
      <bottom style="thin">
        <color indexed="9"/>
      </bottom>
      <diagonal/>
    </border>
    <border>
      <left style="thin">
        <color indexed="64"/>
      </left>
      <right style="thin">
        <color indexed="64"/>
      </right>
      <top style="thin">
        <color indexed="9"/>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9"/>
      </right>
      <top/>
      <bottom style="medium">
        <color indexed="64"/>
      </bottom>
      <diagonal/>
    </border>
    <border>
      <left style="thin">
        <color indexed="9"/>
      </left>
      <right style="thin">
        <color indexed="64"/>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diagonal/>
    </border>
    <border>
      <left/>
      <right/>
      <top style="thin">
        <color indexed="64"/>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bottom style="thin">
        <color indexed="8"/>
      </bottom>
      <diagonal/>
    </border>
    <border>
      <left style="thin">
        <color indexed="8"/>
      </left>
      <right/>
      <top style="medium">
        <color indexed="8"/>
      </top>
      <bottom style="thin">
        <color indexed="8"/>
      </bottom>
      <diagonal/>
    </border>
    <border>
      <left style="thin">
        <color indexed="64"/>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133">
    <xf numFmtId="0" fontId="0" fillId="0" borderId="0"/>
    <xf numFmtId="0" fontId="17" fillId="0" borderId="0"/>
    <xf numFmtId="0" fontId="29" fillId="33"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41" borderId="0" applyNumberFormat="0" applyBorder="0" applyAlignment="0" applyProtection="0"/>
    <xf numFmtId="0" fontId="29" fillId="36" borderId="0" applyNumberFormat="0" applyBorder="0" applyAlignment="0" applyProtection="0"/>
    <xf numFmtId="0" fontId="29" fillId="39" borderId="0" applyNumberFormat="0" applyBorder="0" applyAlignment="0" applyProtection="0"/>
    <xf numFmtId="0" fontId="29" fillId="42" borderId="0" applyNumberFormat="0" applyBorder="0" applyAlignment="0" applyProtection="0"/>
    <xf numFmtId="0" fontId="30" fillId="43"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8" borderId="0" applyNumberFormat="0" applyBorder="0" applyAlignment="0" applyProtection="0"/>
    <xf numFmtId="0" fontId="30" fillId="49"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50" borderId="0" applyNumberFormat="0" applyBorder="0" applyAlignment="0" applyProtection="0"/>
    <xf numFmtId="0" fontId="31" fillId="0" borderId="0" applyNumberFormat="0" applyFill="0" applyBorder="0" applyAlignment="0" applyProtection="0"/>
    <xf numFmtId="0" fontId="32" fillId="51" borderId="10" applyNumberFormat="0" applyAlignment="0" applyProtection="0"/>
    <xf numFmtId="0" fontId="33" fillId="0" borderId="11" applyNumberFormat="0" applyFill="0" applyAlignment="0" applyProtection="0"/>
    <xf numFmtId="0" fontId="18" fillId="52" borderId="12" applyNumberFormat="0" applyFont="0" applyAlignment="0" applyProtection="0"/>
    <xf numFmtId="3" fontId="34" fillId="0" borderId="0">
      <alignment vertical="center"/>
    </xf>
    <xf numFmtId="0" fontId="35" fillId="0" borderId="0"/>
    <xf numFmtId="0" fontId="36" fillId="38" borderId="10" applyNumberFormat="0" applyAlignment="0" applyProtection="0"/>
    <xf numFmtId="44" fontId="18" fillId="0" borderId="0" applyFont="0" applyFill="0" applyBorder="0" applyAlignment="0" applyProtection="0"/>
    <xf numFmtId="0" fontId="37" fillId="0" borderId="13"/>
    <xf numFmtId="0" fontId="38" fillId="34" borderId="0" applyNumberFormat="0" applyBorder="0" applyAlignment="0" applyProtection="0"/>
    <xf numFmtId="1" fontId="37" fillId="0" borderId="0"/>
    <xf numFmtId="3" fontId="22" fillId="1" borderId="14">
      <alignment horizontal="centerContinuous" vertical="center"/>
    </xf>
    <xf numFmtId="0" fontId="18" fillId="0" borderId="0"/>
    <xf numFmtId="0" fontId="39" fillId="53" borderId="0" applyNumberFormat="0" applyBorder="0" applyAlignment="0" applyProtection="0"/>
    <xf numFmtId="0" fontId="22" fillId="0" borderId="15"/>
    <xf numFmtId="0" fontId="40" fillId="0" borderId="0">
      <alignment horizontal="left"/>
    </xf>
    <xf numFmtId="9" fontId="18" fillId="0" borderId="0" applyFont="0" applyFill="0" applyBorder="0" applyAlignment="0" applyProtection="0"/>
    <xf numFmtId="0" fontId="35" fillId="0" borderId="0"/>
    <xf numFmtId="0" fontId="28" fillId="54" borderId="16">
      <alignment horizontal="centerContinuous" vertical="center"/>
    </xf>
    <xf numFmtId="0" fontId="41" fillId="35" borderId="0" applyNumberFormat="0" applyBorder="0" applyAlignment="0" applyProtection="0"/>
    <xf numFmtId="3" fontId="20" fillId="0" borderId="17">
      <alignment horizontal="center" vertical="center"/>
    </xf>
    <xf numFmtId="0" fontId="42" fillId="51" borderId="18" applyNumberFormat="0" applyAlignment="0" applyProtection="0"/>
    <xf numFmtId="0" fontId="43" fillId="0" borderId="0">
      <alignment horizontal="left"/>
    </xf>
    <xf numFmtId="0" fontId="44" fillId="0" borderId="19">
      <alignment horizontal="right"/>
    </xf>
    <xf numFmtId="3" fontId="28" fillId="54" borderId="20"/>
    <xf numFmtId="3" fontId="44" fillId="0" borderId="0">
      <alignment horizontal="right"/>
    </xf>
    <xf numFmtId="0" fontId="45" fillId="0" borderId="0" applyNumberFormat="0" applyFill="0" applyBorder="0" applyAlignment="0" applyProtection="0"/>
    <xf numFmtId="0" fontId="44" fillId="0" borderId="19">
      <alignment horizontal="center" vertical="center" wrapText="1"/>
    </xf>
    <xf numFmtId="0" fontId="44" fillId="0" borderId="19">
      <alignment horizontal="left" vertical="center"/>
    </xf>
    <xf numFmtId="0" fontId="44" fillId="0" borderId="0">
      <alignment horizontal="left"/>
    </xf>
    <xf numFmtId="0" fontId="46" fillId="0" borderId="0" applyNumberFormat="0" applyFill="0" applyBorder="0" applyAlignment="0" applyProtection="0"/>
    <xf numFmtId="0" fontId="47" fillId="0" borderId="21" applyNumberFormat="0" applyFill="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0" fillId="0" borderId="0">
      <alignment horizontal="left"/>
    </xf>
    <xf numFmtId="0" fontId="51" fillId="0" borderId="24" applyNumberFormat="0" applyFill="0" applyAlignment="0" applyProtection="0"/>
    <xf numFmtId="3" fontId="44" fillId="0" borderId="19">
      <alignment horizontal="right" vertical="center"/>
    </xf>
    <xf numFmtId="0" fontId="44" fillId="0" borderId="19">
      <alignment horizontal="left" vertical="center"/>
    </xf>
    <xf numFmtId="3" fontId="19" fillId="1" borderId="25">
      <alignment vertical="center"/>
    </xf>
    <xf numFmtId="0" fontId="44" fillId="0" borderId="0">
      <alignment horizontal="right"/>
    </xf>
    <xf numFmtId="3" fontId="19" fillId="0" borderId="26" applyFont="0" applyFill="0" applyBorder="0" applyAlignment="0" applyProtection="0"/>
    <xf numFmtId="0" fontId="52" fillId="55" borderId="27" applyNumberFormat="0" applyAlignment="0" applyProtection="0"/>
    <xf numFmtId="0" fontId="18" fillId="0" borderId="28"/>
    <xf numFmtId="3" fontId="22" fillId="0" borderId="20"/>
    <xf numFmtId="0" fontId="18" fillId="0" borderId="0"/>
    <xf numFmtId="0" fontId="22" fillId="0" borderId="0"/>
    <xf numFmtId="0" fontId="1" fillId="0" borderId="0"/>
    <xf numFmtId="0" fontId="60"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8" fillId="0" borderId="0"/>
    <xf numFmtId="0" fontId="18" fillId="0" borderId="0"/>
    <xf numFmtId="0" fontId="22" fillId="0" borderId="0"/>
    <xf numFmtId="0" fontId="18" fillId="0" borderId="0"/>
    <xf numFmtId="0" fontId="22" fillId="0" borderId="0"/>
    <xf numFmtId="0" fontId="67" fillId="0" borderId="0"/>
    <xf numFmtId="0" fontId="17" fillId="52" borderId="12" applyNumberFormat="0" applyFont="0" applyAlignment="0" applyProtection="0"/>
    <xf numFmtId="44"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76" fillId="0" borderId="0"/>
    <xf numFmtId="0" fontId="32" fillId="51" borderId="104" applyNumberFormat="0" applyAlignment="0" applyProtection="0"/>
    <xf numFmtId="0" fontId="17" fillId="52" borderId="105" applyNumberFormat="0" applyFont="0" applyAlignment="0" applyProtection="0"/>
    <xf numFmtId="43" fontId="17" fillId="0" borderId="0" applyFont="0" applyFill="0" applyBorder="0" applyAlignment="0" applyProtection="0"/>
    <xf numFmtId="0" fontId="42" fillId="51" borderId="106" applyNumberFormat="0" applyAlignment="0" applyProtection="0"/>
    <xf numFmtId="0" fontId="51" fillId="0" borderId="107" applyNumberFormat="0" applyFill="0" applyAlignment="0" applyProtection="0"/>
    <xf numFmtId="0" fontId="36" fillId="38" borderId="104" applyNumberFormat="0" applyAlignment="0" applyProtection="0"/>
  </cellStyleXfs>
  <cellXfs count="488">
    <xf numFmtId="0" fontId="0" fillId="0" borderId="0" xfId="0"/>
    <xf numFmtId="0" fontId="23" fillId="57" borderId="0" xfId="1" applyNumberFormat="1" applyFont="1" applyFill="1" applyBorder="1" applyAlignment="1" applyProtection="1">
      <alignment horizontal="left" vertical="top" wrapText="1"/>
    </xf>
    <xf numFmtId="0" fontId="23" fillId="57" borderId="0" xfId="1" applyNumberFormat="1" applyFont="1" applyFill="1" applyBorder="1" applyAlignment="1" applyProtection="1">
      <alignment horizontal="right" wrapText="1"/>
    </xf>
    <xf numFmtId="3" fontId="23" fillId="57" borderId="0" xfId="1" applyNumberFormat="1" applyFont="1" applyFill="1" applyBorder="1" applyAlignment="1" applyProtection="1">
      <alignment horizontal="right" wrapText="1"/>
    </xf>
    <xf numFmtId="0" fontId="26" fillId="57" borderId="57" xfId="1" applyNumberFormat="1" applyFont="1" applyFill="1" applyBorder="1" applyAlignment="1" applyProtection="1"/>
    <xf numFmtId="0" fontId="25" fillId="57" borderId="28" xfId="1" applyNumberFormat="1" applyFont="1" applyFill="1" applyBorder="1" applyAlignment="1" applyProtection="1">
      <alignment horizontal="center" wrapText="1"/>
    </xf>
    <xf numFmtId="0" fontId="26" fillId="57" borderId="15" xfId="1" applyNumberFormat="1" applyFont="1" applyFill="1" applyBorder="1" applyAlignment="1" applyProtection="1">
      <alignment horizontal="center" vertical="center" wrapText="1"/>
    </xf>
    <xf numFmtId="0" fontId="27" fillId="57" borderId="58" xfId="1" applyNumberFormat="1" applyFont="1" applyFill="1" applyBorder="1" applyAlignment="1" applyProtection="1">
      <alignment horizontal="center" vertical="center" wrapText="1"/>
    </xf>
    <xf numFmtId="3" fontId="26" fillId="57" borderId="62" xfId="1" applyNumberFormat="1" applyFont="1" applyFill="1" applyBorder="1" applyAlignment="1" applyProtection="1">
      <alignment horizontal="left" wrapText="1"/>
    </xf>
    <xf numFmtId="3" fontId="26" fillId="57" borderId="63" xfId="1" applyNumberFormat="1" applyFont="1" applyFill="1" applyBorder="1" applyAlignment="1" applyProtection="1">
      <alignment horizontal="left" wrapText="1"/>
    </xf>
    <xf numFmtId="164" fontId="27" fillId="57" borderId="71" xfId="1" applyNumberFormat="1" applyFont="1" applyFill="1" applyBorder="1" applyAlignment="1" applyProtection="1">
      <alignment horizontal="center" vertical="center" wrapText="1"/>
    </xf>
    <xf numFmtId="164" fontId="27" fillId="57" borderId="60" xfId="1" applyNumberFormat="1" applyFont="1" applyFill="1" applyBorder="1" applyAlignment="1" applyProtection="1">
      <alignment horizontal="center" vertical="center" wrapText="1"/>
    </xf>
    <xf numFmtId="3" fontId="25" fillId="57" borderId="75" xfId="1" applyNumberFormat="1" applyFont="1" applyFill="1" applyBorder="1" applyAlignment="1" applyProtection="1">
      <alignment horizontal="left" wrapText="1"/>
    </xf>
    <xf numFmtId="164" fontId="55" fillId="57" borderId="77" xfId="1" applyNumberFormat="1" applyFont="1" applyFill="1" applyBorder="1" applyAlignment="1" applyProtection="1">
      <alignment horizontal="center" vertical="center" wrapText="1"/>
    </xf>
    <xf numFmtId="3" fontId="26" fillId="57" borderId="59" xfId="1" applyNumberFormat="1" applyFont="1" applyFill="1" applyBorder="1" applyAlignment="1" applyProtection="1">
      <alignment horizontal="center" vertical="center" wrapText="1"/>
    </xf>
    <xf numFmtId="3" fontId="25" fillId="57" borderId="76" xfId="1" applyNumberFormat="1" applyFont="1" applyFill="1" applyBorder="1" applyAlignment="1" applyProtection="1">
      <alignment horizontal="center" vertical="center" wrapText="1"/>
    </xf>
    <xf numFmtId="3" fontId="26" fillId="57" borderId="61" xfId="1" applyNumberFormat="1" applyFont="1" applyFill="1" applyBorder="1" applyAlignment="1" applyProtection="1">
      <alignment horizontal="center" vertical="center" wrapText="1"/>
    </xf>
    <xf numFmtId="3" fontId="25" fillId="57" borderId="78" xfId="1" applyNumberFormat="1" applyFont="1" applyFill="1" applyBorder="1" applyAlignment="1" applyProtection="1">
      <alignment horizontal="center" vertical="center" wrapText="1"/>
    </xf>
    <xf numFmtId="0" fontId="0" fillId="0" borderId="0" xfId="0" applyBorder="1"/>
    <xf numFmtId="166" fontId="28" fillId="58" borderId="43" xfId="1" applyNumberFormat="1" applyFont="1" applyFill="1" applyBorder="1" applyAlignment="1" applyProtection="1">
      <alignment horizontal="center"/>
    </xf>
    <xf numFmtId="0" fontId="17" fillId="0" borderId="0" xfId="1"/>
    <xf numFmtId="0" fontId="22" fillId="57" borderId="0" xfId="1" applyFont="1" applyFill="1"/>
    <xf numFmtId="0" fontId="21" fillId="57" borderId="0" xfId="1" applyNumberFormat="1" applyFont="1" applyFill="1" applyBorder="1" applyAlignment="1" applyProtection="1">
      <alignment horizontal="left" wrapText="1"/>
    </xf>
    <xf numFmtId="0" fontId="17" fillId="57" borderId="0" xfId="1" applyFill="1" applyBorder="1" applyAlignment="1"/>
    <xf numFmtId="0" fontId="19" fillId="0" borderId="0" xfId="1" applyFont="1" applyAlignment="1">
      <alignment vertical="center"/>
    </xf>
    <xf numFmtId="0" fontId="17" fillId="0" borderId="0" xfId="1"/>
    <xf numFmtId="0" fontId="17" fillId="57" borderId="0" xfId="1" applyFill="1"/>
    <xf numFmtId="0" fontId="22" fillId="57" borderId="41" xfId="1" applyFont="1" applyFill="1" applyBorder="1" applyAlignment="1">
      <alignment horizontal="center" vertical="center" wrapText="1"/>
    </xf>
    <xf numFmtId="0" fontId="27" fillId="57" borderId="0" xfId="1" applyNumberFormat="1" applyFont="1" applyFill="1" applyBorder="1" applyAlignment="1" applyProtection="1">
      <alignment horizontal="left"/>
    </xf>
    <xf numFmtId="0" fontId="26" fillId="57" borderId="0" xfId="1" applyNumberFormat="1" applyFont="1" applyFill="1" applyBorder="1" applyAlignment="1" applyProtection="1">
      <alignment horizontal="left"/>
    </xf>
    <xf numFmtId="0" fontId="19" fillId="57" borderId="0" xfId="1" applyFont="1" applyFill="1"/>
    <xf numFmtId="0" fontId="28" fillId="57" borderId="41" xfId="1" applyFont="1" applyFill="1" applyBorder="1" applyAlignment="1">
      <alignment horizontal="center" vertical="center" wrapText="1"/>
    </xf>
    <xf numFmtId="0" fontId="22" fillId="57" borderId="41" xfId="1" applyFont="1" applyFill="1" applyBorder="1" applyAlignment="1">
      <alignment horizontal="left"/>
    </xf>
    <xf numFmtId="164" fontId="28" fillId="57" borderId="41" xfId="1" applyNumberFormat="1" applyFont="1" applyFill="1" applyBorder="1"/>
    <xf numFmtId="0" fontId="22" fillId="57" borderId="41" xfId="1" applyFont="1" applyFill="1" applyBorder="1" applyAlignment="1">
      <alignment horizontal="left" wrapText="1"/>
    </xf>
    <xf numFmtId="0" fontId="22" fillId="57" borderId="51" xfId="1" applyFont="1" applyFill="1" applyBorder="1" applyAlignment="1">
      <alignment horizontal="left"/>
    </xf>
    <xf numFmtId="2" fontId="17" fillId="57" borderId="0" xfId="1" applyNumberFormat="1" applyFill="1"/>
    <xf numFmtId="0" fontId="22" fillId="57" borderId="0" xfId="1" applyFont="1" applyFill="1"/>
    <xf numFmtId="3" fontId="17" fillId="57" borderId="0" xfId="1" applyNumberFormat="1" applyFill="1"/>
    <xf numFmtId="0" fontId="18" fillId="57" borderId="0" xfId="1" applyFont="1" applyFill="1"/>
    <xf numFmtId="0" fontId="26" fillId="0" borderId="0" xfId="1" applyNumberFormat="1" applyFont="1" applyFill="1" applyBorder="1" applyAlignment="1" applyProtection="1"/>
    <xf numFmtId="0" fontId="27" fillId="0" borderId="0" xfId="1" applyNumberFormat="1" applyFont="1" applyFill="1" applyBorder="1" applyAlignment="1" applyProtection="1"/>
    <xf numFmtId="0" fontId="22" fillId="57" borderId="0" xfId="1" applyFont="1" applyFill="1" applyBorder="1" applyAlignment="1">
      <alignment horizontal="left"/>
    </xf>
    <xf numFmtId="164" fontId="28" fillId="57" borderId="0" xfId="1" applyNumberFormat="1" applyFont="1" applyFill="1" applyBorder="1"/>
    <xf numFmtId="0" fontId="22" fillId="0" borderId="41" xfId="72" applyFont="1" applyBorder="1"/>
    <xf numFmtId="3" fontId="28" fillId="56" borderId="41" xfId="1" applyNumberFormat="1" applyFont="1" applyFill="1" applyBorder="1"/>
    <xf numFmtId="13" fontId="22" fillId="0" borderId="41" xfId="72" quotePrefix="1" applyNumberFormat="1" applyFont="1" applyBorder="1"/>
    <xf numFmtId="169" fontId="22" fillId="0" borderId="41" xfId="72" applyNumberFormat="1" applyBorder="1"/>
    <xf numFmtId="0" fontId="22" fillId="0" borderId="41" xfId="72" quotePrefix="1" applyFont="1" applyBorder="1"/>
    <xf numFmtId="169" fontId="22" fillId="0" borderId="41" xfId="1" applyNumberFormat="1" applyFont="1" applyFill="1" applyBorder="1" applyAlignment="1">
      <alignment horizontal="right"/>
    </xf>
    <xf numFmtId="170" fontId="17" fillId="57" borderId="0" xfId="1" applyNumberFormat="1" applyFill="1"/>
    <xf numFmtId="9" fontId="17" fillId="57" borderId="0" xfId="42" applyNumberFormat="1" applyFont="1" applyFill="1"/>
    <xf numFmtId="0" fontId="17" fillId="0" borderId="0" xfId="1"/>
    <xf numFmtId="0" fontId="22" fillId="57" borderId="41" xfId="1" applyFont="1" applyFill="1" applyBorder="1" applyAlignment="1">
      <alignment horizontal="center" vertical="center" wrapText="1"/>
    </xf>
    <xf numFmtId="0" fontId="22" fillId="57" borderId="35" xfId="1" applyFont="1" applyFill="1" applyBorder="1" applyAlignment="1">
      <alignment horizontal="center" vertical="center" wrapText="1"/>
    </xf>
    <xf numFmtId="0" fontId="27" fillId="57" borderId="0" xfId="1" applyNumberFormat="1" applyFont="1" applyFill="1" applyBorder="1" applyAlignment="1" applyProtection="1">
      <alignment horizontal="left"/>
    </xf>
    <xf numFmtId="0" fontId="23" fillId="57" borderId="0" xfId="1" applyNumberFormat="1" applyFont="1" applyFill="1" applyBorder="1" applyAlignment="1" applyProtection="1">
      <alignment horizontal="left"/>
    </xf>
    <xf numFmtId="0" fontId="22" fillId="57" borderId="29" xfId="1" applyFont="1" applyFill="1" applyBorder="1"/>
    <xf numFmtId="0" fontId="28" fillId="57" borderId="0" xfId="1" applyFont="1" applyFill="1" applyBorder="1"/>
    <xf numFmtId="0" fontId="28" fillId="57" borderId="38" xfId="1" applyFont="1" applyFill="1" applyBorder="1"/>
    <xf numFmtId="0" fontId="22" fillId="57" borderId="0" xfId="1" applyFont="1" applyFill="1" applyBorder="1" applyAlignment="1">
      <alignment horizontal="left" indent="1"/>
    </xf>
    <xf numFmtId="167" fontId="28" fillId="57" borderId="54" xfId="1" applyNumberFormat="1" applyFont="1" applyFill="1" applyBorder="1" applyAlignment="1">
      <alignment horizontal="right"/>
    </xf>
    <xf numFmtId="167" fontId="28" fillId="57" borderId="49" xfId="1" applyNumberFormat="1" applyFont="1" applyFill="1" applyBorder="1" applyAlignment="1">
      <alignment horizontal="right"/>
    </xf>
    <xf numFmtId="0" fontId="56" fillId="57" borderId="0" xfId="1" applyNumberFormat="1" applyFont="1" applyFill="1" applyBorder="1" applyAlignment="1" applyProtection="1"/>
    <xf numFmtId="3" fontId="28" fillId="57" borderId="54" xfId="1" applyNumberFormat="1" applyFont="1" applyFill="1" applyBorder="1" applyAlignment="1">
      <alignment horizontal="right"/>
    </xf>
    <xf numFmtId="3" fontId="28" fillId="57" borderId="49" xfId="1" applyNumberFormat="1" applyFont="1" applyFill="1" applyBorder="1" applyAlignment="1">
      <alignment horizontal="right"/>
    </xf>
    <xf numFmtId="3" fontId="22" fillId="57" borderId="49" xfId="1" applyNumberFormat="1" applyFont="1" applyFill="1" applyBorder="1" applyAlignment="1">
      <alignment horizontal="right"/>
    </xf>
    <xf numFmtId="167" fontId="22" fillId="57" borderId="49" xfId="1" applyNumberFormat="1" applyFont="1" applyFill="1" applyBorder="1" applyAlignment="1">
      <alignment horizontal="right"/>
    </xf>
    <xf numFmtId="0" fontId="22" fillId="57" borderId="41" xfId="1" quotePrefix="1" applyFont="1" applyFill="1" applyBorder="1" applyAlignment="1">
      <alignment horizontal="center" vertical="center" wrapText="1"/>
    </xf>
    <xf numFmtId="0" fontId="22" fillId="57" borderId="37" xfId="1" applyFont="1" applyFill="1" applyBorder="1" applyAlignment="1">
      <alignment horizontal="center" vertical="center" wrapText="1"/>
    </xf>
    <xf numFmtId="166" fontId="25" fillId="59" borderId="54" xfId="1" applyNumberFormat="1" applyFont="1" applyFill="1" applyBorder="1" applyAlignment="1" applyProtection="1">
      <alignment horizontal="center"/>
    </xf>
    <xf numFmtId="166" fontId="25" fillId="59" borderId="38" xfId="1" applyNumberFormat="1" applyFont="1" applyFill="1" applyBorder="1" applyAlignment="1" applyProtection="1">
      <alignment horizontal="center"/>
    </xf>
    <xf numFmtId="0" fontId="22" fillId="57" borderId="14" xfId="1" applyFont="1" applyFill="1" applyBorder="1" applyAlignment="1">
      <alignment horizontal="left" indent="1"/>
    </xf>
    <xf numFmtId="167" fontId="22" fillId="57" borderId="65" xfId="1" applyNumberFormat="1" applyFont="1" applyFill="1" applyBorder="1" applyAlignment="1">
      <alignment horizontal="right"/>
    </xf>
    <xf numFmtId="0" fontId="22" fillId="57" borderId="41" xfId="1" quotePrefix="1" applyFont="1" applyFill="1" applyBorder="1" applyAlignment="1">
      <alignment horizontal="center" vertical="center"/>
    </xf>
    <xf numFmtId="3" fontId="22" fillId="57" borderId="65" xfId="1" applyNumberFormat="1" applyFont="1" applyFill="1" applyBorder="1" applyAlignment="1">
      <alignment horizontal="right"/>
    </xf>
    <xf numFmtId="3" fontId="24" fillId="57" borderId="0" xfId="1" applyNumberFormat="1" applyFont="1" applyFill="1" applyBorder="1" applyAlignment="1" applyProtection="1"/>
    <xf numFmtId="168" fontId="28" fillId="57" borderId="39" xfId="1" applyNumberFormat="1" applyFont="1" applyFill="1" applyBorder="1" applyAlignment="1">
      <alignment horizontal="center"/>
    </xf>
    <xf numFmtId="168" fontId="22" fillId="57" borderId="39" xfId="1" applyNumberFormat="1" applyFont="1" applyFill="1" applyBorder="1" applyAlignment="1">
      <alignment horizontal="center"/>
    </xf>
    <xf numFmtId="168" fontId="22" fillId="57" borderId="40" xfId="1" applyNumberFormat="1" applyFont="1" applyFill="1" applyBorder="1" applyAlignment="1">
      <alignment horizontal="center"/>
    </xf>
    <xf numFmtId="168" fontId="28" fillId="57" borderId="54" xfId="1" applyNumberFormat="1" applyFont="1" applyFill="1" applyBorder="1" applyAlignment="1">
      <alignment horizontal="center"/>
    </xf>
    <xf numFmtId="168" fontId="28" fillId="57" borderId="49" xfId="1" applyNumberFormat="1" applyFont="1" applyFill="1" applyBorder="1" applyAlignment="1">
      <alignment horizontal="center"/>
    </xf>
    <xf numFmtId="168" fontId="22" fillId="57" borderId="49" xfId="1" applyNumberFormat="1" applyFont="1" applyFill="1" applyBorder="1" applyAlignment="1">
      <alignment horizontal="center"/>
    </xf>
    <xf numFmtId="168" fontId="22" fillId="57" borderId="65" xfId="1" applyNumberFormat="1" applyFont="1" applyFill="1" applyBorder="1" applyAlignment="1">
      <alignment horizontal="center"/>
    </xf>
    <xf numFmtId="166" fontId="25" fillId="57" borderId="49" xfId="1" applyNumberFormat="1" applyFont="1" applyFill="1" applyBorder="1" applyAlignment="1" applyProtection="1">
      <alignment horizontal="center"/>
    </xf>
    <xf numFmtId="166" fontId="25" fillId="57" borderId="0" xfId="1" applyNumberFormat="1" applyFont="1" applyFill="1" applyBorder="1" applyAlignment="1" applyProtection="1">
      <alignment horizontal="center"/>
    </xf>
    <xf numFmtId="0" fontId="17" fillId="0" borderId="0" xfId="1"/>
    <xf numFmtId="0" fontId="22" fillId="57" borderId="35" xfId="1" applyNumberFormat="1" applyFont="1" applyFill="1" applyBorder="1" applyAlignment="1" applyProtection="1">
      <alignment horizontal="center" vertical="center" wrapText="1"/>
    </xf>
    <xf numFmtId="0" fontId="22" fillId="57" borderId="41" xfId="1" applyNumberFormat="1" applyFont="1" applyFill="1" applyBorder="1" applyAlignment="1" applyProtection="1">
      <alignment horizontal="center" vertical="center" wrapText="1"/>
    </xf>
    <xf numFmtId="0" fontId="53" fillId="57" borderId="0" xfId="1" applyNumberFormat="1" applyFont="1" applyFill="1" applyBorder="1" applyAlignment="1" applyProtection="1">
      <alignment horizontal="left" wrapText="1"/>
    </xf>
    <xf numFmtId="0" fontId="28" fillId="57" borderId="30" xfId="1" applyNumberFormat="1" applyFont="1" applyFill="1" applyBorder="1" applyAlignment="1" applyProtection="1"/>
    <xf numFmtId="0" fontId="22" fillId="57" borderId="37" xfId="1" applyNumberFormat="1" applyFont="1" applyFill="1" applyBorder="1" applyAlignment="1" applyProtection="1">
      <alignment horizontal="center" wrapText="1"/>
    </xf>
    <xf numFmtId="0" fontId="22" fillId="57" borderId="41" xfId="1" quotePrefix="1" applyNumberFormat="1" applyFont="1" applyFill="1" applyBorder="1" applyAlignment="1" applyProtection="1">
      <alignment horizontal="center" vertical="center" wrapText="1"/>
    </xf>
    <xf numFmtId="0" fontId="22" fillId="57" borderId="37" xfId="1" quotePrefix="1" applyNumberFormat="1" applyFont="1" applyFill="1" applyBorder="1" applyAlignment="1" applyProtection="1">
      <alignment horizontal="center" vertical="center" wrapText="1"/>
    </xf>
    <xf numFmtId="0" fontId="22" fillId="57" borderId="52" xfId="1" applyNumberFormat="1" applyFont="1" applyFill="1" applyBorder="1" applyAlignment="1" applyProtection="1">
      <alignment horizontal="left" wrapText="1"/>
    </xf>
    <xf numFmtId="165" fontId="22" fillId="57" borderId="39" xfId="1" applyNumberFormat="1" applyFont="1" applyFill="1" applyBorder="1" applyAlignment="1" applyProtection="1"/>
    <xf numFmtId="0" fontId="22" fillId="57" borderId="53" xfId="1" applyNumberFormat="1" applyFont="1" applyFill="1" applyBorder="1" applyAlignment="1" applyProtection="1">
      <alignment horizontal="left" wrapText="1"/>
    </xf>
    <xf numFmtId="0" fontId="28" fillId="57" borderId="53" xfId="1" applyNumberFormat="1" applyFont="1" applyFill="1" applyBorder="1" applyAlignment="1" applyProtection="1">
      <alignment horizontal="left" wrapText="1"/>
    </xf>
    <xf numFmtId="165" fontId="28" fillId="57" borderId="39" xfId="1" applyNumberFormat="1" applyFont="1" applyFill="1" applyBorder="1" applyAlignment="1" applyProtection="1"/>
    <xf numFmtId="0" fontId="54" fillId="57" borderId="14" xfId="1" applyNumberFormat="1" applyFont="1" applyFill="1" applyBorder="1" applyAlignment="1" applyProtection="1">
      <alignment horizontal="left" wrapText="1"/>
    </xf>
    <xf numFmtId="165" fontId="54" fillId="57" borderId="40" xfId="1" applyNumberFormat="1" applyFont="1" applyFill="1" applyBorder="1" applyAlignment="1" applyProtection="1"/>
    <xf numFmtId="3" fontId="22" fillId="57" borderId="0" xfId="1" applyNumberFormat="1" applyFont="1" applyFill="1" applyBorder="1" applyAlignment="1" applyProtection="1"/>
    <xf numFmtId="0" fontId="54" fillId="57" borderId="0" xfId="1" applyNumberFormat="1" applyFont="1" applyFill="1" applyBorder="1" applyAlignment="1" applyProtection="1">
      <alignment horizontal="left" wrapText="1"/>
    </xf>
    <xf numFmtId="3" fontId="54" fillId="57" borderId="0" xfId="1" applyNumberFormat="1" applyFont="1" applyFill="1" applyBorder="1" applyAlignment="1" applyProtection="1">
      <alignment wrapText="1"/>
    </xf>
    <xf numFmtId="164" fontId="54" fillId="57" borderId="0" xfId="1" applyNumberFormat="1" applyFont="1" applyFill="1" applyBorder="1" applyAlignment="1" applyProtection="1">
      <alignment horizontal="right" wrapText="1"/>
    </xf>
    <xf numFmtId="165" fontId="54" fillId="57" borderId="0" xfId="1" applyNumberFormat="1" applyFont="1" applyFill="1" applyBorder="1" applyAlignment="1" applyProtection="1"/>
    <xf numFmtId="0" fontId="18" fillId="57" borderId="0" xfId="1" applyNumberFormat="1" applyFont="1" applyFill="1" applyBorder="1" applyAlignment="1" applyProtection="1">
      <alignment horizontal="justify"/>
    </xf>
    <xf numFmtId="3" fontId="22" fillId="57" borderId="39" xfId="1" applyNumberFormat="1" applyFont="1" applyFill="1" applyBorder="1" applyAlignment="1" applyProtection="1"/>
    <xf numFmtId="3" fontId="28" fillId="57" borderId="39" xfId="1" applyNumberFormat="1" applyFont="1" applyFill="1" applyBorder="1" applyAlignment="1" applyProtection="1"/>
    <xf numFmtId="3" fontId="54" fillId="57" borderId="40" xfId="1" applyNumberFormat="1" applyFont="1" applyFill="1" applyBorder="1" applyAlignment="1" applyProtection="1"/>
    <xf numFmtId="0" fontId="28" fillId="57" borderId="55" xfId="1" applyNumberFormat="1" applyFont="1" applyFill="1" applyBorder="1" applyAlignment="1" applyProtection="1">
      <alignment horizontal="left" wrapText="1"/>
    </xf>
    <xf numFmtId="3" fontId="28" fillId="57" borderId="50" xfId="1" applyNumberFormat="1" applyFont="1" applyFill="1" applyBorder="1" applyAlignment="1" applyProtection="1"/>
    <xf numFmtId="165" fontId="28" fillId="57" borderId="50" xfId="1" applyNumberFormat="1" applyFont="1" applyFill="1" applyBorder="1" applyAlignment="1" applyProtection="1"/>
    <xf numFmtId="0" fontId="28" fillId="57" borderId="37" xfId="1" applyNumberFormat="1" applyFont="1" applyFill="1" applyBorder="1" applyAlignment="1" applyProtection="1">
      <alignment horizontal="left" wrapText="1"/>
    </xf>
    <xf numFmtId="3" fontId="28" fillId="57" borderId="35" xfId="1" applyNumberFormat="1" applyFont="1" applyFill="1" applyBorder="1" applyAlignment="1" applyProtection="1"/>
    <xf numFmtId="165" fontId="28" fillId="57" borderId="35" xfId="1" applyNumberFormat="1" applyFont="1" applyFill="1" applyBorder="1" applyAlignment="1" applyProtection="1"/>
    <xf numFmtId="165" fontId="18" fillId="57" borderId="0" xfId="1" applyNumberFormat="1" applyFont="1" applyFill="1" applyBorder="1" applyAlignment="1" applyProtection="1"/>
    <xf numFmtId="0" fontId="17" fillId="0" borderId="0" xfId="1"/>
    <xf numFmtId="0" fontId="28" fillId="57" borderId="44" xfId="1" applyNumberFormat="1" applyFont="1" applyFill="1" applyBorder="1" applyAlignment="1" applyProtection="1"/>
    <xf numFmtId="0" fontId="28" fillId="57" borderId="36" xfId="1" applyNumberFormat="1" applyFont="1" applyFill="1" applyBorder="1" applyAlignment="1" applyProtection="1">
      <alignment horizontal="center" wrapText="1"/>
    </xf>
    <xf numFmtId="0" fontId="22" fillId="57" borderId="35" xfId="1" applyNumberFormat="1" applyFont="1" applyFill="1" applyBorder="1" applyAlignment="1" applyProtection="1">
      <alignment horizontal="center" vertical="center" wrapText="1"/>
    </xf>
    <xf numFmtId="0" fontId="22" fillId="57" borderId="41" xfId="1" applyNumberFormat="1" applyFont="1" applyFill="1" applyBorder="1" applyAlignment="1" applyProtection="1">
      <alignment horizontal="center" vertical="center" wrapText="1"/>
    </xf>
    <xf numFmtId="0" fontId="22" fillId="57" borderId="45" xfId="1" applyNumberFormat="1" applyFont="1" applyFill="1" applyBorder="1" applyAlignment="1" applyProtection="1">
      <alignment horizontal="left" wrapText="1"/>
    </xf>
    <xf numFmtId="0" fontId="21" fillId="57" borderId="46" xfId="1" applyNumberFormat="1" applyFont="1" applyFill="1" applyBorder="1" applyAlignment="1" applyProtection="1">
      <alignment horizontal="left" wrapText="1" indent="2"/>
    </xf>
    <xf numFmtId="0" fontId="22" fillId="57" borderId="46" xfId="1" applyNumberFormat="1" applyFont="1" applyFill="1" applyBorder="1" applyAlignment="1" applyProtection="1">
      <alignment horizontal="left" wrapText="1"/>
    </xf>
    <xf numFmtId="0" fontId="22" fillId="57" borderId="47" xfId="1" applyNumberFormat="1" applyFont="1" applyFill="1" applyBorder="1" applyAlignment="1" applyProtection="1">
      <alignment horizontal="left" wrapText="1"/>
    </xf>
    <xf numFmtId="0" fontId="28" fillId="57" borderId="48" xfId="1" applyNumberFormat="1" applyFont="1" applyFill="1" applyBorder="1" applyAlignment="1" applyProtection="1">
      <alignment horizontal="left" wrapText="1"/>
    </xf>
    <xf numFmtId="3" fontId="28" fillId="57" borderId="40" xfId="1" applyNumberFormat="1" applyFont="1" applyFill="1" applyBorder="1" applyAlignment="1" applyProtection="1">
      <alignment horizontal="right" wrapText="1"/>
    </xf>
    <xf numFmtId="166" fontId="28" fillId="58" borderId="64" xfId="1" applyNumberFormat="1" applyFont="1" applyFill="1" applyBorder="1" applyAlignment="1" applyProtection="1">
      <alignment horizontal="center"/>
    </xf>
    <xf numFmtId="168" fontId="22" fillId="57" borderId="49" xfId="1" applyNumberFormat="1" applyFont="1" applyFill="1" applyBorder="1" applyAlignment="1" applyProtection="1">
      <alignment horizontal="center"/>
    </xf>
    <xf numFmtId="3" fontId="22" fillId="57" borderId="52" xfId="1" applyNumberFormat="1" applyFont="1" applyFill="1" applyBorder="1" applyAlignment="1" applyProtection="1">
      <alignment horizontal="right" wrapText="1"/>
    </xf>
    <xf numFmtId="3" fontId="22" fillId="57" borderId="72" xfId="1" applyNumberFormat="1" applyFont="1" applyFill="1" applyBorder="1" applyAlignment="1" applyProtection="1">
      <alignment horizontal="right" wrapText="1"/>
    </xf>
    <xf numFmtId="164" fontId="22" fillId="57" borderId="73" xfId="1" applyNumberFormat="1" applyFont="1" applyFill="1" applyBorder="1" applyAlignment="1" applyProtection="1">
      <alignment horizontal="right" wrapText="1" indent="1"/>
    </xf>
    <xf numFmtId="164" fontId="22" fillId="57" borderId="74" xfId="1" applyNumberFormat="1" applyFont="1" applyFill="1" applyBorder="1" applyAlignment="1" applyProtection="1">
      <alignment horizontal="right" wrapText="1" indent="1"/>
    </xf>
    <xf numFmtId="168" fontId="22" fillId="57" borderId="39" xfId="1" applyNumberFormat="1" applyFont="1" applyFill="1" applyBorder="1" applyAlignment="1" applyProtection="1">
      <alignment horizontal="center"/>
    </xf>
    <xf numFmtId="168" fontId="21" fillId="57" borderId="39" xfId="1" applyNumberFormat="1" applyFont="1" applyFill="1" applyBorder="1" applyAlignment="1" applyProtection="1">
      <alignment horizontal="center"/>
    </xf>
    <xf numFmtId="168" fontId="28" fillId="57" borderId="43" xfId="1" applyNumberFormat="1" applyFont="1" applyFill="1" applyBorder="1" applyAlignment="1" applyProtection="1">
      <alignment horizontal="center"/>
    </xf>
    <xf numFmtId="166" fontId="28" fillId="57" borderId="43" xfId="1" applyNumberFormat="1" applyFont="1" applyFill="1" applyBorder="1" applyAlignment="1" applyProtection="1">
      <alignment horizontal="center"/>
    </xf>
    <xf numFmtId="164" fontId="28" fillId="57" borderId="65" xfId="1" applyNumberFormat="1" applyFont="1" applyFill="1" applyBorder="1" applyAlignment="1" applyProtection="1">
      <alignment horizontal="right" wrapText="1" indent="1"/>
    </xf>
    <xf numFmtId="0" fontId="0" fillId="57" borderId="14" xfId="0" applyFill="1" applyBorder="1"/>
    <xf numFmtId="0" fontId="22" fillId="57" borderId="79" xfId="0" applyFont="1" applyFill="1" applyBorder="1"/>
    <xf numFmtId="0" fontId="22" fillId="57" borderId="29" xfId="0" applyFont="1" applyFill="1" applyBorder="1"/>
    <xf numFmtId="0" fontId="22" fillId="57" borderId="0" xfId="0" applyFont="1" applyFill="1" applyBorder="1"/>
    <xf numFmtId="0" fontId="22" fillId="57" borderId="82" xfId="0" applyNumberFormat="1" applyFont="1" applyFill="1" applyBorder="1" applyAlignment="1" applyProtection="1">
      <alignment horizontal="center" vertical="center" wrapText="1"/>
    </xf>
    <xf numFmtId="0" fontId="22" fillId="57" borderId="83" xfId="0" applyNumberFormat="1" applyFont="1" applyFill="1" applyBorder="1" applyAlignment="1" applyProtection="1">
      <alignment horizontal="center" vertical="center" wrapText="1"/>
    </xf>
    <xf numFmtId="0" fontId="22" fillId="57" borderId="65" xfId="0" applyNumberFormat="1" applyFont="1" applyFill="1" applyBorder="1" applyAlignment="1" applyProtection="1">
      <alignment horizontal="center" vertical="center" wrapText="1"/>
    </xf>
    <xf numFmtId="0" fontId="22" fillId="57" borderId="40" xfId="0" applyNumberFormat="1" applyFont="1" applyFill="1" applyBorder="1" applyAlignment="1" applyProtection="1">
      <alignment horizontal="center" vertical="center" wrapText="1"/>
    </xf>
    <xf numFmtId="0" fontId="28" fillId="57" borderId="33" xfId="0" applyFont="1" applyFill="1" applyBorder="1"/>
    <xf numFmtId="0" fontId="22" fillId="57" borderId="34" xfId="0" applyFont="1" applyFill="1" applyBorder="1" applyAlignment="1">
      <alignment horizontal="left" wrapText="1"/>
    </xf>
    <xf numFmtId="3" fontId="22" fillId="57" borderId="39" xfId="0" applyNumberFormat="1" applyFont="1" applyFill="1" applyBorder="1" applyAlignment="1" applyProtection="1">
      <alignment horizontal="right" wrapText="1"/>
    </xf>
    <xf numFmtId="164" fontId="22" fillId="57" borderId="42" xfId="0" applyNumberFormat="1" applyFont="1" applyFill="1" applyBorder="1" applyAlignment="1">
      <alignment horizontal="right" indent="1"/>
    </xf>
    <xf numFmtId="164" fontId="22" fillId="57" borderId="49" xfId="0" applyNumberFormat="1" applyFont="1" applyFill="1" applyBorder="1" applyAlignment="1">
      <alignment horizontal="right" indent="1"/>
    </xf>
    <xf numFmtId="165" fontId="22" fillId="57" borderId="39" xfId="0" applyNumberFormat="1" applyFont="1" applyFill="1" applyBorder="1" applyAlignment="1">
      <alignment horizontal="right" indent="1"/>
    </xf>
    <xf numFmtId="0" fontId="22" fillId="57" borderId="39" xfId="0" applyFont="1" applyFill="1" applyBorder="1"/>
    <xf numFmtId="0" fontId="22" fillId="57" borderId="42" xfId="0" applyFont="1" applyFill="1" applyBorder="1" applyAlignment="1">
      <alignment horizontal="left" wrapText="1"/>
    </xf>
    <xf numFmtId="0" fontId="22" fillId="57" borderId="50" xfId="0" applyFont="1" applyFill="1" applyBorder="1"/>
    <xf numFmtId="0" fontId="28" fillId="57" borderId="32" xfId="0" applyFont="1" applyFill="1" applyBorder="1" applyAlignment="1">
      <alignment horizontal="left" wrapText="1"/>
    </xf>
    <xf numFmtId="3" fontId="28" fillId="57" borderId="39" xfId="0" applyNumberFormat="1" applyFont="1" applyFill="1" applyBorder="1" applyAlignment="1" applyProtection="1">
      <alignment horizontal="right" wrapText="1"/>
    </xf>
    <xf numFmtId="164" fontId="28" fillId="57" borderId="42" xfId="0" applyNumberFormat="1" applyFont="1" applyFill="1" applyBorder="1" applyAlignment="1">
      <alignment horizontal="right" indent="1"/>
    </xf>
    <xf numFmtId="164" fontId="28" fillId="57" borderId="51" xfId="0" applyNumberFormat="1" applyFont="1" applyFill="1" applyBorder="1" applyAlignment="1">
      <alignment horizontal="right" indent="1"/>
    </xf>
    <xf numFmtId="165" fontId="22" fillId="58" borderId="51" xfId="0" applyNumberFormat="1" applyFont="1" applyFill="1" applyBorder="1" applyAlignment="1">
      <alignment horizontal="right" indent="1"/>
    </xf>
    <xf numFmtId="164" fontId="28" fillId="57" borderId="50" xfId="0" applyNumberFormat="1" applyFont="1" applyFill="1" applyBorder="1" applyAlignment="1">
      <alignment horizontal="right" indent="1"/>
    </xf>
    <xf numFmtId="165" fontId="22" fillId="58" borderId="50" xfId="0" applyNumberFormat="1" applyFont="1" applyFill="1" applyBorder="1" applyAlignment="1">
      <alignment horizontal="right" indent="1"/>
    </xf>
    <xf numFmtId="0" fontId="28" fillId="57" borderId="38" xfId="0" applyFont="1" applyFill="1" applyBorder="1"/>
    <xf numFmtId="0" fontId="22" fillId="57" borderId="0" xfId="0" applyFont="1" applyFill="1" applyBorder="1" applyAlignment="1">
      <alignment horizontal="left" wrapText="1"/>
    </xf>
    <xf numFmtId="3" fontId="22" fillId="57" borderId="33" xfId="0" applyNumberFormat="1" applyFont="1" applyFill="1" applyBorder="1" applyAlignment="1" applyProtection="1">
      <alignment horizontal="right" wrapText="1"/>
    </xf>
    <xf numFmtId="164" fontId="22" fillId="57" borderId="34" xfId="0" applyNumberFormat="1" applyFont="1" applyFill="1" applyBorder="1" applyAlignment="1">
      <alignment horizontal="right" indent="1"/>
    </xf>
    <xf numFmtId="0" fontId="22" fillId="57" borderId="31" xfId="0" applyFont="1" applyFill="1" applyBorder="1"/>
    <xf numFmtId="0" fontId="28" fillId="57" borderId="31" xfId="0" applyFont="1" applyFill="1" applyBorder="1" applyAlignment="1">
      <alignment horizontal="left" wrapText="1"/>
    </xf>
    <xf numFmtId="3" fontId="28" fillId="57" borderId="50" xfId="0" applyNumberFormat="1" applyFont="1" applyFill="1" applyBorder="1" applyAlignment="1" applyProtection="1">
      <alignment horizontal="right" wrapText="1"/>
    </xf>
    <xf numFmtId="164" fontId="28" fillId="57" borderId="32" xfId="0" applyNumberFormat="1" applyFont="1" applyFill="1" applyBorder="1" applyAlignment="1">
      <alignment horizontal="right" indent="1"/>
    </xf>
    <xf numFmtId="0" fontId="28" fillId="57" borderId="0" xfId="0" applyFont="1" applyFill="1" applyBorder="1"/>
    <xf numFmtId="164" fontId="22" fillId="57" borderId="54" xfId="0" applyNumberFormat="1" applyFont="1" applyFill="1" applyBorder="1" applyAlignment="1">
      <alignment horizontal="right" indent="1"/>
    </xf>
    <xf numFmtId="0" fontId="28" fillId="57" borderId="14" xfId="0" applyFont="1" applyFill="1" applyBorder="1" applyAlignment="1">
      <alignment horizontal="left" wrapText="1"/>
    </xf>
    <xf numFmtId="3" fontId="28" fillId="57" borderId="40" xfId="0" applyNumberFormat="1" applyFont="1" applyFill="1" applyBorder="1" applyAlignment="1" applyProtection="1">
      <alignment horizontal="right" wrapText="1"/>
    </xf>
    <xf numFmtId="164" fontId="28" fillId="57" borderId="84" xfId="0" applyNumberFormat="1" applyFont="1" applyFill="1" applyBorder="1" applyAlignment="1">
      <alignment horizontal="right" indent="1"/>
    </xf>
    <xf numFmtId="164" fontId="28" fillId="57" borderId="65" xfId="0" applyNumberFormat="1" applyFont="1" applyFill="1" applyBorder="1" applyAlignment="1">
      <alignment horizontal="right" indent="1"/>
    </xf>
    <xf numFmtId="165" fontId="22" fillId="58" borderId="40" xfId="0" applyNumberFormat="1" applyFont="1" applyFill="1" applyBorder="1" applyAlignment="1">
      <alignment horizontal="right" indent="1"/>
    </xf>
    <xf numFmtId="164" fontId="28" fillId="57" borderId="0" xfId="0" applyNumberFormat="1" applyFont="1" applyFill="1" applyBorder="1" applyAlignment="1">
      <alignment horizontal="right" indent="1"/>
    </xf>
    <xf numFmtId="0" fontId="0" fillId="0" borderId="0" xfId="0" applyFill="1"/>
    <xf numFmtId="0" fontId="20" fillId="57" borderId="0" xfId="0" applyFont="1" applyFill="1" applyAlignment="1">
      <alignment horizontal="left"/>
    </xf>
    <xf numFmtId="0" fontId="0" fillId="57" borderId="0" xfId="0" applyFill="1"/>
    <xf numFmtId="0" fontId="28" fillId="57" borderId="29" xfId="0" applyFont="1" applyFill="1" applyBorder="1"/>
    <xf numFmtId="0" fontId="28" fillId="57" borderId="30" xfId="0" applyNumberFormat="1" applyFont="1" applyFill="1" applyBorder="1" applyAlignment="1" applyProtection="1">
      <alignment horizontal="center" vertical="center" wrapText="1"/>
    </xf>
    <xf numFmtId="0" fontId="28" fillId="57" borderId="31" xfId="0" applyFont="1" applyFill="1" applyBorder="1"/>
    <xf numFmtId="0" fontId="28" fillId="57" borderId="32" xfId="0" applyNumberFormat="1" applyFont="1" applyFill="1" applyBorder="1" applyAlignment="1" applyProtection="1">
      <alignment horizontal="center" vertical="center" wrapText="1"/>
    </xf>
    <xf numFmtId="0" fontId="28" fillId="57" borderId="33" xfId="0" applyNumberFormat="1" applyFont="1" applyFill="1" applyBorder="1" applyAlignment="1" applyProtection="1">
      <alignment horizontal="center" vertical="center" wrapText="1"/>
    </xf>
    <xf numFmtId="0" fontId="28" fillId="57" borderId="34" xfId="0" applyNumberFormat="1" applyFont="1" applyFill="1" applyBorder="1" applyAlignment="1" applyProtection="1">
      <alignment horizontal="center" vertical="center" wrapText="1"/>
    </xf>
    <xf numFmtId="0" fontId="28" fillId="57" borderId="35" xfId="0" applyNumberFormat="1" applyFont="1" applyFill="1" applyBorder="1" applyAlignment="1" applyProtection="1">
      <alignment horizontal="center" vertical="center" wrapText="1"/>
    </xf>
    <xf numFmtId="0" fontId="28" fillId="57" borderId="37" xfId="0" applyNumberFormat="1" applyFont="1" applyFill="1" applyBorder="1" applyAlignment="1" applyProtection="1">
      <alignment horizontal="center" vertical="center" wrapText="1"/>
    </xf>
    <xf numFmtId="165" fontId="25" fillId="57" borderId="33" xfId="0" applyNumberFormat="1" applyFont="1" applyFill="1" applyBorder="1" applyAlignment="1" applyProtection="1">
      <alignment horizontal="center" vertical="center" wrapText="1"/>
    </xf>
    <xf numFmtId="165" fontId="25" fillId="57" borderId="38" xfId="0" applyNumberFormat="1" applyFont="1" applyFill="1" applyBorder="1" applyAlignment="1" applyProtection="1">
      <alignment horizontal="center" vertical="center" wrapText="1"/>
    </xf>
    <xf numFmtId="165" fontId="26" fillId="57" borderId="39" xfId="0" applyNumberFormat="1" applyFont="1" applyFill="1" applyBorder="1" applyAlignment="1" applyProtection="1">
      <alignment horizontal="center" vertical="center" wrapText="1"/>
    </xf>
    <xf numFmtId="165" fontId="26" fillId="57" borderId="0" xfId="0" applyNumberFormat="1" applyFont="1" applyFill="1" applyBorder="1" applyAlignment="1" applyProtection="1">
      <alignment horizontal="center" vertical="center" wrapText="1"/>
    </xf>
    <xf numFmtId="0" fontId="21" fillId="57" borderId="0" xfId="0" applyFont="1" applyFill="1" applyBorder="1" applyAlignment="1">
      <alignment horizontal="left" vertical="center" indent="2"/>
    </xf>
    <xf numFmtId="0" fontId="21" fillId="57" borderId="0" xfId="0" applyNumberFormat="1" applyFont="1" applyFill="1" applyBorder="1" applyAlignment="1" applyProtection="1">
      <alignment horizontal="left" vertical="center" wrapText="1"/>
    </xf>
    <xf numFmtId="165" fontId="27" fillId="57" borderId="39" xfId="0" applyNumberFormat="1" applyFont="1" applyFill="1" applyBorder="1" applyAlignment="1" applyProtection="1">
      <alignment horizontal="center" vertical="center" wrapText="1"/>
    </xf>
    <xf numFmtId="165" fontId="27" fillId="57" borderId="0" xfId="0" applyNumberFormat="1" applyFont="1" applyFill="1" applyBorder="1" applyAlignment="1" applyProtection="1">
      <alignment horizontal="center" vertical="center" wrapText="1"/>
    </xf>
    <xf numFmtId="165" fontId="25" fillId="57" borderId="37" xfId="0" applyNumberFormat="1" applyFont="1" applyFill="1" applyBorder="1" applyAlignment="1" applyProtection="1">
      <alignment horizontal="center" vertical="center" wrapText="1"/>
    </xf>
    <xf numFmtId="165" fontId="25" fillId="57" borderId="35" xfId="0" applyNumberFormat="1" applyFont="1" applyFill="1" applyBorder="1" applyAlignment="1" applyProtection="1">
      <alignment horizontal="center" vertical="center" wrapText="1"/>
    </xf>
    <xf numFmtId="165" fontId="25" fillId="57" borderId="39" xfId="0" applyNumberFormat="1" applyFont="1" applyFill="1" applyBorder="1" applyAlignment="1" applyProtection="1">
      <alignment horizontal="center" vertical="center" wrapText="1"/>
    </xf>
    <xf numFmtId="165" fontId="25" fillId="57" borderId="0" xfId="0" applyNumberFormat="1" applyFont="1" applyFill="1" applyBorder="1" applyAlignment="1" applyProtection="1">
      <alignment horizontal="center" vertical="center" wrapText="1"/>
    </xf>
    <xf numFmtId="0" fontId="21" fillId="57" borderId="14" xfId="0" applyFont="1" applyFill="1" applyBorder="1" applyAlignment="1">
      <alignment horizontal="left" vertical="center"/>
    </xf>
    <xf numFmtId="0" fontId="21" fillId="57" borderId="14" xfId="0" applyNumberFormat="1" applyFont="1" applyFill="1" applyBorder="1" applyAlignment="1" applyProtection="1">
      <alignment horizontal="left" vertical="center" wrapText="1"/>
    </xf>
    <xf numFmtId="165" fontId="27" fillId="57" borderId="40" xfId="0" applyNumberFormat="1" applyFont="1" applyFill="1" applyBorder="1" applyAlignment="1" applyProtection="1">
      <alignment horizontal="center" vertical="center" wrapText="1"/>
    </xf>
    <xf numFmtId="165" fontId="27" fillId="57" borderId="14" xfId="0" applyNumberFormat="1" applyFont="1" applyFill="1" applyBorder="1" applyAlignment="1" applyProtection="1">
      <alignment horizontal="center" vertical="center" wrapText="1"/>
    </xf>
    <xf numFmtId="0" fontId="21" fillId="57" borderId="0" xfId="0" applyFont="1" applyFill="1" applyBorder="1" applyAlignment="1">
      <alignment horizontal="left" vertical="center"/>
    </xf>
    <xf numFmtId="0" fontId="63" fillId="0" borderId="0" xfId="0" applyFont="1" applyFill="1" applyAlignment="1">
      <alignment horizontal="left"/>
    </xf>
    <xf numFmtId="0" fontId="20" fillId="0" borderId="0" xfId="0" applyFont="1" applyFill="1" applyAlignment="1">
      <alignment horizontal="left"/>
    </xf>
    <xf numFmtId="0" fontId="18" fillId="57" borderId="0" xfId="115" applyFill="1"/>
    <xf numFmtId="0" fontId="22" fillId="57" borderId="85" xfId="116" applyFont="1" applyFill="1" applyBorder="1"/>
    <xf numFmtId="0" fontId="22" fillId="57" borderId="29" xfId="117" applyFont="1" applyFill="1" applyBorder="1" applyAlignment="1">
      <alignment horizontal="center" vertical="center" wrapText="1"/>
    </xf>
    <xf numFmtId="0" fontId="22" fillId="57" borderId="56" xfId="117" applyFont="1" applyFill="1" applyBorder="1" applyAlignment="1">
      <alignment horizontal="center" vertical="center" wrapText="1"/>
    </xf>
    <xf numFmtId="0" fontId="28" fillId="57" borderId="16" xfId="116" applyFont="1" applyFill="1" applyBorder="1" applyAlignment="1">
      <alignment wrapText="1"/>
    </xf>
    <xf numFmtId="165" fontId="28" fillId="57" borderId="37" xfId="116" applyNumberFormat="1" applyFont="1" applyFill="1" applyBorder="1" applyAlignment="1">
      <alignment horizontal="center" wrapText="1"/>
    </xf>
    <xf numFmtId="165" fontId="28" fillId="57" borderId="35" xfId="116" applyNumberFormat="1" applyFont="1" applyFill="1" applyBorder="1" applyAlignment="1">
      <alignment horizontal="center" wrapText="1"/>
    </xf>
    <xf numFmtId="0" fontId="28" fillId="57" borderId="59" xfId="116" applyFont="1" applyFill="1" applyBorder="1"/>
    <xf numFmtId="165" fontId="28" fillId="57" borderId="0" xfId="116" applyNumberFormat="1" applyFont="1" applyFill="1" applyBorder="1" applyAlignment="1">
      <alignment horizontal="center"/>
    </xf>
    <xf numFmtId="165" fontId="28" fillId="57" borderId="39" xfId="116" applyNumberFormat="1" applyFont="1" applyFill="1" applyBorder="1" applyAlignment="1">
      <alignment horizontal="center"/>
    </xf>
    <xf numFmtId="0" fontId="21" fillId="57" borderId="59" xfId="116" applyFont="1" applyFill="1" applyBorder="1" applyAlignment="1">
      <alignment horizontal="left" indent="1"/>
    </xf>
    <xf numFmtId="165" fontId="21" fillId="57" borderId="0" xfId="116" applyNumberFormat="1" applyFont="1" applyFill="1" applyBorder="1" applyAlignment="1">
      <alignment horizontal="center"/>
    </xf>
    <xf numFmtId="165" fontId="21" fillId="57" borderId="39" xfId="116" applyNumberFormat="1" applyFont="1" applyFill="1" applyBorder="1" applyAlignment="1">
      <alignment horizontal="center"/>
    </xf>
    <xf numFmtId="0" fontId="28" fillId="57" borderId="86" xfId="116" applyFont="1" applyFill="1" applyBorder="1"/>
    <xf numFmtId="165" fontId="28" fillId="57" borderId="38" xfId="116" applyNumberFormat="1" applyFont="1" applyFill="1" applyBorder="1" applyAlignment="1">
      <alignment horizontal="center"/>
    </xf>
    <xf numFmtId="165" fontId="28" fillId="57" borderId="33" xfId="116" applyNumberFormat="1" applyFont="1" applyFill="1" applyBorder="1" applyAlignment="1">
      <alignment horizontal="center"/>
    </xf>
    <xf numFmtId="0" fontId="28" fillId="57" borderId="86" xfId="116" applyFont="1" applyFill="1" applyBorder="1" applyAlignment="1">
      <alignment wrapText="1"/>
    </xf>
    <xf numFmtId="165" fontId="28" fillId="57" borderId="38" xfId="116" applyNumberFormat="1" applyFont="1" applyFill="1" applyBorder="1" applyAlignment="1">
      <alignment horizontal="center" wrapText="1"/>
    </xf>
    <xf numFmtId="165" fontId="28" fillId="57" borderId="33" xfId="116" applyNumberFormat="1" applyFont="1" applyFill="1" applyBorder="1" applyAlignment="1">
      <alignment horizontal="center" wrapText="1"/>
    </xf>
    <xf numFmtId="0" fontId="22" fillId="57" borderId="59" xfId="0" applyFont="1" applyFill="1" applyBorder="1" applyAlignment="1">
      <alignment horizontal="left" indent="1"/>
    </xf>
    <xf numFmtId="165" fontId="22" fillId="57" borderId="0" xfId="0" applyNumberFormat="1" applyFont="1" applyFill="1" applyBorder="1" applyAlignment="1">
      <alignment horizontal="center"/>
    </xf>
    <xf numFmtId="165" fontId="22" fillId="57" borderId="39" xfId="0" applyNumberFormat="1" applyFont="1" applyFill="1" applyBorder="1" applyAlignment="1">
      <alignment horizontal="center"/>
    </xf>
    <xf numFmtId="0" fontId="22" fillId="57" borderId="15" xfId="0" applyFont="1" applyFill="1" applyBorder="1" applyAlignment="1">
      <alignment horizontal="left" indent="1"/>
    </xf>
    <xf numFmtId="165" fontId="22" fillId="57" borderId="31" xfId="0" applyNumberFormat="1" applyFont="1" applyFill="1" applyBorder="1" applyAlignment="1">
      <alignment horizontal="center"/>
    </xf>
    <xf numFmtId="165" fontId="22" fillId="57" borderId="50" xfId="0" applyNumberFormat="1" applyFont="1" applyFill="1" applyBorder="1" applyAlignment="1">
      <alignment horizontal="center"/>
    </xf>
    <xf numFmtId="0" fontId="28" fillId="57" borderId="76" xfId="0" applyFont="1" applyFill="1" applyBorder="1" applyAlignment="1">
      <alignment horizontal="left"/>
    </xf>
    <xf numFmtId="165" fontId="28" fillId="57" borderId="87" xfId="0" applyNumberFormat="1" applyFont="1" applyFill="1" applyBorder="1" applyAlignment="1">
      <alignment horizontal="center"/>
    </xf>
    <xf numFmtId="165" fontId="28" fillId="57" borderId="43" xfId="0" applyNumberFormat="1" applyFont="1" applyFill="1" applyBorder="1" applyAlignment="1">
      <alignment horizontal="center"/>
    </xf>
    <xf numFmtId="0" fontId="18" fillId="57" borderId="0" xfId="115" applyFill="1" applyBorder="1"/>
    <xf numFmtId="0" fontId="66" fillId="57" borderId="0" xfId="0" applyFont="1" applyFill="1"/>
    <xf numFmtId="0" fontId="57" fillId="57" borderId="0" xfId="0" applyFont="1" applyFill="1"/>
    <xf numFmtId="0" fontId="63" fillId="57" borderId="0" xfId="0" applyFont="1" applyFill="1" applyAlignment="1">
      <alignment horizontal="left" vertical="top"/>
    </xf>
    <xf numFmtId="0" fontId="63" fillId="57" borderId="0" xfId="0" applyFont="1" applyFill="1"/>
    <xf numFmtId="0" fontId="63" fillId="0" borderId="0" xfId="0" applyFont="1"/>
    <xf numFmtId="0" fontId="20" fillId="57" borderId="41" xfId="0" applyFont="1" applyFill="1" applyBorder="1" applyAlignment="1">
      <alignment horizontal="center" vertical="top" wrapText="1"/>
    </xf>
    <xf numFmtId="0" fontId="63" fillId="57" borderId="41" xfId="0" applyFont="1" applyFill="1" applyBorder="1" applyAlignment="1">
      <alignment horizontal="left" vertical="top" wrapText="1"/>
    </xf>
    <xf numFmtId="165" fontId="63" fillId="57" borderId="41" xfId="0" applyNumberFormat="1" applyFont="1" applyFill="1" applyBorder="1"/>
    <xf numFmtId="0" fontId="63" fillId="57" borderId="0" xfId="0" applyFont="1" applyFill="1" applyAlignment="1">
      <alignment horizontal="left"/>
    </xf>
    <xf numFmtId="0" fontId="21" fillId="57" borderId="0" xfId="0" applyFont="1" applyFill="1" applyAlignment="1">
      <alignment horizontal="left"/>
    </xf>
    <xf numFmtId="0" fontId="22" fillId="57" borderId="0" xfId="0" applyFont="1" applyFill="1" applyAlignment="1">
      <alignment horizontal="left"/>
    </xf>
    <xf numFmtId="0" fontId="22" fillId="57" borderId="0" xfId="0" applyFont="1" applyFill="1"/>
    <xf numFmtId="0" fontId="20" fillId="57" borderId="0" xfId="0" applyFont="1" applyFill="1" applyAlignment="1">
      <alignment horizontal="left" vertical="top" wrapText="1"/>
    </xf>
    <xf numFmtId="0" fontId="17" fillId="0" borderId="0" xfId="0" applyFont="1"/>
    <xf numFmtId="0" fontId="21" fillId="0" borderId="0" xfId="0" applyFont="1"/>
    <xf numFmtId="0" fontId="22" fillId="0" borderId="0" xfId="0" applyFont="1" applyAlignment="1">
      <alignment vertical="center"/>
    </xf>
    <xf numFmtId="0" fontId="20" fillId="57" borderId="0" xfId="0" applyFont="1" applyFill="1"/>
    <xf numFmtId="171" fontId="17" fillId="57" borderId="0" xfId="0" applyNumberFormat="1" applyFont="1" applyFill="1"/>
    <xf numFmtId="171" fontId="19" fillId="57" borderId="88" xfId="0" applyNumberFormat="1" applyFont="1" applyFill="1" applyBorder="1" applyAlignment="1">
      <alignment vertical="top" wrapText="1"/>
    </xf>
    <xf numFmtId="171" fontId="19" fillId="57" borderId="89" xfId="0" applyNumberFormat="1" applyFont="1" applyFill="1" applyBorder="1" applyAlignment="1">
      <alignment horizontal="center" vertical="top" wrapText="1"/>
    </xf>
    <xf numFmtId="171" fontId="19" fillId="57" borderId="90" xfId="0" applyNumberFormat="1" applyFont="1" applyFill="1" applyBorder="1" applyAlignment="1">
      <alignment horizontal="center" vertical="top" wrapText="1"/>
    </xf>
    <xf numFmtId="171" fontId="17" fillId="57" borderId="91" xfId="0" applyNumberFormat="1" applyFont="1" applyFill="1" applyBorder="1" applyAlignment="1"/>
    <xf numFmtId="171" fontId="19" fillId="57" borderId="92" xfId="0" applyNumberFormat="1" applyFont="1" applyFill="1" applyBorder="1" applyAlignment="1">
      <alignment vertical="top" wrapText="1"/>
    </xf>
    <xf numFmtId="171" fontId="17" fillId="57" borderId="93" xfId="0" applyNumberFormat="1" applyFont="1" applyFill="1" applyBorder="1" applyAlignment="1"/>
    <xf numFmtId="171" fontId="19" fillId="57" borderId="94" xfId="0" applyNumberFormat="1" applyFont="1" applyFill="1" applyBorder="1" applyAlignment="1">
      <alignment horizontal="center" vertical="top" wrapText="1"/>
    </xf>
    <xf numFmtId="172" fontId="17" fillId="57" borderId="89" xfId="0" applyNumberFormat="1" applyFont="1" applyFill="1" applyBorder="1" applyAlignment="1">
      <alignment vertical="top" wrapText="1"/>
    </xf>
    <xf numFmtId="171" fontId="17" fillId="57" borderId="89" xfId="0" applyNumberFormat="1" applyFont="1" applyFill="1" applyBorder="1" applyAlignment="1">
      <alignment vertical="top" wrapText="1"/>
    </xf>
    <xf numFmtId="172" fontId="17" fillId="57" borderId="0" xfId="0" applyNumberFormat="1" applyFont="1" applyFill="1"/>
    <xf numFmtId="2" fontId="21" fillId="57" borderId="0" xfId="119" applyNumberFormat="1" applyFont="1" applyFill="1"/>
    <xf numFmtId="0" fontId="68" fillId="57" borderId="0" xfId="120" applyNumberFormat="1" applyFont="1" applyFill="1"/>
    <xf numFmtId="2" fontId="17" fillId="57" borderId="0" xfId="0" applyNumberFormat="1" applyFont="1" applyFill="1"/>
    <xf numFmtId="0" fontId="20" fillId="57" borderId="0" xfId="0" applyFont="1" applyFill="1" applyAlignment="1">
      <alignment vertical="center"/>
    </xf>
    <xf numFmtId="0" fontId="0" fillId="57" borderId="0" xfId="0" applyFill="1" applyAlignment="1"/>
    <xf numFmtId="0" fontId="69" fillId="57" borderId="38" xfId="0" applyFont="1" applyFill="1" applyBorder="1"/>
    <xf numFmtId="0" fontId="17" fillId="57" borderId="35" xfId="0" applyNumberFormat="1" applyFont="1" applyFill="1" applyBorder="1" applyAlignment="1" applyProtection="1">
      <alignment horizontal="center" vertical="center" wrapText="1"/>
    </xf>
    <xf numFmtId="0" fontId="17" fillId="57" borderId="37" xfId="0" applyNumberFormat="1" applyFont="1" applyFill="1" applyBorder="1" applyAlignment="1" applyProtection="1">
      <alignment horizontal="center" vertical="center" wrapText="1"/>
    </xf>
    <xf numFmtId="164" fontId="17" fillId="57" borderId="39" xfId="0" applyNumberFormat="1" applyFont="1" applyFill="1" applyBorder="1" applyAlignment="1" applyProtection="1">
      <alignment vertical="center" wrapText="1"/>
    </xf>
    <xf numFmtId="164" fontId="17" fillId="57" borderId="0" xfId="0" applyNumberFormat="1" applyFont="1" applyFill="1" applyBorder="1" applyAlignment="1" applyProtection="1">
      <alignment vertical="center" wrapText="1"/>
    </xf>
    <xf numFmtId="164" fontId="17" fillId="57" borderId="33" xfId="0" applyNumberFormat="1" applyFont="1" applyFill="1" applyBorder="1" applyAlignment="1" applyProtection="1">
      <alignment vertical="center" wrapText="1"/>
    </xf>
    <xf numFmtId="164" fontId="17" fillId="57" borderId="38" xfId="0" applyNumberFormat="1" applyFont="1" applyFill="1" applyBorder="1" applyAlignment="1" applyProtection="1">
      <alignment vertical="center" wrapText="1"/>
    </xf>
    <xf numFmtId="164" fontId="17" fillId="57" borderId="50" xfId="0" applyNumberFormat="1" applyFont="1" applyFill="1" applyBorder="1" applyAlignment="1" applyProtection="1">
      <alignment vertical="center" wrapText="1"/>
    </xf>
    <xf numFmtId="164" fontId="17" fillId="57" borderId="31" xfId="0" applyNumberFormat="1" applyFont="1" applyFill="1" applyBorder="1" applyAlignment="1" applyProtection="1">
      <alignment vertical="center" wrapText="1"/>
    </xf>
    <xf numFmtId="164" fontId="19" fillId="57" borderId="35" xfId="0" applyNumberFormat="1" applyFont="1" applyFill="1" applyBorder="1" applyAlignment="1" applyProtection="1">
      <alignment vertical="center" wrapText="1"/>
    </xf>
    <xf numFmtId="164" fontId="19" fillId="57" borderId="37" xfId="0" applyNumberFormat="1" applyFont="1" applyFill="1" applyBorder="1" applyAlignment="1" applyProtection="1">
      <alignment vertical="center" wrapText="1"/>
    </xf>
    <xf numFmtId="0" fontId="19" fillId="57" borderId="0" xfId="0" applyNumberFormat="1" applyFont="1" applyFill="1" applyBorder="1" applyAlignment="1" applyProtection="1">
      <alignment horizontal="left" vertical="center" wrapText="1"/>
    </xf>
    <xf numFmtId="164" fontId="19" fillId="57" borderId="0" xfId="0" applyNumberFormat="1" applyFont="1" applyFill="1" applyBorder="1" applyAlignment="1" applyProtection="1">
      <alignment vertical="center" wrapText="1"/>
    </xf>
    <xf numFmtId="0" fontId="21" fillId="57" borderId="0" xfId="0" applyNumberFormat="1" applyFont="1" applyFill="1" applyBorder="1" applyAlignment="1" applyProtection="1">
      <alignment horizontal="left" vertical="center"/>
    </xf>
    <xf numFmtId="0" fontId="19" fillId="57" borderId="51" xfId="125" applyFont="1" applyFill="1" applyBorder="1" applyAlignment="1">
      <alignment vertical="center" wrapText="1"/>
    </xf>
    <xf numFmtId="0" fontId="19" fillId="57" borderId="50" xfId="125" applyFont="1" applyFill="1" applyBorder="1" applyAlignment="1">
      <alignment wrapText="1"/>
    </xf>
    <xf numFmtId="164" fontId="17" fillId="57" borderId="54" xfId="125" applyNumberFormat="1" applyFill="1" applyBorder="1"/>
    <xf numFmtId="0" fontId="19" fillId="57" borderId="33" xfId="125" applyFont="1" applyFill="1" applyBorder="1"/>
    <xf numFmtId="164" fontId="17" fillId="57" borderId="51" xfId="125" applyNumberFormat="1" applyFill="1" applyBorder="1"/>
    <xf numFmtId="164" fontId="17" fillId="57" borderId="42" xfId="125" applyNumberFormat="1" applyFill="1" applyBorder="1"/>
    <xf numFmtId="0" fontId="19" fillId="57" borderId="39" xfId="125" applyFont="1" applyFill="1" applyBorder="1"/>
    <xf numFmtId="164" fontId="17" fillId="57" borderId="36" xfId="125" applyNumberFormat="1" applyFill="1" applyBorder="1"/>
    <xf numFmtId="0" fontId="19" fillId="57" borderId="50" xfId="125" applyFont="1" applyFill="1" applyBorder="1"/>
    <xf numFmtId="0" fontId="72" fillId="0" borderId="0" xfId="0" applyFont="1" applyFill="1" applyBorder="1"/>
    <xf numFmtId="0" fontId="63" fillId="0" borderId="0" xfId="0" applyFont="1" applyFill="1" applyBorder="1"/>
    <xf numFmtId="0" fontId="63" fillId="0" borderId="0" xfId="0" applyFont="1" applyFill="1" applyBorder="1" applyAlignment="1">
      <alignment vertical="center"/>
    </xf>
    <xf numFmtId="0" fontId="0" fillId="0" borderId="51" xfId="0" applyBorder="1"/>
    <xf numFmtId="0" fontId="0" fillId="0" borderId="51" xfId="0" applyBorder="1" applyAlignment="1">
      <alignment horizontal="right"/>
    </xf>
    <xf numFmtId="0" fontId="0" fillId="0" borderId="49" xfId="0" applyBorder="1"/>
    <xf numFmtId="0" fontId="0" fillId="0" borderId="49" xfId="0" applyBorder="1" applyAlignment="1">
      <alignment horizontal="right"/>
    </xf>
    <xf numFmtId="0" fontId="19" fillId="0" borderId="41" xfId="0" applyFont="1" applyBorder="1" applyAlignment="1">
      <alignment horizontal="center" wrapText="1"/>
    </xf>
    <xf numFmtId="0" fontId="19" fillId="0" borderId="41" xfId="0" applyFont="1" applyBorder="1" applyAlignment="1">
      <alignment horizontal="center"/>
    </xf>
    <xf numFmtId="0" fontId="19" fillId="0" borderId="54" xfId="0" applyFont="1" applyBorder="1" applyAlignment="1">
      <alignment horizontal="center" wrapText="1"/>
    </xf>
    <xf numFmtId="0" fontId="22" fillId="57" borderId="37" xfId="1" applyFont="1" applyFill="1" applyBorder="1"/>
    <xf numFmtId="165" fontId="22" fillId="57" borderId="0" xfId="1" applyNumberFormat="1" applyFont="1" applyFill="1" applyBorder="1" applyAlignment="1">
      <alignment horizontal="center"/>
    </xf>
    <xf numFmtId="165" fontId="22" fillId="57" borderId="31" xfId="1" applyNumberFormat="1" applyFont="1" applyFill="1" applyBorder="1" applyAlignment="1">
      <alignment horizontal="center"/>
    </xf>
    <xf numFmtId="165" fontId="22" fillId="57" borderId="38" xfId="1" applyNumberFormat="1" applyFont="1" applyFill="1" applyBorder="1" applyAlignment="1">
      <alignment horizontal="center"/>
    </xf>
    <xf numFmtId="0" fontId="17" fillId="57" borderId="41" xfId="125" applyFill="1" applyBorder="1"/>
    <xf numFmtId="0" fontId="19" fillId="57" borderId="54" xfId="125" applyFont="1" applyFill="1" applyBorder="1" applyAlignment="1">
      <alignment horizontal="center"/>
    </xf>
    <xf numFmtId="0" fontId="19" fillId="0" borderId="0" xfId="0" applyFont="1"/>
    <xf numFmtId="2" fontId="0" fillId="56" borderId="51" xfId="0" applyNumberFormat="1" applyFill="1" applyBorder="1"/>
    <xf numFmtId="164" fontId="17" fillId="57" borderId="49" xfId="125" applyNumberFormat="1" applyFill="1" applyBorder="1"/>
    <xf numFmtId="164" fontId="17" fillId="57" borderId="41" xfId="125" applyNumberFormat="1" applyFill="1" applyBorder="1"/>
    <xf numFmtId="164" fontId="17" fillId="57" borderId="32" xfId="125" applyNumberFormat="1" applyFill="1" applyBorder="1"/>
    <xf numFmtId="2" fontId="0" fillId="56" borderId="49" xfId="0" applyNumberFormat="1" applyFill="1" applyBorder="1"/>
    <xf numFmtId="164" fontId="17" fillId="57" borderId="34" xfId="125" applyNumberFormat="1" applyFill="1" applyBorder="1"/>
    <xf numFmtId="0" fontId="19" fillId="0" borderId="54" xfId="0" applyFont="1" applyBorder="1"/>
    <xf numFmtId="0" fontId="17" fillId="0" borderId="0" xfId="1" applyBorder="1"/>
    <xf numFmtId="0" fontId="17" fillId="0" borderId="0" xfId="1"/>
    <xf numFmtId="0" fontId="22" fillId="57" borderId="31" xfId="1" applyFont="1" applyFill="1" applyBorder="1"/>
    <xf numFmtId="0" fontId="22" fillId="57" borderId="41" xfId="1" applyFont="1" applyFill="1" applyBorder="1" applyAlignment="1">
      <alignment horizontal="center" vertical="center" wrapText="1"/>
    </xf>
    <xf numFmtId="0" fontId="27" fillId="57" borderId="0" xfId="1" applyNumberFormat="1" applyFont="1" applyFill="1" applyBorder="1" applyAlignment="1" applyProtection="1">
      <alignment horizontal="left"/>
    </xf>
    <xf numFmtId="0" fontId="22" fillId="57" borderId="0" xfId="1" applyFont="1" applyFill="1" applyBorder="1"/>
    <xf numFmtId="0" fontId="22" fillId="57" borderId="37" xfId="1" applyFont="1" applyFill="1" applyBorder="1" applyAlignment="1">
      <alignment horizontal="center" vertical="center" wrapText="1"/>
    </xf>
    <xf numFmtId="0" fontId="22" fillId="57" borderId="39" xfId="1" applyFont="1" applyFill="1" applyBorder="1"/>
    <xf numFmtId="0" fontId="22" fillId="57" borderId="38" xfId="1" applyFont="1" applyFill="1" applyBorder="1"/>
    <xf numFmtId="165" fontId="22" fillId="57" borderId="54" xfId="1" applyNumberFormat="1" applyFont="1" applyFill="1" applyBorder="1" applyAlignment="1">
      <alignment horizontal="center"/>
    </xf>
    <xf numFmtId="164" fontId="22" fillId="57" borderId="54" xfId="1" applyNumberFormat="1" applyFont="1" applyFill="1" applyBorder="1" applyAlignment="1">
      <alignment horizontal="center"/>
    </xf>
    <xf numFmtId="165" fontId="22" fillId="57" borderId="51" xfId="1" applyNumberFormat="1" applyFont="1" applyFill="1" applyBorder="1" applyAlignment="1">
      <alignment horizontal="center"/>
    </xf>
    <xf numFmtId="164" fontId="22" fillId="57" borderId="51" xfId="1" applyNumberFormat="1" applyFont="1" applyFill="1" applyBorder="1" applyAlignment="1">
      <alignment horizontal="center"/>
    </xf>
    <xf numFmtId="164" fontId="57" fillId="57" borderId="54" xfId="1" applyNumberFormat="1" applyFont="1" applyFill="1" applyBorder="1" applyAlignment="1">
      <alignment horizontal="center"/>
    </xf>
    <xf numFmtId="165" fontId="22" fillId="57" borderId="49" xfId="1" applyNumberFormat="1" applyFont="1" applyFill="1" applyBorder="1" applyAlignment="1">
      <alignment horizontal="center"/>
    </xf>
    <xf numFmtId="164" fontId="22" fillId="57" borderId="49" xfId="1" applyNumberFormat="1" applyFont="1" applyFill="1" applyBorder="1" applyAlignment="1">
      <alignment horizontal="center"/>
    </xf>
    <xf numFmtId="164" fontId="61" fillId="57" borderId="54" xfId="1" applyNumberFormat="1" applyFont="1" applyFill="1" applyBorder="1" applyAlignment="1">
      <alignment horizontal="center" vertical="top" wrapText="1"/>
    </xf>
    <xf numFmtId="164" fontId="61" fillId="57" borderId="49" xfId="1" applyNumberFormat="1" applyFont="1" applyFill="1" applyBorder="1" applyAlignment="1">
      <alignment horizontal="center" vertical="top" wrapText="1"/>
    </xf>
    <xf numFmtId="164" fontId="61" fillId="57" borderId="51" xfId="1" applyNumberFormat="1" applyFont="1" applyFill="1" applyBorder="1" applyAlignment="1">
      <alignment horizontal="center" vertical="top" wrapText="1"/>
    </xf>
    <xf numFmtId="0" fontId="0" fillId="0" borderId="0" xfId="0"/>
    <xf numFmtId="0" fontId="74" fillId="0" borderId="98" xfId="0" applyFont="1" applyBorder="1" applyAlignment="1">
      <alignment horizontal="center" vertical="center" wrapText="1"/>
    </xf>
    <xf numFmtId="0" fontId="74" fillId="0" borderId="98" xfId="0" applyFont="1" applyBorder="1" applyAlignment="1">
      <alignment horizontal="left" vertical="top" wrapText="1"/>
    </xf>
    <xf numFmtId="3" fontId="74" fillId="0" borderId="98" xfId="0" applyNumberFormat="1" applyFont="1" applyBorder="1" applyAlignment="1">
      <alignment horizontal="center" vertical="top" wrapText="1"/>
    </xf>
    <xf numFmtId="164" fontId="74" fillId="0" borderId="98" xfId="0" applyNumberFormat="1" applyFont="1" applyBorder="1" applyAlignment="1">
      <alignment horizontal="center" vertical="top" wrapText="1"/>
    </xf>
    <xf numFmtId="0" fontId="73" fillId="0" borderId="98" xfId="0" applyFont="1" applyBorder="1" applyAlignment="1">
      <alignment horizontal="left" vertical="top" wrapText="1"/>
    </xf>
    <xf numFmtId="3" fontId="73" fillId="0" borderId="98" xfId="0" applyNumberFormat="1" applyFont="1" applyBorder="1" applyAlignment="1">
      <alignment horizontal="center" vertical="top" wrapText="1"/>
    </xf>
    <xf numFmtId="164" fontId="73" fillId="0" borderId="98" xfId="0" applyNumberFormat="1" applyFont="1" applyBorder="1" applyAlignment="1">
      <alignment horizontal="center" vertical="top" wrapText="1"/>
    </xf>
    <xf numFmtId="3" fontId="17" fillId="57" borderId="98" xfId="0" applyNumberFormat="1" applyFont="1" applyFill="1" applyBorder="1" applyAlignment="1">
      <alignment horizontal="center" vertical="top" wrapText="1"/>
    </xf>
    <xf numFmtId="0" fontId="74" fillId="0" borderId="102" xfId="0" applyFont="1" applyBorder="1" applyAlignment="1">
      <alignment vertical="top" wrapText="1"/>
    </xf>
    <xf numFmtId="0" fontId="73" fillId="0" borderId="103" xfId="0" applyFont="1" applyBorder="1" applyAlignment="1">
      <alignment horizontal="left" vertical="top" wrapText="1"/>
    </xf>
    <xf numFmtId="3" fontId="73" fillId="0" borderId="98" xfId="0" quotePrefix="1" applyNumberFormat="1" applyFont="1" applyBorder="1" applyAlignment="1">
      <alignment horizontal="center" vertical="top" wrapText="1"/>
    </xf>
    <xf numFmtId="0" fontId="69" fillId="0" borderId="0" xfId="0" applyFont="1" applyFill="1" applyBorder="1" applyAlignment="1">
      <alignment horizontal="left"/>
    </xf>
    <xf numFmtId="3" fontId="69" fillId="0" borderId="0" xfId="0" applyNumberFormat="1" applyFont="1"/>
    <xf numFmtId="0" fontId="73" fillId="60" borderId="0" xfId="0" applyFont="1" applyFill="1" applyAlignment="1">
      <alignment horizontal="left" vertical="top" wrapText="1"/>
    </xf>
    <xf numFmtId="164" fontId="69" fillId="0" borderId="102" xfId="0" applyNumberFormat="1" applyFont="1" applyBorder="1" applyAlignment="1">
      <alignment horizontal="center"/>
    </xf>
    <xf numFmtId="165" fontId="69" fillId="0" borderId="102" xfId="0" applyNumberFormat="1" applyFont="1" applyBorder="1" applyAlignment="1">
      <alignment horizontal="center"/>
    </xf>
    <xf numFmtId="165" fontId="75" fillId="0" borderId="102" xfId="0" applyNumberFormat="1" applyFont="1" applyBorder="1" applyAlignment="1">
      <alignment horizontal="center"/>
    </xf>
    <xf numFmtId="0" fontId="76" fillId="0" borderId="0" xfId="126"/>
    <xf numFmtId="0" fontId="22" fillId="0" borderId="0" xfId="126" applyFont="1" applyFill="1"/>
    <xf numFmtId="0" fontId="76" fillId="0" borderId="0" xfId="126" applyFill="1" applyBorder="1"/>
    <xf numFmtId="0" fontId="28" fillId="0" borderId="0" xfId="126" applyFont="1" applyFill="1"/>
    <xf numFmtId="165" fontId="76" fillId="0" borderId="0" xfId="126" applyNumberFormat="1" applyFill="1" applyBorder="1"/>
    <xf numFmtId="0" fontId="77" fillId="0" borderId="0" xfId="126" applyFont="1" applyFill="1"/>
    <xf numFmtId="0" fontId="22" fillId="0" borderId="0" xfId="126" applyFont="1" applyFill="1" applyBorder="1" applyAlignment="1">
      <alignment horizontal="left"/>
    </xf>
    <xf numFmtId="164" fontId="22" fillId="0" borderId="0" xfId="126" applyNumberFormat="1" applyFont="1" applyFill="1" applyBorder="1"/>
    <xf numFmtId="164" fontId="28" fillId="0" borderId="0" xfId="126" applyNumberFormat="1" applyFont="1" applyFill="1" applyBorder="1"/>
    <xf numFmtId="0" fontId="76" fillId="0" borderId="0" xfId="126" applyFill="1" applyAlignment="1">
      <alignment wrapText="1"/>
    </xf>
    <xf numFmtId="0" fontId="21" fillId="0" borderId="0" xfId="126" applyFont="1" applyFill="1" applyBorder="1" applyAlignment="1" applyProtection="1">
      <alignment horizontal="right" vertical="center" wrapText="1"/>
      <protection locked="0"/>
    </xf>
    <xf numFmtId="0" fontId="22" fillId="0" borderId="0" xfId="126" applyFont="1" applyFill="1" applyAlignment="1">
      <alignment horizontal="left" wrapText="1"/>
    </xf>
    <xf numFmtId="0" fontId="76" fillId="0" borderId="0" xfId="126"/>
    <xf numFmtId="0" fontId="22" fillId="57" borderId="108" xfId="126" applyFont="1" applyFill="1" applyBorder="1" applyAlignment="1">
      <alignment horizontal="left"/>
    </xf>
    <xf numFmtId="0" fontId="22" fillId="57" borderId="0" xfId="126" applyFont="1" applyFill="1"/>
    <xf numFmtId="0" fontId="28" fillId="57" borderId="108" xfId="126" applyFont="1" applyFill="1" applyBorder="1"/>
    <xf numFmtId="0" fontId="21" fillId="57" borderId="0" xfId="126" applyFont="1" applyFill="1" applyBorder="1" applyAlignment="1" applyProtection="1">
      <alignment horizontal="right" vertical="center" wrapText="1"/>
      <protection locked="0"/>
    </xf>
    <xf numFmtId="0" fontId="22" fillId="57" borderId="0" xfId="126" applyFont="1" applyFill="1" applyBorder="1"/>
    <xf numFmtId="165" fontId="22" fillId="57" borderId="108" xfId="126" applyNumberFormat="1" applyFont="1" applyFill="1" applyBorder="1"/>
    <xf numFmtId="0" fontId="28" fillId="57" borderId="108" xfId="126" applyFont="1" applyFill="1" applyBorder="1" applyAlignment="1">
      <alignment horizontal="left"/>
    </xf>
    <xf numFmtId="0" fontId="22" fillId="57" borderId="108" xfId="126" applyFont="1" applyFill="1" applyBorder="1" applyAlignment="1">
      <alignment horizontal="left" vertical="center"/>
    </xf>
    <xf numFmtId="0" fontId="0" fillId="57" borderId="0" xfId="0" applyFill="1" applyAlignment="1">
      <alignment wrapText="1"/>
    </xf>
    <xf numFmtId="0" fontId="80" fillId="0" borderId="0" xfId="0" applyFont="1" applyFill="1" applyBorder="1" applyAlignment="1">
      <alignment horizontal="left"/>
    </xf>
    <xf numFmtId="0" fontId="20" fillId="0" borderId="0" xfId="126" applyFont="1" applyFill="1" applyBorder="1" applyAlignment="1">
      <alignment horizontal="left"/>
    </xf>
    <xf numFmtId="0" fontId="21" fillId="0" borderId="0" xfId="126" applyNumberFormat="1" applyFont="1" applyFill="1" applyAlignment="1" applyProtection="1">
      <alignment horizontal="left"/>
    </xf>
    <xf numFmtId="0" fontId="22" fillId="0" borderId="0" xfId="126" applyFont="1" applyFill="1" applyBorder="1" applyAlignment="1" applyProtection="1">
      <alignment horizontal="left" vertical="center"/>
      <protection locked="0"/>
    </xf>
    <xf numFmtId="0" fontId="19" fillId="57" borderId="54" xfId="0" applyNumberFormat="1" applyFont="1" applyFill="1" applyBorder="1" applyAlignment="1" applyProtection="1">
      <alignment horizontal="center" vertical="center" wrapText="1"/>
    </xf>
    <xf numFmtId="0" fontId="17" fillId="57" borderId="54" xfId="0" applyNumberFormat="1" applyFont="1" applyFill="1" applyBorder="1" applyAlignment="1" applyProtection="1">
      <alignment horizontal="left" vertical="center" wrapText="1"/>
    </xf>
    <xf numFmtId="0" fontId="17" fillId="57" borderId="49" xfId="0" applyNumberFormat="1" applyFont="1" applyFill="1" applyBorder="1" applyAlignment="1" applyProtection="1">
      <alignment horizontal="left" vertical="center" wrapText="1" indent="1"/>
    </xf>
    <xf numFmtId="0" fontId="17" fillId="57" borderId="49" xfId="0" applyNumberFormat="1" applyFont="1" applyFill="1" applyBorder="1" applyAlignment="1" applyProtection="1">
      <alignment horizontal="left" vertical="center" wrapText="1"/>
    </xf>
    <xf numFmtId="0" fontId="19" fillId="57" borderId="108" xfId="0" applyNumberFormat="1" applyFont="1" applyFill="1" applyBorder="1" applyAlignment="1" applyProtection="1">
      <alignment horizontal="left" vertical="center" wrapText="1"/>
    </xf>
    <xf numFmtId="0" fontId="22" fillId="0" borderId="0" xfId="126" applyFont="1" applyFill="1" applyAlignment="1">
      <alignment horizontal="left" wrapText="1"/>
    </xf>
    <xf numFmtId="0" fontId="21" fillId="57" borderId="0" xfId="126" applyNumberFormat="1" applyFont="1" applyFill="1" applyAlignment="1" applyProtection="1">
      <alignment horizontal="justify" wrapText="1"/>
    </xf>
    <xf numFmtId="0" fontId="76" fillId="57" borderId="0" xfId="126" applyFill="1" applyAlignment="1">
      <alignment horizontal="justify" wrapText="1"/>
    </xf>
    <xf numFmtId="0" fontId="22" fillId="57" borderId="0" xfId="126" applyFont="1" applyFill="1" applyBorder="1" applyAlignment="1" applyProtection="1">
      <alignment horizontal="left" vertical="center" wrapText="1"/>
      <protection locked="0"/>
    </xf>
    <xf numFmtId="0" fontId="22" fillId="57" borderId="0" xfId="126" applyFont="1" applyFill="1" applyAlignment="1">
      <alignment horizontal="left" wrapText="1"/>
    </xf>
    <xf numFmtId="0" fontId="22" fillId="57" borderId="0" xfId="126" quotePrefix="1" applyFont="1" applyFill="1" applyAlignment="1">
      <alignment horizontal="left" wrapText="1"/>
    </xf>
    <xf numFmtId="0" fontId="23" fillId="57" borderId="0" xfId="1" applyNumberFormat="1" applyFont="1" applyFill="1" applyBorder="1" applyAlignment="1" applyProtection="1">
      <alignment horizontal="left" vertical="top" wrapText="1"/>
    </xf>
    <xf numFmtId="0" fontId="25" fillId="57" borderId="66" xfId="1" applyNumberFormat="1" applyFont="1" applyFill="1" applyBorder="1" applyAlignment="1" applyProtection="1">
      <alignment horizontal="center" vertical="center" wrapText="1"/>
    </xf>
    <xf numFmtId="0" fontId="25" fillId="57" borderId="57" xfId="1" applyNumberFormat="1" applyFont="1" applyFill="1" applyBorder="1" applyAlignment="1" applyProtection="1">
      <alignment horizontal="center" vertical="center" wrapText="1"/>
    </xf>
    <xf numFmtId="0" fontId="25" fillId="57" borderId="67" xfId="1" applyNumberFormat="1" applyFont="1" applyFill="1" applyBorder="1" applyAlignment="1" applyProtection="1">
      <alignment horizontal="center" vertical="center" wrapText="1"/>
    </xf>
    <xf numFmtId="0" fontId="25" fillId="57" borderId="68" xfId="1" applyNumberFormat="1" applyFont="1" applyFill="1" applyBorder="1" applyAlignment="1" applyProtection="1">
      <alignment horizontal="center" vertical="center" wrapText="1"/>
    </xf>
    <xf numFmtId="0" fontId="25" fillId="57" borderId="29" xfId="1" applyNumberFormat="1" applyFont="1" applyFill="1" applyBorder="1" applyAlignment="1" applyProtection="1">
      <alignment horizontal="center" vertical="center" wrapText="1"/>
    </xf>
    <xf numFmtId="0" fontId="25" fillId="57" borderId="31" xfId="1" applyNumberFormat="1" applyFont="1" applyFill="1" applyBorder="1" applyAlignment="1" applyProtection="1">
      <alignment horizontal="center" vertical="center" wrapText="1"/>
    </xf>
    <xf numFmtId="0" fontId="22" fillId="57" borderId="0" xfId="1" applyFont="1" applyFill="1" applyAlignment="1">
      <alignment horizontal="left" vertical="top" wrapText="1"/>
    </xf>
    <xf numFmtId="0" fontId="27" fillId="57" borderId="0" xfId="1" applyNumberFormat="1" applyFont="1" applyFill="1" applyBorder="1" applyAlignment="1" applyProtection="1">
      <alignment horizontal="left" vertical="top"/>
    </xf>
    <xf numFmtId="0" fontId="21" fillId="57" borderId="0" xfId="1" applyNumberFormat="1" applyFont="1" applyFill="1" applyBorder="1" applyAlignment="1" applyProtection="1">
      <alignment horizontal="left" wrapText="1"/>
    </xf>
    <xf numFmtId="0" fontId="17" fillId="57" borderId="0" xfId="1" applyFill="1" applyBorder="1" applyAlignment="1"/>
    <xf numFmtId="0" fontId="22" fillId="57" borderId="0" xfId="1" applyFont="1" applyFill="1" applyAlignment="1">
      <alignment horizontal="left" wrapText="1"/>
    </xf>
    <xf numFmtId="0" fontId="21" fillId="57" borderId="0" xfId="1" applyFont="1" applyFill="1" applyAlignment="1">
      <alignment horizontal="left" wrapText="1"/>
    </xf>
    <xf numFmtId="0" fontId="28" fillId="57" borderId="69" xfId="1" applyFont="1" applyFill="1" applyBorder="1" applyAlignment="1">
      <alignment horizontal="center" vertical="center" wrapText="1"/>
    </xf>
    <xf numFmtId="0" fontId="28" fillId="57" borderId="44" xfId="1" applyFont="1" applyFill="1" applyBorder="1" applyAlignment="1">
      <alignment horizontal="center" vertical="center" wrapText="1"/>
    </xf>
    <xf numFmtId="0" fontId="28" fillId="57" borderId="70" xfId="1" applyFont="1" applyFill="1" applyBorder="1" applyAlignment="1">
      <alignment horizontal="center" vertical="center" wrapText="1"/>
    </xf>
    <xf numFmtId="0" fontId="22" fillId="0" borderId="0" xfId="1" applyFont="1" applyAlignment="1">
      <alignment horizontal="left" vertical="top" wrapText="1"/>
    </xf>
    <xf numFmtId="0" fontId="27" fillId="57" borderId="0" xfId="1" applyNumberFormat="1" applyFont="1" applyFill="1" applyBorder="1" applyAlignment="1" applyProtection="1">
      <alignment horizontal="left" vertical="top" wrapText="1"/>
    </xf>
    <xf numFmtId="0" fontId="26" fillId="57" borderId="0" xfId="1" applyNumberFormat="1" applyFont="1" applyFill="1" applyBorder="1" applyAlignment="1" applyProtection="1">
      <alignment horizontal="left" vertical="top" wrapText="1"/>
    </xf>
    <xf numFmtId="0" fontId="20" fillId="57" borderId="0" xfId="1" applyNumberFormat="1" applyFont="1" applyFill="1" applyBorder="1" applyAlignment="1" applyProtection="1">
      <alignment horizontal="left" wrapText="1"/>
    </xf>
    <xf numFmtId="2" fontId="28" fillId="57" borderId="56" xfId="1" applyNumberFormat="1" applyFont="1" applyFill="1" applyBorder="1" applyAlignment="1" applyProtection="1">
      <alignment horizontal="center" vertical="center" wrapText="1"/>
    </xf>
    <xf numFmtId="2" fontId="28" fillId="57" borderId="30" xfId="1" applyNumberFormat="1" applyFont="1" applyFill="1" applyBorder="1" applyAlignment="1" applyProtection="1">
      <alignment horizontal="center" vertical="center" wrapText="1"/>
    </xf>
    <xf numFmtId="0" fontId="21" fillId="57" borderId="0" xfId="1" applyNumberFormat="1" applyFont="1" applyFill="1" applyBorder="1" applyAlignment="1" applyProtection="1">
      <alignment horizontal="left" vertical="top" wrapText="1"/>
    </xf>
    <xf numFmtId="0" fontId="22" fillId="57" borderId="0" xfId="1" applyNumberFormat="1" applyFont="1" applyFill="1" applyBorder="1" applyAlignment="1" applyProtection="1">
      <alignment horizontal="left" vertical="top" wrapText="1"/>
    </xf>
    <xf numFmtId="2" fontId="28" fillId="57" borderId="69" xfId="1" applyNumberFormat="1" applyFont="1" applyFill="1" applyBorder="1" applyAlignment="1" applyProtection="1">
      <alignment horizontal="center" vertical="center" wrapText="1"/>
    </xf>
    <xf numFmtId="2" fontId="28" fillId="57" borderId="44" xfId="1" applyNumberFormat="1" applyFont="1" applyFill="1" applyBorder="1" applyAlignment="1" applyProtection="1">
      <alignment horizontal="center" vertical="center" wrapText="1"/>
    </xf>
    <xf numFmtId="2" fontId="28" fillId="57" borderId="70" xfId="1" applyNumberFormat="1" applyFont="1" applyFill="1" applyBorder="1" applyAlignment="1" applyProtection="1">
      <alignment horizontal="center" vertical="center" wrapText="1"/>
    </xf>
    <xf numFmtId="0" fontId="28" fillId="57" borderId="69" xfId="1" applyNumberFormat="1" applyFont="1" applyFill="1" applyBorder="1" applyAlignment="1" applyProtection="1">
      <alignment horizontal="center" vertical="center" wrapText="1"/>
    </xf>
    <xf numFmtId="0" fontId="28" fillId="57" borderId="44" xfId="1" applyNumberFormat="1" applyFont="1" applyFill="1" applyBorder="1" applyAlignment="1" applyProtection="1">
      <alignment horizontal="center" vertical="center" wrapText="1"/>
    </xf>
    <xf numFmtId="0" fontId="28" fillId="57" borderId="70" xfId="1" applyNumberFormat="1" applyFont="1" applyFill="1" applyBorder="1" applyAlignment="1" applyProtection="1">
      <alignment horizontal="center" vertical="center" wrapText="1"/>
    </xf>
    <xf numFmtId="0" fontId="20" fillId="57" borderId="0" xfId="1" applyNumberFormat="1" applyFont="1" applyFill="1" applyBorder="1" applyAlignment="1" applyProtection="1">
      <alignment horizontal="left" vertical="top"/>
    </xf>
    <xf numFmtId="0" fontId="22" fillId="57" borderId="0" xfId="0" applyFont="1" applyFill="1" applyAlignment="1">
      <alignment horizontal="justify" wrapText="1"/>
    </xf>
    <xf numFmtId="0" fontId="22" fillId="57" borderId="0" xfId="0" applyFont="1" applyFill="1" applyAlignment="1">
      <alignment horizontal="left" vertical="top" wrapText="1"/>
    </xf>
    <xf numFmtId="0" fontId="22" fillId="57" borderId="0" xfId="0" applyFont="1" applyFill="1" applyBorder="1" applyAlignment="1">
      <alignment horizontal="left" vertical="top" wrapText="1"/>
    </xf>
    <xf numFmtId="0" fontId="22" fillId="57" borderId="0" xfId="0" applyFont="1" applyFill="1" applyBorder="1" applyAlignment="1">
      <alignment horizontal="justify" wrapText="1"/>
    </xf>
    <xf numFmtId="0" fontId="19" fillId="57" borderId="0" xfId="0" applyFont="1" applyFill="1" applyAlignment="1">
      <alignment horizontal="left" vertical="center" wrapText="1"/>
    </xf>
    <xf numFmtId="0" fontId="22" fillId="57" borderId="80" xfId="0" applyFont="1" applyFill="1" applyBorder="1" applyAlignment="1">
      <alignment horizontal="center" vertical="center" wrapText="1"/>
    </xf>
    <xf numFmtId="0" fontId="22" fillId="57" borderId="81" xfId="0" applyFont="1" applyFill="1" applyBorder="1" applyAlignment="1">
      <alignment horizontal="center" vertical="center" wrapText="1"/>
    </xf>
    <xf numFmtId="0" fontId="22" fillId="57" borderId="79" xfId="0" applyFont="1" applyFill="1" applyBorder="1" applyAlignment="1">
      <alignment horizontal="center" vertical="center" wrapText="1"/>
    </xf>
    <xf numFmtId="0" fontId="28" fillId="57" borderId="0" xfId="0" applyFont="1" applyFill="1" applyBorder="1" applyAlignment="1">
      <alignment horizontal="left" vertical="top" wrapText="1"/>
    </xf>
    <xf numFmtId="0" fontId="28" fillId="57" borderId="14" xfId="0" applyFont="1" applyFill="1" applyBorder="1" applyAlignment="1">
      <alignment horizontal="left" vertical="top" wrapText="1"/>
    </xf>
    <xf numFmtId="0" fontId="21" fillId="57" borderId="0" xfId="0" applyFont="1" applyFill="1" applyAlignment="1">
      <alignment horizontal="justify" wrapText="1"/>
    </xf>
    <xf numFmtId="0" fontId="20" fillId="0" borderId="0" xfId="0" applyFont="1" applyFill="1" applyAlignment="1">
      <alignment wrapText="1"/>
    </xf>
    <xf numFmtId="0" fontId="22" fillId="0" borderId="0" xfId="0" applyFont="1" applyFill="1" applyAlignment="1">
      <alignment horizontal="justify" wrapText="1"/>
    </xf>
    <xf numFmtId="0" fontId="0" fillId="0" borderId="0" xfId="0" applyFill="1" applyAlignment="1">
      <alignment wrapText="1"/>
    </xf>
    <xf numFmtId="0" fontId="22" fillId="0" borderId="0" xfId="0" applyFont="1" applyFill="1" applyAlignment="1">
      <alignment wrapText="1"/>
    </xf>
    <xf numFmtId="0" fontId="22" fillId="57" borderId="0" xfId="0" applyNumberFormat="1" applyFont="1" applyFill="1" applyBorder="1" applyAlignment="1" applyProtection="1">
      <alignment horizontal="left" vertical="center" wrapText="1"/>
    </xf>
    <xf numFmtId="0" fontId="22" fillId="57" borderId="0" xfId="0" applyFont="1" applyFill="1" applyBorder="1" applyAlignment="1">
      <alignment horizontal="left" vertical="center"/>
    </xf>
    <xf numFmtId="0" fontId="28" fillId="57" borderId="38" xfId="0" applyNumberFormat="1" applyFont="1" applyFill="1" applyBorder="1" applyAlignment="1" applyProtection="1">
      <alignment horizontal="left" vertical="center" wrapText="1"/>
    </xf>
    <xf numFmtId="0" fontId="28" fillId="57" borderId="38" xfId="0" applyFont="1" applyFill="1" applyBorder="1" applyAlignment="1">
      <alignment horizontal="left" vertical="center" wrapText="1"/>
    </xf>
    <xf numFmtId="0" fontId="28" fillId="57" borderId="69" xfId="0" applyNumberFormat="1" applyFont="1" applyFill="1" applyBorder="1" applyAlignment="1" applyProtection="1">
      <alignment horizontal="center" vertical="center" wrapText="1"/>
    </xf>
    <xf numFmtId="0" fontId="28" fillId="57" borderId="70" xfId="0" applyFont="1" applyFill="1" applyBorder="1" applyAlignment="1">
      <alignment horizontal="center" vertical="center" wrapText="1"/>
    </xf>
    <xf numFmtId="0" fontId="28" fillId="57" borderId="44" xfId="0" applyFont="1" applyFill="1" applyBorder="1" applyAlignment="1">
      <alignment horizontal="center" vertical="center" wrapText="1"/>
    </xf>
    <xf numFmtId="0" fontId="22" fillId="57" borderId="31" xfId="0" applyNumberFormat="1" applyFont="1" applyFill="1" applyBorder="1" applyAlignment="1" applyProtection="1">
      <alignment horizontal="left" vertical="center" wrapText="1"/>
    </xf>
    <xf numFmtId="0" fontId="22" fillId="57" borderId="31" xfId="0" applyFont="1" applyFill="1" applyBorder="1" applyAlignment="1">
      <alignment horizontal="left" vertical="center"/>
    </xf>
    <xf numFmtId="0" fontId="28" fillId="57" borderId="37" xfId="0" applyNumberFormat="1" applyFont="1" applyFill="1" applyBorder="1" applyAlignment="1" applyProtection="1">
      <alignment horizontal="left" vertical="center" wrapText="1"/>
    </xf>
    <xf numFmtId="0" fontId="28" fillId="57" borderId="37" xfId="0" applyFont="1" applyFill="1" applyBorder="1" applyAlignment="1">
      <alignment horizontal="left" vertical="center"/>
    </xf>
    <xf numFmtId="0" fontId="28" fillId="57" borderId="38" xfId="0" applyFont="1" applyFill="1" applyBorder="1" applyAlignment="1">
      <alignment horizontal="left" vertical="center"/>
    </xf>
    <xf numFmtId="0" fontId="21" fillId="0" borderId="0" xfId="0" applyFont="1" applyFill="1" applyAlignment="1">
      <alignment horizontal="left" vertical="top" wrapText="1"/>
    </xf>
    <xf numFmtId="0" fontId="22" fillId="0" borderId="0" xfId="0" applyNumberFormat="1" applyFont="1" applyFill="1" applyAlignment="1">
      <alignment horizontal="justify"/>
    </xf>
    <xf numFmtId="0" fontId="20" fillId="57" borderId="0" xfId="115" applyFont="1" applyFill="1" applyAlignment="1">
      <alignment horizontal="left" vertical="justify" wrapText="1"/>
    </xf>
    <xf numFmtId="0" fontId="21" fillId="57" borderId="0" xfId="118" applyFont="1" applyFill="1" applyAlignment="1">
      <alignment horizontal="justify" vertical="center" wrapText="1"/>
    </xf>
    <xf numFmtId="0" fontId="22" fillId="57" borderId="0" xfId="118" applyFont="1" applyFill="1" applyAlignment="1">
      <alignment horizontal="justify" vertical="justify" wrapText="1"/>
    </xf>
    <xf numFmtId="0" fontId="64" fillId="57" borderId="0" xfId="0" applyFont="1" applyFill="1" applyAlignment="1">
      <alignment wrapText="1"/>
    </xf>
    <xf numFmtId="0" fontId="20" fillId="57" borderId="0" xfId="0" applyFont="1" applyFill="1" applyAlignment="1">
      <alignment horizontal="left" wrapText="1"/>
    </xf>
    <xf numFmtId="0" fontId="19" fillId="0" borderId="0" xfId="0" applyFont="1" applyAlignment="1">
      <alignment horizontal="left" vertical="top" wrapText="1"/>
    </xf>
    <xf numFmtId="0" fontId="21" fillId="57" borderId="0" xfId="0" applyFont="1" applyFill="1" applyAlignment="1">
      <alignment horizontal="left"/>
    </xf>
    <xf numFmtId="0" fontId="22" fillId="57" borderId="0" xfId="0" applyFont="1" applyFill="1" applyAlignment="1">
      <alignment horizontal="left" wrapText="1"/>
    </xf>
    <xf numFmtId="0" fontId="69" fillId="57" borderId="35" xfId="0" applyFont="1" applyFill="1" applyBorder="1" applyAlignment="1">
      <alignment horizontal="center"/>
    </xf>
    <xf numFmtId="0" fontId="69" fillId="57" borderId="37" xfId="0" applyFont="1" applyFill="1" applyBorder="1" applyAlignment="1">
      <alignment horizontal="center"/>
    </xf>
    <xf numFmtId="0" fontId="69" fillId="57" borderId="36" xfId="0" applyFont="1" applyFill="1" applyBorder="1" applyAlignment="1">
      <alignment horizontal="center"/>
    </xf>
    <xf numFmtId="0" fontId="22" fillId="57" borderId="39" xfId="1" applyFont="1" applyFill="1" applyBorder="1" applyAlignment="1">
      <alignment vertical="center"/>
    </xf>
    <xf numFmtId="0" fontId="22" fillId="0" borderId="50" xfId="1" applyFont="1" applyBorder="1" applyAlignment="1">
      <alignment vertical="center"/>
    </xf>
    <xf numFmtId="0" fontId="22" fillId="57" borderId="33" xfId="1" applyFont="1" applyFill="1" applyBorder="1" applyAlignment="1">
      <alignment vertical="center"/>
    </xf>
    <xf numFmtId="0" fontId="22" fillId="0" borderId="39" xfId="1" applyFont="1" applyBorder="1" applyAlignment="1">
      <alignment vertical="center"/>
    </xf>
    <xf numFmtId="0" fontId="26" fillId="57" borderId="0" xfId="1" applyNumberFormat="1" applyFont="1" applyFill="1" applyBorder="1" applyAlignment="1" applyProtection="1">
      <alignment horizontal="left" wrapText="1"/>
    </xf>
    <xf numFmtId="0" fontId="70" fillId="0" borderId="0" xfId="0" applyFont="1" applyAlignment="1">
      <alignment horizontal="left" vertical="top"/>
    </xf>
    <xf numFmtId="0" fontId="71" fillId="0" borderId="0" xfId="0" applyFont="1" applyAlignment="1">
      <alignment horizontal="left" vertical="top"/>
    </xf>
    <xf numFmtId="0" fontId="19" fillId="0" borderId="54" xfId="0" applyFont="1" applyBorder="1" applyAlignment="1">
      <alignment horizontal="center" wrapText="1"/>
    </xf>
    <xf numFmtId="0" fontId="19" fillId="57" borderId="49" xfId="125" applyFont="1" applyFill="1" applyBorder="1" applyAlignment="1">
      <alignment vertical="center" wrapText="1"/>
    </xf>
    <xf numFmtId="0" fontId="19" fillId="57" borderId="54" xfId="125" applyFont="1" applyFill="1" applyBorder="1" applyAlignment="1">
      <alignment vertical="center" wrapText="1"/>
    </xf>
    <xf numFmtId="0" fontId="19" fillId="57" borderId="51" xfId="125" applyFont="1" applyFill="1" applyBorder="1" applyAlignment="1">
      <alignment vertical="center" wrapText="1"/>
    </xf>
    <xf numFmtId="0" fontId="74" fillId="0" borderId="98" xfId="0" applyFont="1" applyBorder="1" applyAlignment="1">
      <alignment horizontal="left" vertical="top" wrapText="1"/>
    </xf>
    <xf numFmtId="0" fontId="73" fillId="0" borderId="98" xfId="0" applyFont="1" applyBorder="1" applyAlignment="1">
      <alignment horizontal="left" vertical="top" wrapText="1"/>
    </xf>
    <xf numFmtId="0" fontId="73" fillId="60" borderId="0" xfId="0" applyFont="1" applyFill="1" applyAlignment="1">
      <alignment horizontal="left" vertical="top" wrapText="1"/>
    </xf>
    <xf numFmtId="0" fontId="74" fillId="60" borderId="95" xfId="0" applyFont="1" applyFill="1" applyBorder="1" applyAlignment="1">
      <alignment horizontal="center" vertical="center" wrapText="1"/>
    </xf>
    <xf numFmtId="0" fontId="74" fillId="60" borderId="96" xfId="0" applyFont="1" applyFill="1" applyBorder="1" applyAlignment="1">
      <alignment horizontal="center" vertical="center" wrapText="1"/>
    </xf>
    <xf numFmtId="0" fontId="74" fillId="60" borderId="99" xfId="0" applyFont="1" applyFill="1" applyBorder="1" applyAlignment="1">
      <alignment horizontal="center" vertical="center" wrapText="1"/>
    </xf>
    <xf numFmtId="0" fontId="74" fillId="60" borderId="100" xfId="0" applyFont="1" applyFill="1" applyBorder="1" applyAlignment="1">
      <alignment horizontal="center" vertical="center" wrapText="1"/>
    </xf>
    <xf numFmtId="0" fontId="74" fillId="0" borderId="97" xfId="0" applyFont="1" applyBorder="1" applyAlignment="1">
      <alignment horizontal="center" vertical="center" wrapText="1"/>
    </xf>
    <xf numFmtId="0" fontId="74" fillId="0" borderId="101" xfId="0" applyFont="1" applyBorder="1" applyAlignment="1">
      <alignment horizontal="center" vertical="center" wrapText="1"/>
    </xf>
    <xf numFmtId="0" fontId="74" fillId="60" borderId="98" xfId="0" applyFont="1" applyFill="1" applyBorder="1" applyAlignment="1">
      <alignment horizontal="center" vertical="center" wrapText="1"/>
    </xf>
    <xf numFmtId="0" fontId="69" fillId="0" borderId="102" xfId="0" applyFont="1" applyBorder="1" applyAlignment="1">
      <alignment horizontal="center" vertical="center" wrapText="1"/>
    </xf>
    <xf numFmtId="11" fontId="79" fillId="0" borderId="0" xfId="0" applyNumberFormat="1" applyFont="1" applyBorder="1"/>
    <xf numFmtId="0" fontId="81" fillId="0" borderId="0" xfId="0" applyFont="1"/>
    <xf numFmtId="0" fontId="79" fillId="0" borderId="0" xfId="0" applyFont="1"/>
  </cellXfs>
  <cellStyles count="133">
    <cellStyle name="20 % - Accent1 2" xfId="92"/>
    <cellStyle name="20 % - Accent1 3" xfId="2"/>
    <cellStyle name="20 % - Accent2 2" xfId="96"/>
    <cellStyle name="20 % - Accent2 3" xfId="3"/>
    <cellStyle name="20 % - Accent3 2" xfId="100"/>
    <cellStyle name="20 % - Accent3 3" xfId="4"/>
    <cellStyle name="20 % - Accent4 2" xfId="104"/>
    <cellStyle name="20 % - Accent4 3" xfId="5"/>
    <cellStyle name="20 % - Accent5 2" xfId="108"/>
    <cellStyle name="20 % - Accent5 3" xfId="6"/>
    <cellStyle name="20 % - Accent6 2" xfId="112"/>
    <cellStyle name="20 % - Accent6 3" xfId="7"/>
    <cellStyle name="40 % - Accent1 2" xfId="93"/>
    <cellStyle name="40 % - Accent1 3" xfId="8"/>
    <cellStyle name="40 % - Accent2 2" xfId="97"/>
    <cellStyle name="40 % - Accent2 3" xfId="9"/>
    <cellStyle name="40 % - Accent3 2" xfId="101"/>
    <cellStyle name="40 % - Accent3 3" xfId="10"/>
    <cellStyle name="40 % - Accent4 2" xfId="105"/>
    <cellStyle name="40 % - Accent4 3" xfId="11"/>
    <cellStyle name="40 % - Accent5 2" xfId="109"/>
    <cellStyle name="40 % - Accent5 3" xfId="12"/>
    <cellStyle name="40 % - Accent6 2" xfId="113"/>
    <cellStyle name="40 % - Accent6 3" xfId="13"/>
    <cellStyle name="60 % - Accent1 2" xfId="94"/>
    <cellStyle name="60 % - Accent1 3" xfId="14"/>
    <cellStyle name="60 % - Accent2 2" xfId="98"/>
    <cellStyle name="60 % - Accent2 3" xfId="15"/>
    <cellStyle name="60 % - Accent3 2" xfId="102"/>
    <cellStyle name="60 % - Accent3 3" xfId="16"/>
    <cellStyle name="60 % - Accent4 2" xfId="106"/>
    <cellStyle name="60 % - Accent4 3" xfId="17"/>
    <cellStyle name="60 % - Accent5 2" xfId="110"/>
    <cellStyle name="60 % - Accent5 3" xfId="18"/>
    <cellStyle name="60 % - Accent6 2" xfId="114"/>
    <cellStyle name="60 % - Accent6 3" xfId="19"/>
    <cellStyle name="Accent1 2" xfId="91"/>
    <cellStyle name="Accent1 3" xfId="20"/>
    <cellStyle name="Accent2 2" xfId="95"/>
    <cellStyle name="Accent2 3" xfId="21"/>
    <cellStyle name="Accent3 2" xfId="99"/>
    <cellStyle name="Accent3 3" xfId="22"/>
    <cellStyle name="Accent4 2" xfId="103"/>
    <cellStyle name="Accent4 3" xfId="23"/>
    <cellStyle name="Accent5 2" xfId="107"/>
    <cellStyle name="Accent5 3" xfId="24"/>
    <cellStyle name="Accent6 2" xfId="111"/>
    <cellStyle name="Accent6 3" xfId="25"/>
    <cellStyle name="Avertissement 2" xfId="87"/>
    <cellStyle name="Avertissement 3" xfId="26"/>
    <cellStyle name="Calcul 2" xfId="84"/>
    <cellStyle name="Calcul 3" xfId="27"/>
    <cellStyle name="Calcul 4" xfId="127"/>
    <cellStyle name="Cellule liée 2" xfId="85"/>
    <cellStyle name="Cellule liée 3" xfId="28"/>
    <cellStyle name="Commentaire 2" xfId="88"/>
    <cellStyle name="Commentaire 3" xfId="29"/>
    <cellStyle name="Commentaire 4" xfId="121"/>
    <cellStyle name="Commentaire 5" xfId="128"/>
    <cellStyle name="Date" xfId="30"/>
    <cellStyle name="DEFINITION" xfId="31"/>
    <cellStyle name="Entrée 2" xfId="82"/>
    <cellStyle name="Entrée 3" xfId="32"/>
    <cellStyle name="Entrée 4" xfId="132"/>
    <cellStyle name="Euro" xfId="33"/>
    <cellStyle name="Euro 2" xfId="122"/>
    <cellStyle name="FILET_HAUT" xfId="34"/>
    <cellStyle name="Insatisfaisant 2" xfId="80"/>
    <cellStyle name="Insatisfaisant 3" xfId="35"/>
    <cellStyle name="josette" xfId="36"/>
    <cellStyle name="Ligne_Bas" xfId="37"/>
    <cellStyle name="Milliers 2" xfId="129"/>
    <cellStyle name="Motif" xfId="38"/>
    <cellStyle name="Motif 2" xfId="123"/>
    <cellStyle name="Neutre 2" xfId="81"/>
    <cellStyle name="Neutre 3" xfId="39"/>
    <cellStyle name="Nom_Département" xfId="40"/>
    <cellStyle name="Normal" xfId="0" builtinId="0"/>
    <cellStyle name="Normal 2" xfId="71"/>
    <cellStyle name="Normal 2 2" xfId="125"/>
    <cellStyle name="Normal 3" xfId="73"/>
    <cellStyle name="Normal 4" xfId="1"/>
    <cellStyle name="Normal 5" xfId="126"/>
    <cellStyle name="Normal_DF annexe 2" xfId="119"/>
    <cellStyle name="Normal_Pyramides des âges 31-12-2006 Public privé" xfId="120"/>
    <cellStyle name="Normal_Tab 1-16 1-19 1-18_ 07 mars" xfId="117"/>
    <cellStyle name="Normal_Tableaux Non-titulaires_Vue d'ensemble n°1.2" xfId="118"/>
    <cellStyle name="Normal_Vue 1.2 Emploi public_mise en forme 08062010" xfId="115"/>
    <cellStyle name="Normal_Vue 1.2-partie localisation 3FP-tableaux_Audrey_20080627" xfId="116"/>
    <cellStyle name="Normal_Vue 1.2-Tabx et graph_20090703-DEF" xfId="72"/>
    <cellStyle name="NOTE01" xfId="41"/>
    <cellStyle name="Pourcentage 2" xfId="42"/>
    <cellStyle name="Pourcentage 3" xfId="124"/>
    <cellStyle name="REMARQ01" xfId="43"/>
    <cellStyle name="S/TT_Nom" xfId="44"/>
    <cellStyle name="Satisfaisant 2" xfId="79"/>
    <cellStyle name="Satisfaisant 3" xfId="45"/>
    <cellStyle name="Service_+" xfId="46"/>
    <cellStyle name="Sortie 2" xfId="83"/>
    <cellStyle name="Sortie 3" xfId="47"/>
    <cellStyle name="Sortie 4" xfId="130"/>
    <cellStyle name="SOURSITU" xfId="48"/>
    <cellStyle name="SOUS TOT" xfId="49"/>
    <cellStyle name="Sous_Total" xfId="50"/>
    <cellStyle name="TABL01" xfId="51"/>
    <cellStyle name="Texte explicatif 2" xfId="89"/>
    <cellStyle name="Texte explicatif 3" xfId="52"/>
    <cellStyle name="TITCOL01" xfId="53"/>
    <cellStyle name="TITCOLG1" xfId="54"/>
    <cellStyle name="TITLIG01" xfId="55"/>
    <cellStyle name="Titre 2" xfId="74"/>
    <cellStyle name="Titre 3" xfId="56"/>
    <cellStyle name="Titre 1 2" xfId="75"/>
    <cellStyle name="Titre 1 3" xfId="57"/>
    <cellStyle name="Titre 2 2" xfId="76"/>
    <cellStyle name="Titre 2 3" xfId="58"/>
    <cellStyle name="Titre 3 2" xfId="77"/>
    <cellStyle name="Titre 3 3" xfId="59"/>
    <cellStyle name="Titre 4 2" xfId="78"/>
    <cellStyle name="Titre 4 3" xfId="60"/>
    <cellStyle name="TITRE01" xfId="61"/>
    <cellStyle name="Total 2" xfId="90"/>
    <cellStyle name="Total 3" xfId="62"/>
    <cellStyle name="Total 4" xfId="131"/>
    <cellStyle name="TOTAL01" xfId="63"/>
    <cellStyle name="TOTALG1" xfId="64"/>
    <cellStyle name="TT_DPT_Corps" xfId="65"/>
    <cellStyle name="UNITE" xfId="66"/>
    <cellStyle name="Valeur" xfId="67"/>
    <cellStyle name="Vérification 2" xfId="86"/>
    <cellStyle name="Vérification 3" xfId="68"/>
    <cellStyle name="Vide_Département" xfId="69"/>
    <cellStyle name="Villes" xfId="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33"/>
          <c:dLbls>
            <c:dLbl>
              <c:idx val="0"/>
              <c:layout>
                <c:manualLayout>
                  <c:x val="1.9051618547681538E-2"/>
                  <c:y val="-1.5172250139586823E-2"/>
                </c:manualLayout>
              </c:layout>
              <c:showLegendKey val="0"/>
              <c:showVal val="1"/>
              <c:showCatName val="1"/>
              <c:showSerName val="0"/>
              <c:showPercent val="0"/>
              <c:showBubbleSize val="0"/>
            </c:dLbl>
            <c:dLbl>
              <c:idx val="1"/>
              <c:layout>
                <c:manualLayout>
                  <c:x val="0"/>
                  <c:y val="-1.9931323283082045E-2"/>
                </c:manualLayout>
              </c:layout>
              <c:showLegendKey val="0"/>
              <c:showVal val="1"/>
              <c:showCatName val="1"/>
              <c:showSerName val="0"/>
              <c:showPercent val="0"/>
              <c:showBubbleSize val="0"/>
            </c:dLbl>
            <c:dLbl>
              <c:idx val="2"/>
              <c:layout>
                <c:manualLayout>
                  <c:x val="-0.1256353893263342"/>
                  <c:y val="-6.2661641541038524E-2"/>
                </c:manualLayout>
              </c:layout>
              <c:showLegendKey val="0"/>
              <c:showVal val="1"/>
              <c:showCatName val="1"/>
              <c:showSerName val="0"/>
              <c:showPercent val="0"/>
              <c:showBubbleSize val="0"/>
            </c:dLbl>
            <c:dLbl>
              <c:idx val="3"/>
              <c:layout>
                <c:manualLayout>
                  <c:x val="4.138232720909886E-2"/>
                  <c:y val="-0.11663498045784478"/>
                </c:manualLayout>
              </c:layout>
              <c:showLegendKey val="0"/>
              <c:showVal val="1"/>
              <c:showCatName val="1"/>
              <c:showSerName val="0"/>
              <c:showPercent val="0"/>
              <c:showBubbleSize val="0"/>
            </c:dLbl>
            <c:dLbl>
              <c:idx val="4"/>
              <c:layout>
                <c:manualLayout>
                  <c:x val="0.22312160979877516"/>
                  <c:y val="-9.1283640424343934E-2"/>
                </c:manualLayout>
              </c:layout>
              <c:showLegendKey val="0"/>
              <c:showVal val="1"/>
              <c:showCatName val="1"/>
              <c:showSerName val="0"/>
              <c:showPercent val="0"/>
              <c:showBubbleSize val="0"/>
            </c:dLbl>
            <c:dLbl>
              <c:idx val="5"/>
              <c:layout>
                <c:manualLayout>
                  <c:x val="0.21044597550306213"/>
                  <c:y val="-2.5782244556113904E-2"/>
                </c:manualLayout>
              </c:layout>
              <c:showLegendKey val="0"/>
              <c:showVal val="1"/>
              <c:showCatName val="1"/>
              <c:showSerName val="0"/>
              <c:showPercent val="0"/>
              <c:showBubbleSize val="0"/>
            </c:dLbl>
            <c:numFmt formatCode="0.0%" sourceLinked="0"/>
            <c:showLegendKey val="0"/>
            <c:showVal val="1"/>
            <c:showCatName val="1"/>
            <c:showSerName val="0"/>
            <c:showPercent val="0"/>
            <c:showBubbleSize val="0"/>
            <c:showLeaderLines val="1"/>
          </c:dLbls>
          <c:cat>
            <c:strRef>
              <c:f>'Source Figure V 1-1'!$A$3:$A$8</c:f>
              <c:strCache>
                <c:ptCount val="6"/>
                <c:pt idx="0">
                  <c:v>Emploi privé hors service public</c:v>
                </c:pt>
                <c:pt idx="1">
                  <c:v>Fonction publique hors emplois aidés </c:v>
                </c:pt>
                <c:pt idx="2">
                  <c:v>Emplois aidés de la fonction publique </c:v>
                </c:pt>
                <c:pt idx="3">
                  <c:v>Organismes publics hors fonction publique</c:v>
                </c:pt>
                <c:pt idx="4">
                  <c:v>Organismes privés à financement public prédominant</c:v>
                </c:pt>
                <c:pt idx="5">
                  <c:v>Entreprises publiques</c:v>
                </c:pt>
              </c:strCache>
            </c:strRef>
          </c:cat>
          <c:val>
            <c:numRef>
              <c:f>'Source Figure V 1-1'!$C$3:$C$8</c:f>
              <c:numCache>
                <c:formatCode>0.0</c:formatCode>
                <c:ptCount val="6"/>
                <c:pt idx="0">
                  <c:v>0.75711986977833057</c:v>
                </c:pt>
                <c:pt idx="1">
                  <c:v>0.19937884995244712</c:v>
                </c:pt>
                <c:pt idx="2">
                  <c:v>7.2313995171556077E-3</c:v>
                </c:pt>
                <c:pt idx="3">
                  <c:v>6.6470846440851569E-3</c:v>
                </c:pt>
                <c:pt idx="4">
                  <c:v>8.773904455336894E-3</c:v>
                </c:pt>
                <c:pt idx="5">
                  <c:v>2.0848891652644669E-2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73789810330876E-2"/>
          <c:y val="8.5324232081911269E-2"/>
          <c:w val="0.8333350948134276"/>
          <c:h val="0.75085324232081907"/>
        </c:manualLayout>
      </c:layout>
      <c:lineChart>
        <c:grouping val="standard"/>
        <c:varyColors val="0"/>
        <c:ser>
          <c:idx val="0"/>
          <c:order val="0"/>
          <c:tx>
            <c:strRef>
              <c:f>'Source Figure V 1-3'!$B$3</c:f>
              <c:strCache>
                <c:ptCount val="1"/>
                <c:pt idx="0">
                  <c:v>FPE</c:v>
                </c:pt>
              </c:strCache>
            </c:strRef>
          </c:tx>
          <c:marker>
            <c:symbol val="diamond"/>
            <c:size val="5"/>
            <c:spPr>
              <a:solidFill>
                <a:srgbClr val="000080"/>
              </a:solidFill>
              <a:ln>
                <a:solidFill>
                  <a:srgbClr val="000080"/>
                </a:solidFill>
                <a:prstDash val="solid"/>
              </a:ln>
            </c:spPr>
          </c:marker>
          <c:cat>
            <c:numRef>
              <c:f>'Source Figure V 1-3'!$A$4:$A$14</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'Source Figure V 1-3'!$B$4:$B$14</c:f>
              <c:numCache>
                <c:formatCode>#,##0.0</c:formatCode>
                <c:ptCount val="11"/>
                <c:pt idx="0">
                  <c:v>100</c:v>
                </c:pt>
                <c:pt idx="1">
                  <c:v>99.660571623712528</c:v>
                </c:pt>
                <c:pt idx="2">
                  <c:v>97.332487865200491</c:v>
                </c:pt>
                <c:pt idx="3">
                  <c:v>94.372258716257434</c:v>
                </c:pt>
                <c:pt idx="4">
                  <c:v>93.412268765593964</c:v>
                </c:pt>
                <c:pt idx="5">
                  <c:v>92.447502371297404</c:v>
                </c:pt>
                <c:pt idx="6">
                  <c:v>90.860594791344624</c:v>
                </c:pt>
                <c:pt idx="7">
                  <c:v>90.258349185860823</c:v>
                </c:pt>
                <c:pt idx="8">
                  <c:v>90.286142822434385</c:v>
                </c:pt>
                <c:pt idx="9">
                  <c:v>89.984399458118119</c:v>
                </c:pt>
                <c:pt idx="10">
                  <c:v>90.189448046208895</c:v>
                </c:pt>
              </c:numCache>
            </c:numRef>
          </c:val>
          <c:smooth val="0"/>
        </c:ser>
        <c:ser>
          <c:idx val="1"/>
          <c:order val="1"/>
          <c:tx>
            <c:strRef>
              <c:f>'Source Figure V 1-3'!$C$3</c:f>
              <c:strCache>
                <c:ptCount val="1"/>
                <c:pt idx="0">
                  <c:v>FPT</c:v>
                </c:pt>
              </c:strCache>
            </c:strRef>
          </c:tx>
          <c:marker>
            <c:symbol val="square"/>
            <c:size val="5"/>
            <c:spPr>
              <a:solidFill>
                <a:srgbClr val="FF00FF"/>
              </a:solidFill>
              <a:ln>
                <a:solidFill>
                  <a:srgbClr val="FF00FF"/>
                </a:solidFill>
                <a:prstDash val="solid"/>
              </a:ln>
            </c:spPr>
          </c:marker>
          <c:cat>
            <c:numRef>
              <c:f>'Source Figure V 1-3'!$A$4:$A$14</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'Source Figure V 1-3'!$C$4:$C$14</c:f>
              <c:numCache>
                <c:formatCode>#,##0.0</c:formatCode>
                <c:ptCount val="11"/>
                <c:pt idx="0">
                  <c:v>100</c:v>
                </c:pt>
                <c:pt idx="1">
                  <c:v>103.0794067830773</c:v>
                </c:pt>
                <c:pt idx="2">
                  <c:v>108.97471911011063</c:v>
                </c:pt>
                <c:pt idx="3">
                  <c:v>113.24826385445108</c:v>
                </c:pt>
                <c:pt idx="4">
                  <c:v>115.59264423301497</c:v>
                </c:pt>
                <c:pt idx="5">
                  <c:v>115.88327624566404</c:v>
                </c:pt>
                <c:pt idx="6">
                  <c:v>117.13973820083299</c:v>
                </c:pt>
                <c:pt idx="7">
                  <c:v>119.17185873313365</c:v>
                </c:pt>
                <c:pt idx="8">
                  <c:v>120.21658547697372</c:v>
                </c:pt>
                <c:pt idx="9">
                  <c:v>121.23456537332649</c:v>
                </c:pt>
                <c:pt idx="10">
                  <c:v>120.89255125892548</c:v>
                </c:pt>
              </c:numCache>
            </c:numRef>
          </c:val>
          <c:smooth val="0"/>
        </c:ser>
        <c:ser>
          <c:idx val="2"/>
          <c:order val="2"/>
          <c:tx>
            <c:strRef>
              <c:f>'Source Figure V 1-3'!$D$3</c:f>
              <c:strCache>
                <c:ptCount val="1"/>
                <c:pt idx="0">
                  <c:v>FPH</c:v>
                </c:pt>
              </c:strCache>
            </c:strRef>
          </c:tx>
          <c:marker>
            <c:symbol val="triangle"/>
            <c:size val="5"/>
            <c:spPr>
              <a:solidFill>
                <a:srgbClr val="99CC00"/>
              </a:solidFill>
              <a:ln>
                <a:solidFill>
                  <a:srgbClr val="99CC00"/>
                </a:solidFill>
                <a:prstDash val="solid"/>
              </a:ln>
            </c:spPr>
          </c:marker>
          <c:cat>
            <c:numRef>
              <c:f>'Source Figure V 1-3'!$A$4:$A$14</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'Source Figure V 1-3'!$D$4:$D$14</c:f>
              <c:numCache>
                <c:formatCode>#,##0.0</c:formatCode>
                <c:ptCount val="11"/>
                <c:pt idx="0">
                  <c:v>100</c:v>
                </c:pt>
                <c:pt idx="1">
                  <c:v>100.33603063808758</c:v>
                </c:pt>
                <c:pt idx="2">
                  <c:v>101.99119059950488</c:v>
                </c:pt>
                <c:pt idx="3">
                  <c:v>103.09250820832759</c:v>
                </c:pt>
                <c:pt idx="4">
                  <c:v>104.13538157438336</c:v>
                </c:pt>
                <c:pt idx="5">
                  <c:v>105.53737818176634</c:v>
                </c:pt>
                <c:pt idx="6">
                  <c:v>107.33194904422281</c:v>
                </c:pt>
                <c:pt idx="7">
                  <c:v>108.04953030785387</c:v>
                </c:pt>
                <c:pt idx="8">
                  <c:v>109.54323210917194</c:v>
                </c:pt>
                <c:pt idx="9">
                  <c:v>110.33959431142704</c:v>
                </c:pt>
                <c:pt idx="10">
                  <c:v>110.54780786573978</c:v>
                </c:pt>
              </c:numCache>
            </c:numRef>
          </c:val>
          <c:smooth val="0"/>
        </c:ser>
        <c:ser>
          <c:idx val="3"/>
          <c:order val="3"/>
          <c:tx>
            <c:strRef>
              <c:f>'Source Figure V 1-3'!$E$3</c:f>
              <c:strCache>
                <c:ptCount val="1"/>
                <c:pt idx="0">
                  <c:v>Ensemble FP</c:v>
                </c:pt>
              </c:strCache>
            </c:strRef>
          </c:tx>
          <c:marker>
            <c:symbol val="x"/>
            <c:size val="5"/>
            <c:spPr>
              <a:noFill/>
              <a:ln>
                <a:solidFill>
                  <a:srgbClr val="00FFFF"/>
                </a:solidFill>
                <a:prstDash val="solid"/>
              </a:ln>
            </c:spPr>
          </c:marker>
          <c:cat>
            <c:numRef>
              <c:f>'Source Figure V 1-3'!$A$4:$A$14</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'Source Figure V 1-3'!$E$4:$E$14</c:f>
              <c:numCache>
                <c:formatCode>#,##0.0</c:formatCode>
                <c:ptCount val="11"/>
                <c:pt idx="0">
                  <c:v>100</c:v>
                </c:pt>
                <c:pt idx="1">
                  <c:v>100.80842356267614</c:v>
                </c:pt>
                <c:pt idx="2">
                  <c:v>101.71189889661825</c:v>
                </c:pt>
                <c:pt idx="3">
                  <c:v>101.70556590407828</c:v>
                </c:pt>
                <c:pt idx="4">
                  <c:v>102.12435873710268</c:v>
                </c:pt>
                <c:pt idx="5">
                  <c:v>102.00382330723281</c:v>
                </c:pt>
                <c:pt idx="6">
                  <c:v>101.93416038929321</c:v>
                </c:pt>
                <c:pt idx="7">
                  <c:v>102.37587713842784</c:v>
                </c:pt>
                <c:pt idx="8">
                  <c:v>102.99749638223061</c:v>
                </c:pt>
                <c:pt idx="9">
                  <c:v>103.30591691113788</c:v>
                </c:pt>
                <c:pt idx="10">
                  <c:v>103.34948941669725</c:v>
                </c:pt>
              </c:numCache>
            </c:numRef>
          </c:val>
          <c:smooth val="0"/>
        </c:ser>
        <c:ser>
          <c:idx val="4"/>
          <c:order val="4"/>
          <c:tx>
            <c:strRef>
              <c:f>'Source Figure V 1-3'!$F$3</c:f>
              <c:strCache>
                <c:ptCount val="1"/>
                <c:pt idx="0">
                  <c:v>Emploi total</c:v>
                </c:pt>
              </c:strCache>
            </c:strRef>
          </c:tx>
          <c:marker>
            <c:symbol val="star"/>
            <c:size val="5"/>
            <c:spPr>
              <a:noFill/>
              <a:ln>
                <a:solidFill>
                  <a:srgbClr val="800080"/>
                </a:solidFill>
                <a:prstDash val="solid"/>
              </a:ln>
            </c:spPr>
          </c:marker>
          <c:cat>
            <c:numRef>
              <c:f>'Source Figure V 1-3'!$A$4:$A$14</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'Source Figure V 1-3'!$F$4:$F$14</c:f>
              <c:numCache>
                <c:formatCode>#,##0.0</c:formatCode>
                <c:ptCount val="11"/>
                <c:pt idx="0">
                  <c:v>100</c:v>
                </c:pt>
                <c:pt idx="1">
                  <c:v>101.26623952379128</c:v>
                </c:pt>
                <c:pt idx="2">
                  <c:v>102.66105479962346</c:v>
                </c:pt>
                <c:pt idx="3">
                  <c:v>102.10179204827705</c:v>
                </c:pt>
                <c:pt idx="4">
                  <c:v>101.26187265684364</c:v>
                </c:pt>
                <c:pt idx="5">
                  <c:v>101.83153994335225</c:v>
                </c:pt>
                <c:pt idx="6">
                  <c:v>102.28341574054281</c:v>
                </c:pt>
                <c:pt idx="7">
                  <c:v>102.60295648284183</c:v>
                </c:pt>
                <c:pt idx="8">
                  <c:v>103.30336396848716</c:v>
                </c:pt>
                <c:pt idx="9">
                  <c:v>103.44690098641829</c:v>
                </c:pt>
                <c:pt idx="10">
                  <c:v>103.80954080685272</c:v>
                </c:pt>
              </c:numCache>
            </c:numRef>
          </c:val>
          <c:smooth val="0"/>
        </c:ser>
        <c:dLbls>
          <c:showLegendKey val="0"/>
          <c:showVal val="0"/>
          <c:showCatName val="0"/>
          <c:showSerName val="0"/>
          <c:showPercent val="0"/>
          <c:showBubbleSize val="0"/>
        </c:dLbls>
        <c:marker val="1"/>
        <c:smooth val="0"/>
        <c:axId val="99891840"/>
        <c:axId val="99894016"/>
      </c:lineChart>
      <c:catAx>
        <c:axId val="99891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50" b="0" i="0" u="none" strike="noStrike" baseline="0">
                <a:solidFill>
                  <a:srgbClr val="000000"/>
                </a:solidFill>
                <a:latin typeface="Arial"/>
                <a:ea typeface="Arial"/>
                <a:cs typeface="Arial"/>
              </a:defRPr>
            </a:pPr>
            <a:endParaRPr lang="fr-FR"/>
          </a:p>
        </c:txPr>
        <c:crossAx val="99894016"/>
        <c:crosses val="autoZero"/>
        <c:auto val="1"/>
        <c:lblAlgn val="ctr"/>
        <c:lblOffset val="100"/>
        <c:tickLblSkip val="1"/>
        <c:tickMarkSkip val="1"/>
        <c:noMultiLvlLbl val="0"/>
      </c:catAx>
      <c:valAx>
        <c:axId val="99894016"/>
        <c:scaling>
          <c:orientation val="minMax"/>
          <c:max val="140"/>
          <c:min val="8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fr-FR"/>
          </a:p>
        </c:txPr>
        <c:crossAx val="99891840"/>
        <c:crosses val="autoZero"/>
        <c:crossBetween val="midCat"/>
        <c:majorUnit val="10"/>
      </c:valAx>
      <c:spPr>
        <a:solidFill>
          <a:srgbClr val="FFFFFF"/>
        </a:solidFill>
        <a:ln w="25400">
          <a:noFill/>
        </a:ln>
      </c:spPr>
    </c:plotArea>
    <c:legend>
      <c:legendPos val="r"/>
      <c:layout>
        <c:manualLayout>
          <c:xMode val="edge"/>
          <c:yMode val="edge"/>
          <c:x val="0.1861476749368593"/>
          <c:y val="2.7303754266211604E-2"/>
          <c:w val="0.26623439365676776"/>
          <c:h val="0.25255972696245732"/>
        </c:manualLayout>
      </c:layout>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669945326601618E-2"/>
          <c:y val="2.2544283413848631E-2"/>
          <c:w val="0.91990041942431611"/>
          <c:h val="0.88389161499740065"/>
        </c:manualLayout>
      </c:layout>
      <c:barChart>
        <c:barDir val="bar"/>
        <c:grouping val="clustered"/>
        <c:varyColors val="0"/>
        <c:ser>
          <c:idx val="0"/>
          <c:order val="0"/>
          <c:invertIfNegative val="0"/>
          <c:dPt>
            <c:idx val="9"/>
            <c:invertIfNegative val="0"/>
            <c:bubble3D val="0"/>
            <c:spPr>
              <a:solidFill>
                <a:schemeClr val="accent2"/>
              </a:solidFill>
            </c:spPr>
          </c:dPt>
          <c:cat>
            <c:strLit>
              <c:ptCount val="18"/>
              <c:pt idx="0">
                <c:v>Guyane</c:v>
              </c:pt>
              <c:pt idx="1">
                <c:v>La Réunion</c:v>
              </c:pt>
              <c:pt idx="2">
                <c:v>Occitanie</c:v>
              </c:pt>
              <c:pt idx="3">
                <c:v>Pays de la Loire</c:v>
              </c:pt>
              <c:pt idx="4">
                <c:v>Corse</c:v>
              </c:pt>
              <c:pt idx="5">
                <c:v>Auvergne-Rhône-Alpes</c:v>
              </c:pt>
              <c:pt idx="6">
                <c:v>Provence-Alpes-Côte d'Azur</c:v>
              </c:pt>
              <c:pt idx="7">
                <c:v>Guadeloupe</c:v>
              </c:pt>
              <c:pt idx="8">
                <c:v>Grand-Est</c:v>
              </c:pt>
              <c:pt idx="9">
                <c:v>France métropolitaine</c:v>
              </c:pt>
              <c:pt idx="10">
                <c:v>Centre-Val de Loire</c:v>
              </c:pt>
              <c:pt idx="11">
                <c:v>Nouvelle-Aquitaine</c:v>
              </c:pt>
              <c:pt idx="12">
                <c:v>Haut-de-France</c:v>
              </c:pt>
              <c:pt idx="13">
                <c:v>Île-de-France</c:v>
              </c:pt>
              <c:pt idx="14">
                <c:v>Bourgogne-Franche-Comté</c:v>
              </c:pt>
              <c:pt idx="15">
                <c:v>Bretagne</c:v>
              </c:pt>
              <c:pt idx="16">
                <c:v>Normandie</c:v>
              </c:pt>
              <c:pt idx="17">
                <c:v>Martinique</c:v>
              </c:pt>
            </c:strLit>
          </c:cat>
          <c:val>
            <c:numLit>
              <c:formatCode>0.0</c:formatCode>
              <c:ptCount val="18"/>
              <c:pt idx="0">
                <c:v>3.4832348974561667</c:v>
              </c:pt>
              <c:pt idx="1">
                <c:v>0.60620931541648382</c:v>
              </c:pt>
              <c:pt idx="2">
                <c:v>0.43698843265913556</c:v>
              </c:pt>
              <c:pt idx="3">
                <c:v>0.42157760417680379</c:v>
              </c:pt>
              <c:pt idx="4">
                <c:v>0.35774257136598209</c:v>
              </c:pt>
              <c:pt idx="5">
                <c:v>0.29688918482466686</c:v>
              </c:pt>
              <c:pt idx="6">
                <c:v>0.2141837823588677</c:v>
              </c:pt>
              <c:pt idx="7">
                <c:v>0.17402653904721177</c:v>
              </c:pt>
              <c:pt idx="8">
                <c:v>0.1156962959843133</c:v>
              </c:pt>
              <c:pt idx="9">
                <c:v>9.0845730973709848E-2</c:v>
              </c:pt>
              <c:pt idx="10">
                <c:v>7.8201159091162431E-2</c:v>
              </c:pt>
              <c:pt idx="11">
                <c:v>7.8046701928990991E-2</c:v>
              </c:pt>
              <c:pt idx="12">
                <c:v>-4.3729989625285182E-2</c:v>
              </c:pt>
              <c:pt idx="13">
                <c:v>-4.9669470527236026E-2</c:v>
              </c:pt>
              <c:pt idx="14">
                <c:v>-6.6051745218276281E-2</c:v>
              </c:pt>
              <c:pt idx="15">
                <c:v>-0.24496931024481361</c:v>
              </c:pt>
              <c:pt idx="16">
                <c:v>-0.26042390342084776</c:v>
              </c:pt>
              <c:pt idx="17">
                <c:v>-1.015649290081877</c:v>
              </c:pt>
            </c:numLit>
          </c:val>
        </c:ser>
        <c:dLbls>
          <c:showLegendKey val="0"/>
          <c:showVal val="0"/>
          <c:showCatName val="0"/>
          <c:showSerName val="0"/>
          <c:showPercent val="0"/>
          <c:showBubbleSize val="0"/>
        </c:dLbls>
        <c:gapWidth val="150"/>
        <c:axId val="108418176"/>
        <c:axId val="108419712"/>
      </c:barChart>
      <c:catAx>
        <c:axId val="108418176"/>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fr-FR"/>
          </a:p>
        </c:txPr>
        <c:crossAx val="108419712"/>
        <c:crosses val="autoZero"/>
        <c:auto val="1"/>
        <c:lblAlgn val="ctr"/>
        <c:lblOffset val="100"/>
        <c:noMultiLvlLbl val="0"/>
      </c:catAx>
      <c:valAx>
        <c:axId val="108419712"/>
        <c:scaling>
          <c:orientation val="minMax"/>
          <c:min val="-1.5"/>
        </c:scaling>
        <c:delete val="0"/>
        <c:axPos val="b"/>
        <c:majorGridlines>
          <c:spPr>
            <a:ln w="1270">
              <a:prstDash val="sysDash"/>
            </a:ln>
          </c:spPr>
        </c:majorGridlines>
        <c:numFmt formatCode="0.0"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fr-FR"/>
          </a:p>
        </c:txPr>
        <c:crossAx val="108418176"/>
        <c:crosses val="autoZero"/>
        <c:crossBetween val="between"/>
      </c:valAx>
    </c:plotArea>
    <c:plotVisOnly val="1"/>
    <c:dispBlanksAs val="gap"/>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38887477774973E-2"/>
          <c:y val="7.1566754155730522E-2"/>
          <c:w val="0.88583100499534329"/>
          <c:h val="0.90131093613298341"/>
        </c:manualLayout>
      </c:layout>
      <c:barChart>
        <c:barDir val="col"/>
        <c:grouping val="clustered"/>
        <c:varyColors val="0"/>
        <c:ser>
          <c:idx val="0"/>
          <c:order val="0"/>
          <c:invertIfNegative val="0"/>
          <c:cat>
            <c:strLit>
              <c:ptCount val="5"/>
              <c:pt idx="0">
                <c:v>Catégorie A</c:v>
              </c:pt>
              <c:pt idx="1">
                <c:v>dont A+</c:v>
              </c:pt>
              <c:pt idx="2">
                <c:v>Catégorie B</c:v>
              </c:pt>
              <c:pt idx="3">
                <c:v>Catégorie C</c:v>
              </c:pt>
              <c:pt idx="4">
                <c:v>Toutes catégories</c:v>
              </c:pt>
            </c:strLit>
          </c:cat>
          <c:val>
            <c:numLit>
              <c:formatCode>General</c:formatCode>
              <c:ptCount val="5"/>
              <c:pt idx="0">
                <c:v>0.45199999999999818</c:v>
              </c:pt>
              <c:pt idx="1">
                <c:v>0.54699999999999704</c:v>
              </c:pt>
              <c:pt idx="2">
                <c:v>-0.21499999999999631</c:v>
              </c:pt>
              <c:pt idx="3">
                <c:v>0.1180000000000021</c:v>
              </c:pt>
              <c:pt idx="4">
                <c:v>0.19000000000000483</c:v>
              </c:pt>
            </c:numLit>
          </c:val>
        </c:ser>
        <c:dLbls>
          <c:showLegendKey val="0"/>
          <c:showVal val="0"/>
          <c:showCatName val="0"/>
          <c:showSerName val="0"/>
          <c:showPercent val="0"/>
          <c:showBubbleSize val="0"/>
        </c:dLbls>
        <c:gapWidth val="105"/>
        <c:axId val="109328640"/>
        <c:axId val="109330432"/>
      </c:barChart>
      <c:catAx>
        <c:axId val="1093286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09330432"/>
        <c:crosses val="autoZero"/>
        <c:auto val="1"/>
        <c:lblAlgn val="ctr"/>
        <c:lblOffset val="100"/>
        <c:noMultiLvlLbl val="0"/>
      </c:catAx>
      <c:valAx>
        <c:axId val="109330432"/>
        <c:scaling>
          <c:orientation val="minMax"/>
          <c:min val="-0.5"/>
        </c:scaling>
        <c:delete val="0"/>
        <c:axPos val="l"/>
        <c:majorGridlines>
          <c:spPr>
            <a:ln w="190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09328640"/>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428663696500513E-2"/>
          <c:y val="7.1005917159763315E-2"/>
          <c:w val="0.77381052337875555"/>
          <c:h val="0.81656804733727806"/>
        </c:manualLayout>
      </c:layout>
      <c:scatterChart>
        <c:scatterStyle val="smoothMarker"/>
        <c:varyColors val="0"/>
        <c:ser>
          <c:idx val="0"/>
          <c:order val="0"/>
          <c:tx>
            <c:v>FPE </c:v>
          </c:tx>
          <c:spPr>
            <a:ln w="25400">
              <a:solidFill>
                <a:srgbClr val="0000FF"/>
              </a:solidFill>
              <a:prstDash val="sysDash"/>
            </a:ln>
          </c:spPr>
          <c:marker>
            <c:symbol val="none"/>
          </c:marker>
          <c:xVal>
            <c:numLit>
              <c:formatCode>General</c:formatCode>
              <c:ptCount val="76"/>
              <c:pt idx="1">
                <c:v>-2</c:v>
              </c:pt>
              <c:pt idx="2">
                <c:v>-21</c:v>
              </c:pt>
              <c:pt idx="3">
                <c:v>-80</c:v>
              </c:pt>
              <c:pt idx="4">
                <c:v>-528</c:v>
              </c:pt>
              <c:pt idx="5">
                <c:v>-1487</c:v>
              </c:pt>
              <c:pt idx="6">
                <c:v>-2862</c:v>
              </c:pt>
              <c:pt idx="7">
                <c:v>-4409</c:v>
              </c:pt>
              <c:pt idx="8">
                <c:v>-8321</c:v>
              </c:pt>
              <c:pt idx="9">
                <c:v>-13075</c:v>
              </c:pt>
              <c:pt idx="10">
                <c:v>-17368</c:v>
              </c:pt>
              <c:pt idx="11">
                <c:v>-20377</c:v>
              </c:pt>
              <c:pt idx="12">
                <c:v>-22870</c:v>
              </c:pt>
              <c:pt idx="13">
                <c:v>-24482</c:v>
              </c:pt>
              <c:pt idx="14">
                <c:v>-25092</c:v>
              </c:pt>
              <c:pt idx="15">
                <c:v>-26618</c:v>
              </c:pt>
              <c:pt idx="16">
                <c:v>-27845</c:v>
              </c:pt>
              <c:pt idx="17">
                <c:v>-28713</c:v>
              </c:pt>
              <c:pt idx="18">
                <c:v>-29623</c:v>
              </c:pt>
              <c:pt idx="19">
                <c:v>-31841</c:v>
              </c:pt>
              <c:pt idx="20">
                <c:v>-34223</c:v>
              </c:pt>
              <c:pt idx="21">
                <c:v>-37029</c:v>
              </c:pt>
              <c:pt idx="22">
                <c:v>-37141</c:v>
              </c:pt>
              <c:pt idx="23">
                <c:v>-38154</c:v>
              </c:pt>
              <c:pt idx="24">
                <c:v>-39451</c:v>
              </c:pt>
              <c:pt idx="25">
                <c:v>-38761</c:v>
              </c:pt>
              <c:pt idx="26">
                <c:v>-39266</c:v>
              </c:pt>
              <c:pt idx="27">
                <c:v>-40661</c:v>
              </c:pt>
              <c:pt idx="28">
                <c:v>-42314</c:v>
              </c:pt>
              <c:pt idx="29">
                <c:v>-43561</c:v>
              </c:pt>
              <c:pt idx="30">
                <c:v>-43159</c:v>
              </c:pt>
              <c:pt idx="31">
                <c:v>-41838</c:v>
              </c:pt>
              <c:pt idx="32">
                <c:v>-40018</c:v>
              </c:pt>
              <c:pt idx="33">
                <c:v>-37790</c:v>
              </c:pt>
              <c:pt idx="34">
                <c:v>-36572</c:v>
              </c:pt>
              <c:pt idx="35">
                <c:v>-36207</c:v>
              </c:pt>
              <c:pt idx="36">
                <c:v>-35474</c:v>
              </c:pt>
              <c:pt idx="37">
                <c:v>-35605</c:v>
              </c:pt>
              <c:pt idx="38">
                <c:v>-35560</c:v>
              </c:pt>
              <c:pt idx="39">
                <c:v>-34808</c:v>
              </c:pt>
              <c:pt idx="40">
                <c:v>-35482</c:v>
              </c:pt>
              <c:pt idx="41">
                <c:v>-34644</c:v>
              </c:pt>
              <c:pt idx="42">
                <c:v>-34739</c:v>
              </c:pt>
              <c:pt idx="43">
                <c:v>-32105</c:v>
              </c:pt>
              <c:pt idx="44">
                <c:v>-29722</c:v>
              </c:pt>
              <c:pt idx="45">
                <c:v>-27412</c:v>
              </c:pt>
              <c:pt idx="46">
                <c:v>-23813</c:v>
              </c:pt>
              <c:pt idx="47">
                <c:v>-19011</c:v>
              </c:pt>
              <c:pt idx="48">
                <c:v>-11502</c:v>
              </c:pt>
              <c:pt idx="49">
                <c:v>-7845</c:v>
              </c:pt>
              <c:pt idx="50">
                <c:v>-5211</c:v>
              </c:pt>
              <c:pt idx="51">
                <c:v>-1814</c:v>
              </c:pt>
              <c:pt idx="52">
                <c:v>-926</c:v>
              </c:pt>
              <c:pt idx="53">
                <c:v>-460</c:v>
              </c:pt>
              <c:pt idx="54">
                <c:v>-213</c:v>
              </c:pt>
              <c:pt idx="55">
                <c:v>-131</c:v>
              </c:pt>
              <c:pt idx="56">
                <c:v>-64</c:v>
              </c:pt>
              <c:pt idx="57">
                <c:v>-40</c:v>
              </c:pt>
              <c:pt idx="58">
                <c:v>-41</c:v>
              </c:pt>
              <c:pt idx="59">
                <c:v>-26</c:v>
              </c:pt>
              <c:pt idx="60">
                <c:v>-13</c:v>
              </c:pt>
              <c:pt idx="61">
                <c:v>-13</c:v>
              </c:pt>
              <c:pt idx="62">
                <c:v>-10</c:v>
              </c:pt>
              <c:pt idx="63">
                <c:v>-3</c:v>
              </c:pt>
              <c:pt idx="64">
                <c:v>-4</c:v>
              </c:pt>
              <c:pt idx="65">
                <c:v>-7</c:v>
              </c:pt>
              <c:pt idx="66">
                <c:v>-2</c:v>
              </c:pt>
              <c:pt idx="67">
                <c:v>-1</c:v>
              </c:pt>
              <c:pt idx="68">
                <c:v>-5</c:v>
              </c:pt>
              <c:pt idx="69">
                <c:v>-1</c:v>
              </c:pt>
              <c:pt idx="71">
                <c:v>-2</c:v>
              </c:pt>
              <c:pt idx="72">
                <c:v>-1</c:v>
              </c:pt>
              <c:pt idx="73">
                <c:v>-1</c:v>
              </c:pt>
              <c:pt idx="74">
                <c:v>-1</c:v>
              </c:pt>
              <c:pt idx="75">
                <c:v>-1</c:v>
              </c:pt>
            </c:numLit>
          </c:xVal>
          <c:yVal>
            <c:numLit>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Lit>
          </c:yVal>
          <c:smooth val="1"/>
        </c:ser>
        <c:ser>
          <c:idx val="1"/>
          <c:order val="1"/>
          <c:tx>
            <c:v>FPE </c:v>
          </c:tx>
          <c:spPr>
            <a:ln w="25400">
              <a:solidFill>
                <a:srgbClr val="0000FF"/>
              </a:solidFill>
              <a:prstDash val="sysDash"/>
            </a:ln>
          </c:spPr>
          <c:marker>
            <c:symbol val="none"/>
          </c:marker>
          <c:xVal>
            <c:numLit>
              <c:formatCode>General</c:formatCode>
              <c:ptCount val="76"/>
              <c:pt idx="1">
                <c:v>23</c:v>
              </c:pt>
              <c:pt idx="2">
                <c:v>56</c:v>
              </c:pt>
              <c:pt idx="3">
                <c:v>210</c:v>
              </c:pt>
              <c:pt idx="4">
                <c:v>1600</c:v>
              </c:pt>
              <c:pt idx="5">
                <c:v>4503</c:v>
              </c:pt>
              <c:pt idx="6">
                <c:v>8343</c:v>
              </c:pt>
              <c:pt idx="7">
                <c:v>11590</c:v>
              </c:pt>
              <c:pt idx="8">
                <c:v>14610</c:v>
              </c:pt>
              <c:pt idx="9">
                <c:v>18421</c:v>
              </c:pt>
              <c:pt idx="10">
                <c:v>20527</c:v>
              </c:pt>
              <c:pt idx="11">
                <c:v>22536</c:v>
              </c:pt>
              <c:pt idx="12">
                <c:v>23255</c:v>
              </c:pt>
              <c:pt idx="13">
                <c:v>23148</c:v>
              </c:pt>
              <c:pt idx="14">
                <c:v>22538</c:v>
              </c:pt>
              <c:pt idx="15">
                <c:v>22298</c:v>
              </c:pt>
              <c:pt idx="16">
                <c:v>22562</c:v>
              </c:pt>
              <c:pt idx="17">
                <c:v>22326</c:v>
              </c:pt>
              <c:pt idx="18">
                <c:v>22830</c:v>
              </c:pt>
              <c:pt idx="19">
                <c:v>24495</c:v>
              </c:pt>
              <c:pt idx="20">
                <c:v>25672</c:v>
              </c:pt>
              <c:pt idx="21">
                <c:v>28026</c:v>
              </c:pt>
              <c:pt idx="22">
                <c:v>27213</c:v>
              </c:pt>
              <c:pt idx="23">
                <c:v>29883</c:v>
              </c:pt>
              <c:pt idx="24">
                <c:v>31105</c:v>
              </c:pt>
              <c:pt idx="25">
                <c:v>30628</c:v>
              </c:pt>
              <c:pt idx="26">
                <c:v>31643</c:v>
              </c:pt>
              <c:pt idx="27">
                <c:v>32921</c:v>
              </c:pt>
              <c:pt idx="28">
                <c:v>33792</c:v>
              </c:pt>
              <c:pt idx="29">
                <c:v>33717</c:v>
              </c:pt>
              <c:pt idx="30">
                <c:v>33498</c:v>
              </c:pt>
              <c:pt idx="31">
                <c:v>32386</c:v>
              </c:pt>
              <c:pt idx="32">
                <c:v>31116</c:v>
              </c:pt>
              <c:pt idx="33">
                <c:v>29844</c:v>
              </c:pt>
              <c:pt idx="34">
                <c:v>28951</c:v>
              </c:pt>
              <c:pt idx="35">
                <c:v>28338</c:v>
              </c:pt>
              <c:pt idx="36">
                <c:v>27488</c:v>
              </c:pt>
              <c:pt idx="37">
                <c:v>27191</c:v>
              </c:pt>
              <c:pt idx="38">
                <c:v>26887</c:v>
              </c:pt>
              <c:pt idx="39">
                <c:v>26156</c:v>
              </c:pt>
              <c:pt idx="40">
                <c:v>26693</c:v>
              </c:pt>
              <c:pt idx="41">
                <c:v>25421</c:v>
              </c:pt>
              <c:pt idx="42">
                <c:v>24879</c:v>
              </c:pt>
              <c:pt idx="43">
                <c:v>23106</c:v>
              </c:pt>
              <c:pt idx="44">
                <c:v>20958</c:v>
              </c:pt>
              <c:pt idx="45">
                <c:v>19205</c:v>
              </c:pt>
              <c:pt idx="46">
                <c:v>16192</c:v>
              </c:pt>
              <c:pt idx="47">
                <c:v>13517</c:v>
              </c:pt>
              <c:pt idx="48">
                <c:v>9368</c:v>
              </c:pt>
              <c:pt idx="49">
                <c:v>7033</c:v>
              </c:pt>
              <c:pt idx="50">
                <c:v>4928</c:v>
              </c:pt>
              <c:pt idx="51">
                <c:v>2131</c:v>
              </c:pt>
              <c:pt idx="52">
                <c:v>1291</c:v>
              </c:pt>
              <c:pt idx="53">
                <c:v>853</c:v>
              </c:pt>
              <c:pt idx="54">
                <c:v>508</c:v>
              </c:pt>
              <c:pt idx="55">
                <c:v>283</c:v>
              </c:pt>
              <c:pt idx="56">
                <c:v>154</c:v>
              </c:pt>
              <c:pt idx="57">
                <c:v>111</c:v>
              </c:pt>
              <c:pt idx="58">
                <c:v>121</c:v>
              </c:pt>
              <c:pt idx="59">
                <c:v>92</c:v>
              </c:pt>
              <c:pt idx="60">
                <c:v>74</c:v>
              </c:pt>
              <c:pt idx="61">
                <c:v>54</c:v>
              </c:pt>
              <c:pt idx="62">
                <c:v>42</c:v>
              </c:pt>
              <c:pt idx="63">
                <c:v>33</c:v>
              </c:pt>
              <c:pt idx="64">
                <c:v>19</c:v>
              </c:pt>
              <c:pt idx="65">
                <c:v>31</c:v>
              </c:pt>
              <c:pt idx="66">
                <c:v>22</c:v>
              </c:pt>
              <c:pt idx="67">
                <c:v>12</c:v>
              </c:pt>
              <c:pt idx="68">
                <c:v>17</c:v>
              </c:pt>
              <c:pt idx="69">
                <c:v>12</c:v>
              </c:pt>
              <c:pt idx="70">
                <c:v>12</c:v>
              </c:pt>
              <c:pt idx="71">
                <c:v>11</c:v>
              </c:pt>
              <c:pt idx="72">
                <c:v>11</c:v>
              </c:pt>
              <c:pt idx="73">
                <c:v>6</c:v>
              </c:pt>
              <c:pt idx="74">
                <c:v>4</c:v>
              </c:pt>
              <c:pt idx="75">
                <c:v>29</c:v>
              </c:pt>
            </c:numLit>
          </c:xVal>
          <c:yVal>
            <c:numLit>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Lit>
          </c:yVal>
          <c:smooth val="1"/>
        </c:ser>
        <c:ser>
          <c:idx val="2"/>
          <c:order val="2"/>
          <c:tx>
            <c:v>FPH </c:v>
          </c:tx>
          <c:spPr>
            <a:ln w="38100">
              <a:solidFill>
                <a:srgbClr val="008000"/>
              </a:solidFill>
              <a:prstDash val="solid"/>
            </a:ln>
          </c:spPr>
          <c:marker>
            <c:symbol val="none"/>
          </c:marker>
          <c:xVal>
            <c:numLit>
              <c:formatCode>General</c:formatCode>
              <c:ptCount val="76"/>
              <c:pt idx="0">
                <c:v>-2</c:v>
              </c:pt>
              <c:pt idx="1">
                <c:v>-1</c:v>
              </c:pt>
              <c:pt idx="2">
                <c:v>-2</c:v>
              </c:pt>
              <c:pt idx="3">
                <c:v>-25</c:v>
              </c:pt>
              <c:pt idx="4">
                <c:v>-651</c:v>
              </c:pt>
              <c:pt idx="5">
                <c:v>-1953</c:v>
              </c:pt>
              <c:pt idx="6">
                <c:v>-2975</c:v>
              </c:pt>
              <c:pt idx="7">
                <c:v>-5193</c:v>
              </c:pt>
              <c:pt idx="8">
                <c:v>-8780</c:v>
              </c:pt>
              <c:pt idx="9">
                <c:v>-13303</c:v>
              </c:pt>
              <c:pt idx="10">
                <c:v>-18556</c:v>
              </c:pt>
              <c:pt idx="11">
                <c:v>-22346</c:v>
              </c:pt>
              <c:pt idx="12">
                <c:v>-24586</c:v>
              </c:pt>
              <c:pt idx="13">
                <c:v>-25383</c:v>
              </c:pt>
              <c:pt idx="14">
                <c:v>-25259</c:v>
              </c:pt>
              <c:pt idx="15">
                <c:v>-25159</c:v>
              </c:pt>
              <c:pt idx="16">
                <c:v>-24365</c:v>
              </c:pt>
              <c:pt idx="17">
                <c:v>-23598</c:v>
              </c:pt>
              <c:pt idx="18">
                <c:v>-22972</c:v>
              </c:pt>
              <c:pt idx="19">
                <c:v>-24738</c:v>
              </c:pt>
              <c:pt idx="20">
                <c:v>-24601</c:v>
              </c:pt>
              <c:pt idx="21">
                <c:v>-24344</c:v>
              </c:pt>
              <c:pt idx="22">
                <c:v>-22905</c:v>
              </c:pt>
              <c:pt idx="23">
                <c:v>-21888</c:v>
              </c:pt>
              <c:pt idx="24">
                <c:v>-21565</c:v>
              </c:pt>
              <c:pt idx="25">
                <c:v>-21041</c:v>
              </c:pt>
              <c:pt idx="26">
                <c:v>-21597</c:v>
              </c:pt>
              <c:pt idx="27">
                <c:v>-22899</c:v>
              </c:pt>
              <c:pt idx="28">
                <c:v>-24596</c:v>
              </c:pt>
              <c:pt idx="29">
                <c:v>-25773</c:v>
              </c:pt>
              <c:pt idx="30">
                <c:v>-25865</c:v>
              </c:pt>
              <c:pt idx="31">
                <c:v>-25070</c:v>
              </c:pt>
              <c:pt idx="32">
                <c:v>-24817</c:v>
              </c:pt>
              <c:pt idx="33">
                <c:v>-24635</c:v>
              </c:pt>
              <c:pt idx="34">
                <c:v>-24061</c:v>
              </c:pt>
              <c:pt idx="35">
                <c:v>-24768</c:v>
              </c:pt>
              <c:pt idx="36">
                <c:v>-24277</c:v>
              </c:pt>
              <c:pt idx="37">
                <c:v>-24721</c:v>
              </c:pt>
              <c:pt idx="38">
                <c:v>-24579</c:v>
              </c:pt>
              <c:pt idx="39">
                <c:v>-23921</c:v>
              </c:pt>
              <c:pt idx="40">
                <c:v>-24473</c:v>
              </c:pt>
              <c:pt idx="41">
                <c:v>-24537</c:v>
              </c:pt>
              <c:pt idx="42">
                <c:v>-23746</c:v>
              </c:pt>
              <c:pt idx="43">
                <c:v>-19989</c:v>
              </c:pt>
              <c:pt idx="44">
                <c:v>-17745</c:v>
              </c:pt>
              <c:pt idx="45">
                <c:v>-14950</c:v>
              </c:pt>
              <c:pt idx="46">
                <c:v>-11085</c:v>
              </c:pt>
              <c:pt idx="47">
                <c:v>-7757</c:v>
              </c:pt>
              <c:pt idx="48">
                <c:v>-4241</c:v>
              </c:pt>
              <c:pt idx="49">
                <c:v>-2688</c:v>
              </c:pt>
              <c:pt idx="50">
                <c:v>-1792</c:v>
              </c:pt>
              <c:pt idx="51">
                <c:v>-840</c:v>
              </c:pt>
              <c:pt idx="52">
                <c:v>-461</c:v>
              </c:pt>
              <c:pt idx="53">
                <c:v>-286</c:v>
              </c:pt>
              <c:pt idx="54">
                <c:v>-201</c:v>
              </c:pt>
              <c:pt idx="55">
                <c:v>-119</c:v>
              </c:pt>
              <c:pt idx="56">
                <c:v>-67</c:v>
              </c:pt>
              <c:pt idx="57">
                <c:v>-37</c:v>
              </c:pt>
              <c:pt idx="58">
                <c:v>-24</c:v>
              </c:pt>
              <c:pt idx="59">
                <c:v>-23</c:v>
              </c:pt>
              <c:pt idx="60">
                <c:v>-11</c:v>
              </c:pt>
              <c:pt idx="61">
                <c:v>-11</c:v>
              </c:pt>
              <c:pt idx="62">
                <c:v>-7</c:v>
              </c:pt>
              <c:pt idx="63">
                <c:v>-5</c:v>
              </c:pt>
              <c:pt idx="64">
                <c:v>-4</c:v>
              </c:pt>
              <c:pt idx="65">
                <c:v>-1</c:v>
              </c:pt>
              <c:pt idx="66">
                <c:v>-2</c:v>
              </c:pt>
              <c:pt idx="67">
                <c:v>-2</c:v>
              </c:pt>
              <c:pt idx="68">
                <c:v>-2</c:v>
              </c:pt>
              <c:pt idx="70">
                <c:v>-1</c:v>
              </c:pt>
              <c:pt idx="71">
                <c:v>-1</c:v>
              </c:pt>
              <c:pt idx="75">
                <c:v>-3</c:v>
              </c:pt>
            </c:numLit>
          </c:xVal>
          <c:yVal>
            <c:numLit>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Lit>
          </c:yVal>
          <c:smooth val="1"/>
        </c:ser>
        <c:ser>
          <c:idx val="3"/>
          <c:order val="3"/>
          <c:tx>
            <c:v>FPT </c:v>
          </c:tx>
          <c:spPr>
            <a:ln w="12700">
              <a:solidFill>
                <a:srgbClr val="FF0000"/>
              </a:solidFill>
              <a:prstDash val="solid"/>
            </a:ln>
          </c:spPr>
          <c:marker>
            <c:symbol val="none"/>
          </c:marker>
          <c:xVal>
            <c:numLit>
              <c:formatCode>General</c:formatCode>
              <c:ptCount val="76"/>
              <c:pt idx="0">
                <c:v>-12</c:v>
              </c:pt>
              <c:pt idx="1">
                <c:v>-31</c:v>
              </c:pt>
              <c:pt idx="2">
                <c:v>-201</c:v>
              </c:pt>
              <c:pt idx="3">
                <c:v>-391</c:v>
              </c:pt>
              <c:pt idx="4">
                <c:v>-1390</c:v>
              </c:pt>
              <c:pt idx="5">
                <c:v>-3404</c:v>
              </c:pt>
              <c:pt idx="6">
                <c:v>-5122</c:v>
              </c:pt>
              <c:pt idx="7">
                <c:v>-6367</c:v>
              </c:pt>
              <c:pt idx="8">
                <c:v>-7459</c:v>
              </c:pt>
              <c:pt idx="9">
                <c:v>-9272</c:v>
              </c:pt>
              <c:pt idx="10">
                <c:v>-10891</c:v>
              </c:pt>
              <c:pt idx="11">
                <c:v>-12386</c:v>
              </c:pt>
              <c:pt idx="12">
                <c:v>-13854</c:v>
              </c:pt>
              <c:pt idx="13">
                <c:v>-14989</c:v>
              </c:pt>
              <c:pt idx="14">
                <c:v>-16117</c:v>
              </c:pt>
              <c:pt idx="15">
                <c:v>-17385</c:v>
              </c:pt>
              <c:pt idx="16">
                <c:v>-18098</c:v>
              </c:pt>
              <c:pt idx="17">
                <c:v>-18623</c:v>
              </c:pt>
              <c:pt idx="18">
                <c:v>-19255</c:v>
              </c:pt>
              <c:pt idx="19">
                <c:v>-21601</c:v>
              </c:pt>
              <c:pt idx="20">
                <c:v>-22910</c:v>
              </c:pt>
              <c:pt idx="21">
                <c:v>-24224</c:v>
              </c:pt>
              <c:pt idx="22">
                <c:v>-24162</c:v>
              </c:pt>
              <c:pt idx="23">
                <c:v>-24602</c:v>
              </c:pt>
              <c:pt idx="24">
                <c:v>-25911</c:v>
              </c:pt>
              <c:pt idx="25">
                <c:v>-26390</c:v>
              </c:pt>
              <c:pt idx="26">
                <c:v>-28120</c:v>
              </c:pt>
              <c:pt idx="27">
                <c:v>-31423</c:v>
              </c:pt>
              <c:pt idx="28">
                <c:v>-34487</c:v>
              </c:pt>
              <c:pt idx="29">
                <c:v>-36076</c:v>
              </c:pt>
              <c:pt idx="30">
                <c:v>-36967</c:v>
              </c:pt>
              <c:pt idx="31">
                <c:v>-36934</c:v>
              </c:pt>
              <c:pt idx="32">
                <c:v>-37168</c:v>
              </c:pt>
              <c:pt idx="33">
                <c:v>-37424</c:v>
              </c:pt>
              <c:pt idx="34">
                <c:v>-38367</c:v>
              </c:pt>
              <c:pt idx="35">
                <c:v>-40371</c:v>
              </c:pt>
              <c:pt idx="36">
                <c:v>-41058</c:v>
              </c:pt>
              <c:pt idx="37">
                <c:v>-42184</c:v>
              </c:pt>
              <c:pt idx="38">
                <c:v>-41192</c:v>
              </c:pt>
              <c:pt idx="39">
                <c:v>-38840</c:v>
              </c:pt>
              <c:pt idx="40">
                <c:v>-38717</c:v>
              </c:pt>
              <c:pt idx="41">
                <c:v>-37246</c:v>
              </c:pt>
              <c:pt idx="42">
                <c:v>-36910</c:v>
              </c:pt>
              <c:pt idx="43">
                <c:v>-34794</c:v>
              </c:pt>
              <c:pt idx="44">
                <c:v>-33119</c:v>
              </c:pt>
              <c:pt idx="45">
                <c:v>-31281</c:v>
              </c:pt>
              <c:pt idx="46">
                <c:v>-26518</c:v>
              </c:pt>
              <c:pt idx="47">
                <c:v>-21007</c:v>
              </c:pt>
              <c:pt idx="48">
                <c:v>-11802</c:v>
              </c:pt>
              <c:pt idx="49">
                <c:v>-8570</c:v>
              </c:pt>
              <c:pt idx="50">
                <c:v>-5974</c:v>
              </c:pt>
              <c:pt idx="51">
                <c:v>-2523</c:v>
              </c:pt>
              <c:pt idx="52">
                <c:v>-1399</c:v>
              </c:pt>
              <c:pt idx="53">
                <c:v>-741</c:v>
              </c:pt>
              <c:pt idx="54">
                <c:v>-410</c:v>
              </c:pt>
              <c:pt idx="55">
                <c:v>-272</c:v>
              </c:pt>
              <c:pt idx="56">
                <c:v>-167</c:v>
              </c:pt>
              <c:pt idx="57">
                <c:v>-90</c:v>
              </c:pt>
              <c:pt idx="58">
                <c:v>-44</c:v>
              </c:pt>
              <c:pt idx="59">
                <c:v>-45</c:v>
              </c:pt>
              <c:pt idx="60">
                <c:v>-34</c:v>
              </c:pt>
              <c:pt idx="61">
                <c:v>-22</c:v>
              </c:pt>
              <c:pt idx="62">
                <c:v>-20</c:v>
              </c:pt>
              <c:pt idx="63">
                <c:v>-11</c:v>
              </c:pt>
              <c:pt idx="64">
                <c:v>-5</c:v>
              </c:pt>
              <c:pt idx="65">
                <c:v>-4</c:v>
              </c:pt>
              <c:pt idx="66">
                <c:v>-8</c:v>
              </c:pt>
              <c:pt idx="67">
                <c:v>-4</c:v>
              </c:pt>
              <c:pt idx="68">
                <c:v>-5</c:v>
              </c:pt>
              <c:pt idx="69">
                <c:v>-2</c:v>
              </c:pt>
              <c:pt idx="70">
                <c:v>-4</c:v>
              </c:pt>
              <c:pt idx="71">
                <c:v>-10</c:v>
              </c:pt>
              <c:pt idx="72">
                <c:v>-7</c:v>
              </c:pt>
              <c:pt idx="73">
                <c:v>-11</c:v>
              </c:pt>
              <c:pt idx="74">
                <c:v>-10</c:v>
              </c:pt>
              <c:pt idx="75">
                <c:v>-50</c:v>
              </c:pt>
            </c:numLit>
          </c:xVal>
          <c:yVal>
            <c:numLit>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Lit>
          </c:yVal>
          <c:smooth val="1"/>
        </c:ser>
        <c:ser>
          <c:idx val="4"/>
          <c:order val="4"/>
          <c:tx>
            <c:v>FPT </c:v>
          </c:tx>
          <c:spPr>
            <a:ln w="12700">
              <a:solidFill>
                <a:srgbClr val="FF0000"/>
              </a:solidFill>
              <a:prstDash val="solid"/>
            </a:ln>
          </c:spPr>
          <c:marker>
            <c:symbol val="none"/>
          </c:marker>
          <c:xVal>
            <c:numLit>
              <c:formatCode>General</c:formatCode>
              <c:ptCount val="76"/>
              <c:pt idx="0">
                <c:v>6</c:v>
              </c:pt>
              <c:pt idx="1">
                <c:v>64</c:v>
              </c:pt>
              <c:pt idx="2">
                <c:v>329</c:v>
              </c:pt>
              <c:pt idx="3">
                <c:v>624</c:v>
              </c:pt>
              <c:pt idx="4">
                <c:v>1260</c:v>
              </c:pt>
              <c:pt idx="5">
                <c:v>2368</c:v>
              </c:pt>
              <c:pt idx="6">
                <c:v>3292</c:v>
              </c:pt>
              <c:pt idx="7">
                <c:v>3828</c:v>
              </c:pt>
              <c:pt idx="8">
                <c:v>4639</c:v>
              </c:pt>
              <c:pt idx="9">
                <c:v>5452</c:v>
              </c:pt>
              <c:pt idx="10">
                <c:v>6367</c:v>
              </c:pt>
              <c:pt idx="11">
                <c:v>7375</c:v>
              </c:pt>
              <c:pt idx="12">
                <c:v>8479</c:v>
              </c:pt>
              <c:pt idx="13">
                <c:v>9377</c:v>
              </c:pt>
              <c:pt idx="14">
                <c:v>10296</c:v>
              </c:pt>
              <c:pt idx="15">
                <c:v>10981</c:v>
              </c:pt>
              <c:pt idx="16">
                <c:v>11690</c:v>
              </c:pt>
              <c:pt idx="17">
                <c:v>12025</c:v>
              </c:pt>
              <c:pt idx="18">
                <c:v>12690</c:v>
              </c:pt>
              <c:pt idx="19">
                <c:v>14374</c:v>
              </c:pt>
              <c:pt idx="20">
                <c:v>15272</c:v>
              </c:pt>
              <c:pt idx="21">
                <c:v>15778</c:v>
              </c:pt>
              <c:pt idx="22">
                <c:v>15924</c:v>
              </c:pt>
              <c:pt idx="23">
                <c:v>16231</c:v>
              </c:pt>
              <c:pt idx="24">
                <c:v>17391</c:v>
              </c:pt>
              <c:pt idx="25">
                <c:v>17417</c:v>
              </c:pt>
              <c:pt idx="26">
                <c:v>19029</c:v>
              </c:pt>
              <c:pt idx="27">
                <c:v>21333</c:v>
              </c:pt>
              <c:pt idx="28">
                <c:v>23310</c:v>
              </c:pt>
              <c:pt idx="29">
                <c:v>23809</c:v>
              </c:pt>
              <c:pt idx="30">
                <c:v>23788</c:v>
              </c:pt>
              <c:pt idx="31">
                <c:v>23438</c:v>
              </c:pt>
              <c:pt idx="32">
                <c:v>22998</c:v>
              </c:pt>
              <c:pt idx="33">
                <c:v>23011</c:v>
              </c:pt>
              <c:pt idx="34">
                <c:v>23232</c:v>
              </c:pt>
              <c:pt idx="35">
                <c:v>24370</c:v>
              </c:pt>
              <c:pt idx="36">
                <c:v>24881</c:v>
              </c:pt>
              <c:pt idx="37">
                <c:v>25693</c:v>
              </c:pt>
              <c:pt idx="38">
                <c:v>25290</c:v>
              </c:pt>
              <c:pt idx="39">
                <c:v>24474</c:v>
              </c:pt>
              <c:pt idx="40">
                <c:v>24898</c:v>
              </c:pt>
              <c:pt idx="41">
                <c:v>24691</c:v>
              </c:pt>
              <c:pt idx="42">
                <c:v>24079</c:v>
              </c:pt>
              <c:pt idx="43">
                <c:v>23087</c:v>
              </c:pt>
              <c:pt idx="44">
                <c:v>21800</c:v>
              </c:pt>
              <c:pt idx="45">
                <c:v>20168</c:v>
              </c:pt>
              <c:pt idx="46">
                <c:v>14189</c:v>
              </c:pt>
              <c:pt idx="47">
                <c:v>10105</c:v>
              </c:pt>
              <c:pt idx="48">
                <c:v>6246</c:v>
              </c:pt>
              <c:pt idx="49">
                <c:v>4223</c:v>
              </c:pt>
              <c:pt idx="50">
                <c:v>3033</c:v>
              </c:pt>
              <c:pt idx="51">
                <c:v>1181</c:v>
              </c:pt>
              <c:pt idx="52">
                <c:v>649</c:v>
              </c:pt>
              <c:pt idx="53">
                <c:v>418</c:v>
              </c:pt>
              <c:pt idx="54">
                <c:v>223</c:v>
              </c:pt>
              <c:pt idx="55">
                <c:v>185</c:v>
              </c:pt>
              <c:pt idx="56">
                <c:v>106</c:v>
              </c:pt>
              <c:pt idx="57">
                <c:v>68</c:v>
              </c:pt>
              <c:pt idx="58">
                <c:v>67</c:v>
              </c:pt>
              <c:pt idx="59">
                <c:v>49</c:v>
              </c:pt>
              <c:pt idx="60">
                <c:v>32</c:v>
              </c:pt>
              <c:pt idx="61">
                <c:v>27</c:v>
              </c:pt>
              <c:pt idx="62">
                <c:v>17</c:v>
              </c:pt>
              <c:pt idx="63">
                <c:v>13</c:v>
              </c:pt>
              <c:pt idx="64">
                <c:v>14</c:v>
              </c:pt>
              <c:pt idx="65">
                <c:v>7</c:v>
              </c:pt>
              <c:pt idx="66">
                <c:v>3</c:v>
              </c:pt>
              <c:pt idx="67">
                <c:v>5</c:v>
              </c:pt>
              <c:pt idx="68">
                <c:v>6</c:v>
              </c:pt>
              <c:pt idx="69">
                <c:v>6</c:v>
              </c:pt>
              <c:pt idx="70">
                <c:v>3</c:v>
              </c:pt>
              <c:pt idx="71">
                <c:v>5</c:v>
              </c:pt>
              <c:pt idx="72">
                <c:v>4</c:v>
              </c:pt>
              <c:pt idx="73">
                <c:v>4</c:v>
              </c:pt>
              <c:pt idx="74">
                <c:v>4</c:v>
              </c:pt>
              <c:pt idx="75">
                <c:v>16</c:v>
              </c:pt>
            </c:numLit>
          </c:xVal>
          <c:yVal>
            <c:numLit>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Lit>
          </c:yVal>
          <c:smooth val="1"/>
        </c:ser>
        <c:ser>
          <c:idx val="5"/>
          <c:order val="5"/>
          <c:tx>
            <c:v>FPH </c:v>
          </c:tx>
          <c:spPr>
            <a:ln w="38100">
              <a:solidFill>
                <a:srgbClr val="008000"/>
              </a:solidFill>
              <a:prstDash val="solid"/>
            </a:ln>
          </c:spPr>
          <c:marker>
            <c:symbol val="none"/>
          </c:marker>
          <c:xVal>
            <c:numLit>
              <c:formatCode>General</c:formatCode>
              <c:ptCount val="76"/>
              <c:pt idx="0">
                <c:v>1</c:v>
              </c:pt>
              <c:pt idx="1">
                <c:v>2</c:v>
              </c:pt>
              <c:pt idx="2">
                <c:v>5</c:v>
              </c:pt>
              <c:pt idx="3">
                <c:v>11</c:v>
              </c:pt>
              <c:pt idx="4">
                <c:v>170</c:v>
              </c:pt>
              <c:pt idx="5">
                <c:v>467</c:v>
              </c:pt>
              <c:pt idx="6">
                <c:v>739</c:v>
              </c:pt>
              <c:pt idx="7">
                <c:v>1169</c:v>
              </c:pt>
              <c:pt idx="8">
                <c:v>1728</c:v>
              </c:pt>
              <c:pt idx="9">
                <c:v>2661</c:v>
              </c:pt>
              <c:pt idx="10">
                <c:v>4169</c:v>
              </c:pt>
              <c:pt idx="11">
                <c:v>5637</c:v>
              </c:pt>
              <c:pt idx="12">
                <c:v>6701</c:v>
              </c:pt>
              <c:pt idx="13">
                <c:v>6934</c:v>
              </c:pt>
              <c:pt idx="14">
                <c:v>6718</c:v>
              </c:pt>
              <c:pt idx="15">
                <c:v>6339</c:v>
              </c:pt>
              <c:pt idx="16">
                <c:v>6068</c:v>
              </c:pt>
              <c:pt idx="17">
                <c:v>5601</c:v>
              </c:pt>
              <c:pt idx="18">
                <c:v>5677</c:v>
              </c:pt>
              <c:pt idx="19">
                <c:v>6083</c:v>
              </c:pt>
              <c:pt idx="20">
                <c:v>6057</c:v>
              </c:pt>
              <c:pt idx="21">
                <c:v>6097</c:v>
              </c:pt>
              <c:pt idx="22">
                <c:v>5842</c:v>
              </c:pt>
              <c:pt idx="23">
                <c:v>5742</c:v>
              </c:pt>
              <c:pt idx="24">
                <c:v>5882</c:v>
              </c:pt>
              <c:pt idx="25">
                <c:v>5576</c:v>
              </c:pt>
              <c:pt idx="26">
                <c:v>5923</c:v>
              </c:pt>
              <c:pt idx="27">
                <c:v>6441</c:v>
              </c:pt>
              <c:pt idx="28">
                <c:v>6794</c:v>
              </c:pt>
              <c:pt idx="29">
                <c:v>6824</c:v>
              </c:pt>
              <c:pt idx="30">
                <c:v>6965</c:v>
              </c:pt>
              <c:pt idx="31">
                <c:v>6717</c:v>
              </c:pt>
              <c:pt idx="32">
                <c:v>6730</c:v>
              </c:pt>
              <c:pt idx="33">
                <c:v>6710</c:v>
              </c:pt>
              <c:pt idx="34">
                <c:v>6607</c:v>
              </c:pt>
              <c:pt idx="35">
                <c:v>7003</c:v>
              </c:pt>
              <c:pt idx="36">
                <c:v>7089</c:v>
              </c:pt>
              <c:pt idx="37">
                <c:v>7162</c:v>
              </c:pt>
              <c:pt idx="38">
                <c:v>7487</c:v>
              </c:pt>
              <c:pt idx="39">
                <c:v>7241</c:v>
              </c:pt>
              <c:pt idx="40">
                <c:v>7702</c:v>
              </c:pt>
              <c:pt idx="41">
                <c:v>7571</c:v>
              </c:pt>
              <c:pt idx="42">
                <c:v>7589</c:v>
              </c:pt>
              <c:pt idx="43">
                <c:v>7378</c:v>
              </c:pt>
              <c:pt idx="44">
                <c:v>7008</c:v>
              </c:pt>
              <c:pt idx="45">
                <c:v>6445</c:v>
              </c:pt>
              <c:pt idx="46">
                <c:v>4849</c:v>
              </c:pt>
              <c:pt idx="47">
                <c:v>3749</c:v>
              </c:pt>
              <c:pt idx="48">
                <c:v>2699</c:v>
              </c:pt>
              <c:pt idx="49">
                <c:v>2090</c:v>
              </c:pt>
              <c:pt idx="50">
                <c:v>1710</c:v>
              </c:pt>
              <c:pt idx="51">
                <c:v>1001</c:v>
              </c:pt>
              <c:pt idx="52">
                <c:v>823</c:v>
              </c:pt>
              <c:pt idx="53">
                <c:v>609</c:v>
              </c:pt>
              <c:pt idx="54">
                <c:v>464</c:v>
              </c:pt>
              <c:pt idx="55">
                <c:v>308</c:v>
              </c:pt>
              <c:pt idx="56">
                <c:v>167</c:v>
              </c:pt>
              <c:pt idx="57">
                <c:v>137</c:v>
              </c:pt>
              <c:pt idx="58">
                <c:v>88</c:v>
              </c:pt>
              <c:pt idx="59">
                <c:v>75</c:v>
              </c:pt>
              <c:pt idx="60">
                <c:v>41</c:v>
              </c:pt>
              <c:pt idx="61">
                <c:v>29</c:v>
              </c:pt>
              <c:pt idx="62">
                <c:v>24</c:v>
              </c:pt>
              <c:pt idx="63">
                <c:v>14</c:v>
              </c:pt>
              <c:pt idx="64">
                <c:v>20</c:v>
              </c:pt>
              <c:pt idx="65">
                <c:v>7</c:v>
              </c:pt>
              <c:pt idx="66">
                <c:v>7</c:v>
              </c:pt>
              <c:pt idx="67">
                <c:v>4</c:v>
              </c:pt>
              <c:pt idx="68">
                <c:v>6</c:v>
              </c:pt>
              <c:pt idx="69">
                <c:v>3</c:v>
              </c:pt>
              <c:pt idx="71">
                <c:v>5</c:v>
              </c:pt>
              <c:pt idx="72">
                <c:v>1</c:v>
              </c:pt>
              <c:pt idx="74">
                <c:v>1</c:v>
              </c:pt>
              <c:pt idx="75">
                <c:v>4</c:v>
              </c:pt>
            </c:numLit>
          </c:xVal>
          <c:yVal>
            <c:numLit>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Lit>
          </c:yVal>
          <c:smooth val="1"/>
        </c:ser>
        <c:dLbls>
          <c:showLegendKey val="0"/>
          <c:showVal val="0"/>
          <c:showCatName val="0"/>
          <c:showSerName val="0"/>
          <c:showPercent val="0"/>
          <c:showBubbleSize val="0"/>
        </c:dLbls>
        <c:axId val="126433536"/>
        <c:axId val="126443520"/>
      </c:scatterChart>
      <c:valAx>
        <c:axId val="126433536"/>
        <c:scaling>
          <c:orientation val="minMax"/>
          <c:max val="50000"/>
        </c:scaling>
        <c:delete val="0"/>
        <c:axPos val="b"/>
        <c:numFmt formatCode="#,##0;[Red]#,##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126443520"/>
        <c:crosses val="autoZero"/>
        <c:crossBetween val="midCat"/>
      </c:valAx>
      <c:valAx>
        <c:axId val="126443520"/>
        <c:scaling>
          <c:orientation val="minMax"/>
          <c:max val="70"/>
          <c:min val="15"/>
        </c:scaling>
        <c:delete val="0"/>
        <c:axPos val="l"/>
        <c:majorGridlines>
          <c:spPr>
            <a:ln w="3175">
              <a:solidFill>
                <a:srgbClr val="C0C0C0"/>
              </a:solidFill>
              <a:prstDash val="sysDash"/>
            </a:ln>
          </c:spPr>
        </c:majorGridlines>
        <c:title>
          <c:tx>
            <c:rich>
              <a:bodyPr rot="0" vert="horz"/>
              <a:lstStyle/>
              <a:p>
                <a:pPr>
                  <a:defRPr sz="800" b="0" i="0" u="none" strike="noStrike" baseline="0">
                    <a:solidFill>
                      <a:srgbClr val="000000"/>
                    </a:solidFill>
                    <a:latin typeface="Arial"/>
                    <a:ea typeface="Arial"/>
                    <a:cs typeface="Arial"/>
                  </a:defRPr>
                </a:pPr>
                <a:r>
                  <a:rPr lang="fr-FR"/>
                  <a:t>Âges</a:t>
                </a:r>
              </a:p>
            </c:rich>
          </c:tx>
          <c:layout>
            <c:manualLayout>
              <c:xMode val="edge"/>
              <c:yMode val="edge"/>
              <c:x val="1.1022927689594356E-2"/>
              <c:y val="1.9723865877712033E-3"/>
            </c:manualLayout>
          </c:layout>
          <c:overlay val="0"/>
          <c:spPr>
            <a:noFill/>
            <a:ln w="25400">
              <a:noFill/>
            </a:ln>
          </c:spPr>
        </c:title>
        <c:numFmt formatCode="General" sourceLinked="1"/>
        <c:majorTickMark val="out"/>
        <c:minorTickMark val="out"/>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126433536"/>
        <c:crosses val="autoZero"/>
        <c:crossBetween val="midCat"/>
        <c:majorUnit val="5"/>
        <c:minorUnit val="1"/>
      </c:valAx>
      <c:spPr>
        <a:noFill/>
        <a:ln w="3175">
          <a:solidFill>
            <a:srgbClr val="000000"/>
          </a:solidFill>
          <a:prstDash val="solid"/>
        </a:ln>
      </c:spPr>
    </c:plotArea>
    <c:legend>
      <c:legendPos val="r"/>
      <c:legendEntry>
        <c:idx val="0"/>
        <c:delete val="1"/>
      </c:legendEntry>
      <c:legendEntry>
        <c:idx val="2"/>
        <c:delete val="1"/>
      </c:legendEntry>
      <c:legendEntry>
        <c:idx val="4"/>
        <c:delete val="1"/>
      </c:legendEntry>
      <c:layout>
        <c:manualLayout>
          <c:xMode val="edge"/>
          <c:yMode val="edge"/>
          <c:x val="0.68386326709161349"/>
          <c:y val="0.10650887573964497"/>
          <c:w val="0.12566151453290564"/>
          <c:h val="0.16568047337278108"/>
        </c:manualLayout>
      </c:layout>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fr-FR" sz="900"/>
              <a:t>Entrants dans la fonction publique</a:t>
            </a:r>
          </a:p>
        </c:rich>
      </c:tx>
      <c:layout>
        <c:manualLayout>
          <c:xMode val="edge"/>
          <c:yMode val="edge"/>
          <c:x val="0.32704463272889367"/>
          <c:y val="3.1331592689295036E-2"/>
        </c:manualLayout>
      </c:layout>
      <c:overlay val="0"/>
      <c:spPr>
        <a:noFill/>
        <a:ln w="25400">
          <a:noFill/>
        </a:ln>
      </c:spPr>
    </c:title>
    <c:autoTitleDeleted val="0"/>
    <c:plotArea>
      <c:layout>
        <c:manualLayout>
          <c:layoutTarget val="inner"/>
          <c:xMode val="edge"/>
          <c:yMode val="edge"/>
          <c:x val="0.10220141478941687"/>
          <c:y val="0.19321148825065274"/>
          <c:w val="0.8757875082723876"/>
          <c:h val="0.53263707571801566"/>
        </c:manualLayout>
      </c:layout>
      <c:lineChart>
        <c:grouping val="standard"/>
        <c:varyColors val="0"/>
        <c:ser>
          <c:idx val="0"/>
          <c:order val="0"/>
          <c:tx>
            <c:v>Fonctionnaires</c:v>
          </c:tx>
          <c:spPr>
            <a:ln w="25400">
              <a:solidFill>
                <a:srgbClr val="92D050"/>
              </a:solidFill>
              <a:prstDash val="solid"/>
            </a:ln>
          </c:spPr>
          <c:marker>
            <c:symbol val="none"/>
          </c:marker>
          <c:cat>
            <c:strLit>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Lit>
          </c:cat>
          <c:val>
            <c:numLit>
              <c:formatCode>General</c:formatCode>
              <c:ptCount val="48"/>
              <c:pt idx="0">
                <c:v>0.03</c:v>
              </c:pt>
              <c:pt idx="1">
                <c:v>0.32</c:v>
              </c:pt>
              <c:pt idx="2">
                <c:v>0.9</c:v>
              </c:pt>
              <c:pt idx="3">
                <c:v>1.39</c:v>
              </c:pt>
              <c:pt idx="4">
                <c:v>4.66</c:v>
              </c:pt>
              <c:pt idx="5">
                <c:v>5.54</c:v>
              </c:pt>
              <c:pt idx="6">
                <c:v>5.96</c:v>
              </c:pt>
              <c:pt idx="7">
                <c:v>4.9400000000000004</c:v>
              </c:pt>
              <c:pt idx="8">
                <c:v>4.3</c:v>
              </c:pt>
              <c:pt idx="9">
                <c:v>3.62</c:v>
              </c:pt>
              <c:pt idx="10">
                <c:v>3.22</c:v>
              </c:pt>
              <c:pt idx="11">
                <c:v>3.2</c:v>
              </c:pt>
              <c:pt idx="12">
                <c:v>3.17</c:v>
              </c:pt>
              <c:pt idx="13">
                <c:v>3</c:v>
              </c:pt>
              <c:pt idx="14">
                <c:v>3.03</c:v>
              </c:pt>
              <c:pt idx="15">
                <c:v>3.23</c:v>
              </c:pt>
              <c:pt idx="16">
                <c:v>3.16</c:v>
              </c:pt>
              <c:pt idx="17">
                <c:v>3.1</c:v>
              </c:pt>
              <c:pt idx="18">
                <c:v>2.98</c:v>
              </c:pt>
              <c:pt idx="19">
                <c:v>2.75</c:v>
              </c:pt>
              <c:pt idx="20">
                <c:v>2.7</c:v>
              </c:pt>
              <c:pt idx="21">
                <c:v>2.4700000000000002</c:v>
              </c:pt>
              <c:pt idx="22">
                <c:v>2.38</c:v>
              </c:pt>
              <c:pt idx="23">
                <c:v>2.35</c:v>
              </c:pt>
              <c:pt idx="24">
                <c:v>2.33</c:v>
              </c:pt>
              <c:pt idx="25">
                <c:v>2.25</c:v>
              </c:pt>
              <c:pt idx="26">
                <c:v>2.11</c:v>
              </c:pt>
              <c:pt idx="27">
                <c:v>1.77</c:v>
              </c:pt>
              <c:pt idx="28">
                <c:v>1.65</c:v>
              </c:pt>
              <c:pt idx="29">
                <c:v>1.49</c:v>
              </c:pt>
              <c:pt idx="30">
                <c:v>1.42</c:v>
              </c:pt>
              <c:pt idx="31">
                <c:v>1.39</c:v>
              </c:pt>
              <c:pt idx="32">
                <c:v>1.37</c:v>
              </c:pt>
              <c:pt idx="33">
                <c:v>1.33</c:v>
              </c:pt>
              <c:pt idx="34">
                <c:v>1.2</c:v>
              </c:pt>
              <c:pt idx="35">
                <c:v>1.18</c:v>
              </c:pt>
              <c:pt idx="36">
                <c:v>1.1299999999999999</c:v>
              </c:pt>
              <c:pt idx="37">
                <c:v>1.08</c:v>
              </c:pt>
              <c:pt idx="38">
                <c:v>0.97</c:v>
              </c:pt>
              <c:pt idx="39">
                <c:v>1.1299999999999999</c:v>
              </c:pt>
              <c:pt idx="40">
                <c:v>0.86</c:v>
              </c:pt>
              <c:pt idx="41">
                <c:v>0.8</c:v>
              </c:pt>
              <c:pt idx="42">
                <c:v>0.59</c:v>
              </c:pt>
              <c:pt idx="43">
                <c:v>0.56999999999999995</c:v>
              </c:pt>
              <c:pt idx="44">
                <c:v>0.43</c:v>
              </c:pt>
              <c:pt idx="45">
                <c:v>0.2</c:v>
              </c:pt>
              <c:pt idx="46">
                <c:v>0.15</c:v>
              </c:pt>
              <c:pt idx="47">
                <c:v>0.16999999999999998</c:v>
              </c:pt>
            </c:numLit>
          </c:val>
          <c:smooth val="0"/>
        </c:ser>
        <c:ser>
          <c:idx val="1"/>
          <c:order val="1"/>
          <c:tx>
            <c:v>Contractuels</c:v>
          </c:tx>
          <c:spPr>
            <a:ln w="25400">
              <a:solidFill>
                <a:srgbClr val="0000FF"/>
              </a:solidFill>
              <a:prstDash val="solid"/>
            </a:ln>
          </c:spPr>
          <c:marker>
            <c:symbol val="none"/>
          </c:marker>
          <c:cat>
            <c:strLit>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Lit>
          </c:cat>
          <c:val>
            <c:numLit>
              <c:formatCode>General</c:formatCode>
              <c:ptCount val="48"/>
              <c:pt idx="0">
                <c:v>0.98000000000000009</c:v>
              </c:pt>
              <c:pt idx="1">
                <c:v>2.42</c:v>
              </c:pt>
              <c:pt idx="2">
                <c:v>3.39</c:v>
              </c:pt>
              <c:pt idx="3">
                <c:v>4.3600000000000003</c:v>
              </c:pt>
              <c:pt idx="4">
                <c:v>5.19</c:v>
              </c:pt>
              <c:pt idx="5">
                <c:v>6.18</c:v>
              </c:pt>
              <c:pt idx="6">
                <c:v>6.2</c:v>
              </c:pt>
              <c:pt idx="7">
                <c:v>5.51</c:v>
              </c:pt>
              <c:pt idx="8">
                <c:v>4.7</c:v>
              </c:pt>
              <c:pt idx="9">
                <c:v>4.16</c:v>
              </c:pt>
              <c:pt idx="10">
                <c:v>3.75</c:v>
              </c:pt>
              <c:pt idx="11">
                <c:v>3.38</c:v>
              </c:pt>
              <c:pt idx="12">
                <c:v>3.11</c:v>
              </c:pt>
              <c:pt idx="13">
                <c:v>2.76</c:v>
              </c:pt>
              <c:pt idx="14">
                <c:v>2.58</c:v>
              </c:pt>
              <c:pt idx="15">
                <c:v>2.56</c:v>
              </c:pt>
              <c:pt idx="16">
                <c:v>2.3199999999999998</c:v>
              </c:pt>
              <c:pt idx="17">
                <c:v>2.2200000000000002</c:v>
              </c:pt>
              <c:pt idx="18">
                <c:v>2.04</c:v>
              </c:pt>
              <c:pt idx="19">
                <c:v>1.94</c:v>
              </c:pt>
              <c:pt idx="20">
                <c:v>1.87</c:v>
              </c:pt>
              <c:pt idx="21">
                <c:v>1.75</c:v>
              </c:pt>
              <c:pt idx="22">
                <c:v>1.72</c:v>
              </c:pt>
              <c:pt idx="23">
                <c:v>1.79</c:v>
              </c:pt>
              <c:pt idx="24">
                <c:v>1.84</c:v>
              </c:pt>
              <c:pt idx="25">
                <c:v>1.79</c:v>
              </c:pt>
              <c:pt idx="26">
                <c:v>1.72</c:v>
              </c:pt>
              <c:pt idx="27">
                <c:v>1.6</c:v>
              </c:pt>
              <c:pt idx="28">
                <c:v>1.5</c:v>
              </c:pt>
              <c:pt idx="29">
                <c:v>1.42</c:v>
              </c:pt>
              <c:pt idx="30">
                <c:v>1.34</c:v>
              </c:pt>
              <c:pt idx="31">
                <c:v>1.28</c:v>
              </c:pt>
              <c:pt idx="32">
                <c:v>1.19</c:v>
              </c:pt>
              <c:pt idx="33">
                <c:v>1.1000000000000001</c:v>
              </c:pt>
              <c:pt idx="34">
                <c:v>1.05</c:v>
              </c:pt>
              <c:pt idx="35">
                <c:v>0.95</c:v>
              </c:pt>
              <c:pt idx="36">
                <c:v>0.85</c:v>
              </c:pt>
              <c:pt idx="37">
                <c:v>0.81</c:v>
              </c:pt>
              <c:pt idx="38">
                <c:v>0.77</c:v>
              </c:pt>
              <c:pt idx="39">
                <c:v>0.71</c:v>
              </c:pt>
              <c:pt idx="40">
                <c:v>0.61</c:v>
              </c:pt>
              <c:pt idx="41">
                <c:v>0.56000000000000005</c:v>
              </c:pt>
              <c:pt idx="42">
                <c:v>0.43</c:v>
              </c:pt>
              <c:pt idx="43">
                <c:v>0.32</c:v>
              </c:pt>
              <c:pt idx="44">
                <c:v>0.25</c:v>
              </c:pt>
              <c:pt idx="45">
                <c:v>0.23</c:v>
              </c:pt>
              <c:pt idx="46">
                <c:v>0.19</c:v>
              </c:pt>
              <c:pt idx="47">
                <c:v>0.60000000000000009</c:v>
              </c:pt>
            </c:numLit>
          </c:val>
          <c:smooth val="0"/>
        </c:ser>
        <c:ser>
          <c:idx val="2"/>
          <c:order val="2"/>
          <c:tx>
            <c:v>Militaires</c:v>
          </c:tx>
          <c:spPr>
            <a:ln w="25400">
              <a:solidFill>
                <a:schemeClr val="accent2"/>
              </a:solidFill>
              <a:prstDash val="solid"/>
            </a:ln>
          </c:spPr>
          <c:marker>
            <c:symbol val="none"/>
          </c:marker>
          <c:cat>
            <c:strLit>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Lit>
          </c:cat>
          <c:val>
            <c:numLit>
              <c:formatCode>General</c:formatCode>
              <c:ptCount val="48"/>
              <c:pt idx="0">
                <c:v>6.14</c:v>
              </c:pt>
              <c:pt idx="1">
                <c:v>12.49</c:v>
              </c:pt>
              <c:pt idx="2">
                <c:v>14.95</c:v>
              </c:pt>
              <c:pt idx="3">
                <c:v>13.52</c:v>
              </c:pt>
              <c:pt idx="4">
                <c:v>10.029999999999999</c:v>
              </c:pt>
              <c:pt idx="5">
                <c:v>8.0399999999999991</c:v>
              </c:pt>
              <c:pt idx="6">
                <c:v>6.92</c:v>
              </c:pt>
              <c:pt idx="7">
                <c:v>5.5</c:v>
              </c:pt>
              <c:pt idx="8">
                <c:v>3.36</c:v>
              </c:pt>
              <c:pt idx="9">
                <c:v>2.0499999999999998</c:v>
              </c:pt>
              <c:pt idx="10">
                <c:v>1.41</c:v>
              </c:pt>
              <c:pt idx="11">
                <c:v>1.0900000000000001</c:v>
              </c:pt>
              <c:pt idx="12">
                <c:v>0.81</c:v>
              </c:pt>
              <c:pt idx="13">
                <c:v>0.85</c:v>
              </c:pt>
              <c:pt idx="14">
                <c:v>0.78</c:v>
              </c:pt>
              <c:pt idx="15">
                <c:v>0.75</c:v>
              </c:pt>
              <c:pt idx="16">
                <c:v>0.78</c:v>
              </c:pt>
              <c:pt idx="17">
                <c:v>0.79</c:v>
              </c:pt>
              <c:pt idx="18">
                <c:v>0.79</c:v>
              </c:pt>
              <c:pt idx="19">
                <c:v>0.69</c:v>
              </c:pt>
              <c:pt idx="20">
                <c:v>0.74</c:v>
              </c:pt>
              <c:pt idx="21">
                <c:v>0.66</c:v>
              </c:pt>
              <c:pt idx="22">
                <c:v>0.69</c:v>
              </c:pt>
              <c:pt idx="23">
                <c:v>0.64</c:v>
              </c:pt>
              <c:pt idx="24">
                <c:v>0.65</c:v>
              </c:pt>
              <c:pt idx="25">
                <c:v>0.52</c:v>
              </c:pt>
              <c:pt idx="26">
                <c:v>0.51</c:v>
              </c:pt>
              <c:pt idx="27">
                <c:v>0.52</c:v>
              </c:pt>
              <c:pt idx="28">
                <c:v>0.38</c:v>
              </c:pt>
              <c:pt idx="29">
                <c:v>0.42</c:v>
              </c:pt>
              <c:pt idx="30">
                <c:v>0.38</c:v>
              </c:pt>
              <c:pt idx="31">
                <c:v>0.33</c:v>
              </c:pt>
              <c:pt idx="32">
                <c:v>0.35</c:v>
              </c:pt>
              <c:pt idx="33">
                <c:v>0.3</c:v>
              </c:pt>
              <c:pt idx="34">
                <c:v>0.25</c:v>
              </c:pt>
              <c:pt idx="35">
                <c:v>0.24</c:v>
              </c:pt>
              <c:pt idx="36">
                <c:v>0.21</c:v>
              </c:pt>
              <c:pt idx="37">
                <c:v>0.13</c:v>
              </c:pt>
              <c:pt idx="38">
                <c:v>0.11</c:v>
              </c:pt>
              <c:pt idx="39">
                <c:v>0.11</c:v>
              </c:pt>
              <c:pt idx="40">
                <c:v>7.0000000000000007E-2</c:v>
              </c:pt>
              <c:pt idx="41">
                <c:v>0.01</c:v>
              </c:pt>
              <c:pt idx="42">
                <c:v>0.03</c:v>
              </c:pt>
              <c:pt idx="43">
                <c:v>0</c:v>
              </c:pt>
              <c:pt idx="44">
                <c:v>0</c:v>
              </c:pt>
              <c:pt idx="45">
                <c:v>0</c:v>
              </c:pt>
              <c:pt idx="46">
                <c:v>0</c:v>
              </c:pt>
              <c:pt idx="47">
                <c:v>0</c:v>
              </c:pt>
            </c:numLit>
          </c:val>
          <c:smooth val="0"/>
        </c:ser>
        <c:ser>
          <c:idx val="3"/>
          <c:order val="3"/>
          <c:tx>
            <c:v>Autres catégories et statuts</c:v>
          </c:tx>
          <c:spPr>
            <a:ln>
              <a:solidFill>
                <a:srgbClr val="7030A0"/>
              </a:solidFill>
            </a:ln>
          </c:spPr>
          <c:marker>
            <c:symbol val="none"/>
          </c:marker>
          <c:cat>
            <c:strLit>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Lit>
          </c:cat>
          <c:val>
            <c:numLit>
              <c:formatCode>General</c:formatCode>
              <c:ptCount val="48"/>
              <c:pt idx="0">
                <c:v>6.370000000000001</c:v>
              </c:pt>
              <c:pt idx="1">
                <c:v>3.44</c:v>
              </c:pt>
              <c:pt idx="2">
                <c:v>3.14</c:v>
              </c:pt>
              <c:pt idx="3">
                <c:v>3.01</c:v>
              </c:pt>
              <c:pt idx="4">
                <c:v>3.46</c:v>
              </c:pt>
              <c:pt idx="5">
                <c:v>4.88</c:v>
              </c:pt>
              <c:pt idx="6">
                <c:v>10.76</c:v>
              </c:pt>
              <c:pt idx="7">
                <c:v>11.31</c:v>
              </c:pt>
              <c:pt idx="8">
                <c:v>5.28</c:v>
              </c:pt>
              <c:pt idx="9">
                <c:v>3.19</c:v>
              </c:pt>
              <c:pt idx="10">
                <c:v>2.7</c:v>
              </c:pt>
              <c:pt idx="11">
                <c:v>2.7</c:v>
              </c:pt>
              <c:pt idx="12">
                <c:v>2.5499999999999998</c:v>
              </c:pt>
              <c:pt idx="13">
                <c:v>2.1800000000000002</c:v>
              </c:pt>
              <c:pt idx="14">
                <c:v>2.15</c:v>
              </c:pt>
              <c:pt idx="15">
                <c:v>1.97</c:v>
              </c:pt>
              <c:pt idx="16">
                <c:v>1.79</c:v>
              </c:pt>
              <c:pt idx="17">
                <c:v>1.91</c:v>
              </c:pt>
              <c:pt idx="18">
                <c:v>1.57</c:v>
              </c:pt>
              <c:pt idx="19">
                <c:v>1.57</c:v>
              </c:pt>
              <c:pt idx="20">
                <c:v>1.42</c:v>
              </c:pt>
              <c:pt idx="21">
                <c:v>1.29</c:v>
              </c:pt>
              <c:pt idx="22">
                <c:v>1.34</c:v>
              </c:pt>
              <c:pt idx="23">
                <c:v>1.37</c:v>
              </c:pt>
              <c:pt idx="24">
                <c:v>1.5</c:v>
              </c:pt>
              <c:pt idx="25">
                <c:v>1.41</c:v>
              </c:pt>
              <c:pt idx="26">
                <c:v>1.37</c:v>
              </c:pt>
              <c:pt idx="27">
                <c:v>1.19</c:v>
              </c:pt>
              <c:pt idx="28">
                <c:v>1.02</c:v>
              </c:pt>
              <c:pt idx="29">
                <c:v>1.1100000000000001</c:v>
              </c:pt>
              <c:pt idx="30">
                <c:v>1.01</c:v>
              </c:pt>
              <c:pt idx="31">
                <c:v>0.85</c:v>
              </c:pt>
              <c:pt idx="32">
                <c:v>0.89</c:v>
              </c:pt>
              <c:pt idx="33">
                <c:v>0.81</c:v>
              </c:pt>
              <c:pt idx="34">
                <c:v>0.86</c:v>
              </c:pt>
              <c:pt idx="35">
                <c:v>0.79</c:v>
              </c:pt>
              <c:pt idx="36">
                <c:v>0.75</c:v>
              </c:pt>
              <c:pt idx="37">
                <c:v>0.59</c:v>
              </c:pt>
              <c:pt idx="38">
                <c:v>0.7</c:v>
              </c:pt>
              <c:pt idx="39">
                <c:v>0.53</c:v>
              </c:pt>
              <c:pt idx="40">
                <c:v>0.49</c:v>
              </c:pt>
              <c:pt idx="41">
                <c:v>0.44</c:v>
              </c:pt>
              <c:pt idx="42">
                <c:v>0.34</c:v>
              </c:pt>
              <c:pt idx="43">
                <c:v>0.28000000000000003</c:v>
              </c:pt>
              <c:pt idx="44">
                <c:v>0.22</c:v>
              </c:pt>
              <c:pt idx="45">
                <c:v>0.26</c:v>
              </c:pt>
              <c:pt idx="46">
                <c:v>0.21</c:v>
              </c:pt>
              <c:pt idx="47">
                <c:v>1.0100000000000002</c:v>
              </c:pt>
            </c:numLit>
          </c:val>
          <c:smooth val="0"/>
        </c:ser>
        <c:dLbls>
          <c:showLegendKey val="0"/>
          <c:showVal val="0"/>
          <c:showCatName val="0"/>
          <c:showSerName val="0"/>
          <c:showPercent val="0"/>
          <c:showBubbleSize val="0"/>
        </c:dLbls>
        <c:marker val="1"/>
        <c:smooth val="0"/>
        <c:axId val="126817408"/>
        <c:axId val="126819328"/>
      </c:lineChart>
      <c:catAx>
        <c:axId val="126817408"/>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fr-FR"/>
                  <a:t>Âge</a:t>
                </a:r>
              </a:p>
            </c:rich>
          </c:tx>
          <c:layout>
            <c:manualLayout>
              <c:xMode val="edge"/>
              <c:yMode val="edge"/>
              <c:x val="0.91666809709622799"/>
              <c:y val="0.82506527415143605"/>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fr-FR"/>
          </a:p>
        </c:txPr>
        <c:crossAx val="126819328"/>
        <c:crosses val="autoZero"/>
        <c:auto val="1"/>
        <c:lblAlgn val="ctr"/>
        <c:lblOffset val="100"/>
        <c:noMultiLvlLbl val="0"/>
      </c:catAx>
      <c:valAx>
        <c:axId val="126819328"/>
        <c:scaling>
          <c:orientation val="minMax"/>
          <c:max val="18"/>
        </c:scaling>
        <c:delete val="0"/>
        <c:axPos val="l"/>
        <c:majorGridlines>
          <c:spPr>
            <a:ln w="1270">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prstDash val="sysDot"/>
            </a:ln>
          </c:spPr>
        </c:majorGridlines>
        <c:title>
          <c:tx>
            <c:rich>
              <a:bodyPr rot="0" vert="horz"/>
              <a:lstStyle/>
              <a:p>
                <a:pPr algn="ctr">
                  <a:defRPr sz="800" b="0" i="0" u="none" strike="noStrike" baseline="0">
                    <a:solidFill>
                      <a:srgbClr val="000000"/>
                    </a:solidFill>
                    <a:latin typeface="Arial"/>
                    <a:ea typeface="Arial"/>
                    <a:cs typeface="Arial"/>
                  </a:defRPr>
                </a:pPr>
                <a:r>
                  <a:rPr lang="fr-FR"/>
                  <a:t>en %</a:t>
                </a:r>
              </a:p>
            </c:rich>
          </c:tx>
          <c:layout>
            <c:manualLayout>
              <c:xMode val="edge"/>
              <c:yMode val="edge"/>
              <c:x val="6.2893260015501856E-2"/>
              <c:y val="0.1044386422976501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126817408"/>
        <c:crosses val="autoZero"/>
        <c:crossBetween val="between"/>
      </c:valAx>
      <c:spPr>
        <a:noFill/>
        <a:ln w="25400">
          <a:noFill/>
        </a:ln>
      </c:spPr>
    </c:plotArea>
    <c:legend>
      <c:legendPos val="b"/>
      <c:layout>
        <c:manualLayout>
          <c:xMode val="edge"/>
          <c:yMode val="edge"/>
          <c:x val="0.22244776437165883"/>
          <c:y val="0.20191470844212359"/>
          <c:w val="0.63085749262330804"/>
          <c:h val="5.2663939200811388E-2"/>
        </c:manualLayout>
      </c:layout>
      <c:overlay val="0"/>
      <c:spPr>
        <a:solidFill>
          <a:srgbClr val="FFFFFF"/>
        </a:solidFill>
        <a:ln w="25400">
          <a:noFill/>
        </a:ln>
      </c:spPr>
      <c:txPr>
        <a:bodyPr/>
        <a:lstStyle/>
        <a:p>
          <a:pPr>
            <a:defRPr sz="69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no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fr-FR" sz="900"/>
              <a:t>Sortants de la fonction publique</a:t>
            </a:r>
          </a:p>
        </c:rich>
      </c:tx>
      <c:layout>
        <c:manualLayout>
          <c:xMode val="edge"/>
          <c:yMode val="edge"/>
          <c:x val="0.3385272095945514"/>
          <c:y val="3.1578947368421054E-2"/>
        </c:manualLayout>
      </c:layout>
      <c:overlay val="0"/>
      <c:spPr>
        <a:noFill/>
        <a:ln w="25400">
          <a:noFill/>
        </a:ln>
      </c:spPr>
    </c:title>
    <c:autoTitleDeleted val="0"/>
    <c:plotArea>
      <c:layout>
        <c:manualLayout>
          <c:layoutTarget val="inner"/>
          <c:xMode val="edge"/>
          <c:yMode val="edge"/>
          <c:x val="9.2068052344339499E-2"/>
          <c:y val="0.16842105263157894"/>
          <c:w val="0.88810259722924401"/>
          <c:h val="0.55263157894736847"/>
        </c:manualLayout>
      </c:layout>
      <c:lineChart>
        <c:grouping val="standard"/>
        <c:varyColors val="0"/>
        <c:ser>
          <c:idx val="0"/>
          <c:order val="0"/>
          <c:tx>
            <c:v>Fonctionnaires</c:v>
          </c:tx>
          <c:spPr>
            <a:ln w="25400">
              <a:solidFill>
                <a:srgbClr val="92D050"/>
              </a:solidFill>
              <a:prstDash val="solid"/>
            </a:ln>
          </c:spPr>
          <c:marker>
            <c:symbol val="none"/>
          </c:marker>
          <c:cat>
            <c:strLit>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Lit>
          </c:cat>
          <c:val>
            <c:numLit>
              <c:formatCode>General</c:formatCode>
              <c:ptCount val="48"/>
              <c:pt idx="0">
                <c:v>0</c:v>
              </c:pt>
              <c:pt idx="1">
                <c:v>0.02</c:v>
              </c:pt>
              <c:pt idx="2">
                <c:v>0.05</c:v>
              </c:pt>
              <c:pt idx="3">
                <c:v>0.1</c:v>
              </c:pt>
              <c:pt idx="4">
                <c:v>0.31</c:v>
              </c:pt>
              <c:pt idx="5">
                <c:v>0.44</c:v>
              </c:pt>
              <c:pt idx="6">
                <c:v>0.64</c:v>
              </c:pt>
              <c:pt idx="7">
                <c:v>0.81</c:v>
              </c:pt>
              <c:pt idx="8">
                <c:v>0.99</c:v>
              </c:pt>
              <c:pt idx="9">
                <c:v>1.1299999999999999</c:v>
              </c:pt>
              <c:pt idx="10">
                <c:v>1.28</c:v>
              </c:pt>
              <c:pt idx="11">
                <c:v>1.34</c:v>
              </c:pt>
              <c:pt idx="12">
                <c:v>1.34</c:v>
              </c:pt>
              <c:pt idx="13">
                <c:v>1.38</c:v>
              </c:pt>
              <c:pt idx="14">
                <c:v>1.48</c:v>
              </c:pt>
              <c:pt idx="15">
                <c:v>1.52</c:v>
              </c:pt>
              <c:pt idx="16">
                <c:v>1.41</c:v>
              </c:pt>
              <c:pt idx="17">
                <c:v>1.4</c:v>
              </c:pt>
              <c:pt idx="18">
                <c:v>1.32</c:v>
              </c:pt>
              <c:pt idx="19">
                <c:v>1.26</c:v>
              </c:pt>
              <c:pt idx="20">
                <c:v>1.1599999999999999</c:v>
              </c:pt>
              <c:pt idx="21">
                <c:v>1.18</c:v>
              </c:pt>
              <c:pt idx="22">
                <c:v>1.17</c:v>
              </c:pt>
              <c:pt idx="23">
                <c:v>1.25</c:v>
              </c:pt>
              <c:pt idx="24">
                <c:v>1.17</c:v>
              </c:pt>
              <c:pt idx="25">
                <c:v>1.17</c:v>
              </c:pt>
              <c:pt idx="26">
                <c:v>1.05</c:v>
              </c:pt>
              <c:pt idx="27">
                <c:v>0.98</c:v>
              </c:pt>
              <c:pt idx="28">
                <c:v>0.95</c:v>
              </c:pt>
              <c:pt idx="29">
                <c:v>1.02</c:v>
              </c:pt>
              <c:pt idx="30">
                <c:v>0.98</c:v>
              </c:pt>
              <c:pt idx="31">
                <c:v>1.08</c:v>
              </c:pt>
              <c:pt idx="32">
                <c:v>1.08</c:v>
              </c:pt>
              <c:pt idx="33">
                <c:v>1.1499999999999999</c:v>
              </c:pt>
              <c:pt idx="34">
                <c:v>1.1399999999999999</c:v>
              </c:pt>
              <c:pt idx="35">
                <c:v>1.3</c:v>
              </c:pt>
              <c:pt idx="36">
                <c:v>1.93</c:v>
              </c:pt>
              <c:pt idx="37">
                <c:v>2.44</c:v>
              </c:pt>
              <c:pt idx="38">
                <c:v>4.18</c:v>
              </c:pt>
              <c:pt idx="39">
                <c:v>3.69</c:v>
              </c:pt>
              <c:pt idx="40">
                <c:v>3.44</c:v>
              </c:pt>
              <c:pt idx="41">
                <c:v>10.69</c:v>
              </c:pt>
              <c:pt idx="42">
                <c:v>10.25</c:v>
              </c:pt>
              <c:pt idx="43">
                <c:v>10.53</c:v>
              </c:pt>
              <c:pt idx="44">
                <c:v>5.0999999999999996</c:v>
              </c:pt>
              <c:pt idx="45">
                <c:v>3.02</c:v>
              </c:pt>
              <c:pt idx="46">
                <c:v>5.65</c:v>
              </c:pt>
              <c:pt idx="47">
                <c:v>2.9799999999999995</c:v>
              </c:pt>
            </c:numLit>
          </c:val>
          <c:smooth val="0"/>
        </c:ser>
        <c:ser>
          <c:idx val="1"/>
          <c:order val="1"/>
          <c:tx>
            <c:v>Contractuels</c:v>
          </c:tx>
          <c:spPr>
            <a:ln w="25400">
              <a:solidFill>
                <a:srgbClr val="0000FF"/>
              </a:solidFill>
              <a:prstDash val="solid"/>
            </a:ln>
          </c:spPr>
          <c:marker>
            <c:symbol val="none"/>
          </c:marker>
          <c:cat>
            <c:strLit>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Lit>
          </c:cat>
          <c:val>
            <c:numLit>
              <c:formatCode>General</c:formatCode>
              <c:ptCount val="48"/>
              <c:pt idx="0">
                <c:v>0.94</c:v>
              </c:pt>
              <c:pt idx="1">
                <c:v>2.15</c:v>
              </c:pt>
              <c:pt idx="2">
                <c:v>2.99</c:v>
              </c:pt>
              <c:pt idx="3">
                <c:v>3.71</c:v>
              </c:pt>
              <c:pt idx="4">
                <c:v>4.32</c:v>
              </c:pt>
              <c:pt idx="5">
                <c:v>4.75</c:v>
              </c:pt>
              <c:pt idx="6">
                <c:v>5.01</c:v>
              </c:pt>
              <c:pt idx="7">
                <c:v>5.15</c:v>
              </c:pt>
              <c:pt idx="8">
                <c:v>5.08</c:v>
              </c:pt>
              <c:pt idx="9">
                <c:v>4.78</c:v>
              </c:pt>
              <c:pt idx="10">
                <c:v>4.25</c:v>
              </c:pt>
              <c:pt idx="11">
                <c:v>3.66</c:v>
              </c:pt>
              <c:pt idx="12">
                <c:v>3.29</c:v>
              </c:pt>
              <c:pt idx="13">
                <c:v>2.83</c:v>
              </c:pt>
              <c:pt idx="14">
                <c:v>2.61</c:v>
              </c:pt>
              <c:pt idx="15">
                <c:v>2.39</c:v>
              </c:pt>
              <c:pt idx="16">
                <c:v>2.2200000000000002</c:v>
              </c:pt>
              <c:pt idx="17">
                <c:v>1.94</c:v>
              </c:pt>
              <c:pt idx="18">
                <c:v>1.86</c:v>
              </c:pt>
              <c:pt idx="19">
                <c:v>1.77</c:v>
              </c:pt>
              <c:pt idx="20">
                <c:v>1.57</c:v>
              </c:pt>
              <c:pt idx="21">
                <c:v>1.56</c:v>
              </c:pt>
              <c:pt idx="22">
                <c:v>1.62</c:v>
              </c:pt>
              <c:pt idx="23">
                <c:v>1.62</c:v>
              </c:pt>
              <c:pt idx="24">
                <c:v>1.55</c:v>
              </c:pt>
              <c:pt idx="25">
                <c:v>1.53</c:v>
              </c:pt>
              <c:pt idx="26">
                <c:v>1.41</c:v>
              </c:pt>
              <c:pt idx="27">
                <c:v>1.34</c:v>
              </c:pt>
              <c:pt idx="28">
                <c:v>1.27</c:v>
              </c:pt>
              <c:pt idx="29">
                <c:v>1.23</c:v>
              </c:pt>
              <c:pt idx="30">
                <c:v>1.1599999999999999</c:v>
              </c:pt>
              <c:pt idx="31">
                <c:v>1.19</c:v>
              </c:pt>
              <c:pt idx="32">
                <c:v>1.18</c:v>
              </c:pt>
              <c:pt idx="33">
                <c:v>1.05</c:v>
              </c:pt>
              <c:pt idx="34">
                <c:v>0.99</c:v>
              </c:pt>
              <c:pt idx="35">
                <c:v>0.95</c:v>
              </c:pt>
              <c:pt idx="36">
                <c:v>0.93</c:v>
              </c:pt>
              <c:pt idx="37">
                <c:v>0.87</c:v>
              </c:pt>
              <c:pt idx="38">
                <c:v>0.84</c:v>
              </c:pt>
              <c:pt idx="39">
                <c:v>0.84</c:v>
              </c:pt>
              <c:pt idx="40">
                <c:v>0.89</c:v>
              </c:pt>
              <c:pt idx="41">
                <c:v>1.39</c:v>
              </c:pt>
              <c:pt idx="42">
                <c:v>1.4</c:v>
              </c:pt>
              <c:pt idx="43">
                <c:v>1.42</c:v>
              </c:pt>
              <c:pt idx="44">
                <c:v>0.85</c:v>
              </c:pt>
              <c:pt idx="45">
                <c:v>0.63</c:v>
              </c:pt>
              <c:pt idx="46">
                <c:v>1.21</c:v>
              </c:pt>
              <c:pt idx="47">
                <c:v>1.7600000000000002</c:v>
              </c:pt>
            </c:numLit>
          </c:val>
          <c:smooth val="0"/>
        </c:ser>
        <c:ser>
          <c:idx val="2"/>
          <c:order val="2"/>
          <c:tx>
            <c:v>Militaires</c:v>
          </c:tx>
          <c:spPr>
            <a:ln w="25400">
              <a:solidFill>
                <a:schemeClr val="accent2"/>
              </a:solidFill>
              <a:prstDash val="solid"/>
            </a:ln>
          </c:spPr>
          <c:marker>
            <c:symbol val="none"/>
          </c:marker>
          <c:cat>
            <c:strLit>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Lit>
          </c:cat>
          <c:val>
            <c:numLit>
              <c:formatCode>General</c:formatCode>
              <c:ptCount val="48"/>
              <c:pt idx="0">
                <c:v>1.01</c:v>
              </c:pt>
              <c:pt idx="1">
                <c:v>2.13</c:v>
              </c:pt>
              <c:pt idx="2">
                <c:v>3.21</c:v>
              </c:pt>
              <c:pt idx="3">
                <c:v>3.63</c:v>
              </c:pt>
              <c:pt idx="4">
                <c:v>5.07</c:v>
              </c:pt>
              <c:pt idx="5">
                <c:v>5.66</c:v>
              </c:pt>
              <c:pt idx="6">
                <c:v>5.81</c:v>
              </c:pt>
              <c:pt idx="7">
                <c:v>5.12</c:v>
              </c:pt>
              <c:pt idx="8">
                <c:v>4.59</c:v>
              </c:pt>
              <c:pt idx="9">
                <c:v>3.8</c:v>
              </c:pt>
              <c:pt idx="10">
                <c:v>3.39</c:v>
              </c:pt>
              <c:pt idx="11">
                <c:v>3.18</c:v>
              </c:pt>
              <c:pt idx="12">
                <c:v>2.66</c:v>
              </c:pt>
              <c:pt idx="13">
                <c:v>2.3199999999999998</c:v>
              </c:pt>
              <c:pt idx="14">
                <c:v>2.06</c:v>
              </c:pt>
              <c:pt idx="15">
                <c:v>1.59</c:v>
              </c:pt>
              <c:pt idx="16">
                <c:v>1.63</c:v>
              </c:pt>
              <c:pt idx="17">
                <c:v>1.54</c:v>
              </c:pt>
              <c:pt idx="18">
                <c:v>2.11</c:v>
              </c:pt>
              <c:pt idx="19">
                <c:v>2.35</c:v>
              </c:pt>
              <c:pt idx="20">
                <c:v>2.21</c:v>
              </c:pt>
              <c:pt idx="21">
                <c:v>2.16</c:v>
              </c:pt>
              <c:pt idx="22">
                <c:v>1.96</c:v>
              </c:pt>
              <c:pt idx="23">
                <c:v>1.82</c:v>
              </c:pt>
              <c:pt idx="24">
                <c:v>1.76</c:v>
              </c:pt>
              <c:pt idx="25">
                <c:v>1.51</c:v>
              </c:pt>
              <c:pt idx="26">
                <c:v>1.65</c:v>
              </c:pt>
              <c:pt idx="27">
                <c:v>1.33</c:v>
              </c:pt>
              <c:pt idx="28">
                <c:v>1.34</c:v>
              </c:pt>
              <c:pt idx="29">
                <c:v>1.37</c:v>
              </c:pt>
              <c:pt idx="30">
                <c:v>1.26</c:v>
              </c:pt>
              <c:pt idx="31">
                <c:v>1.47</c:v>
              </c:pt>
              <c:pt idx="32">
                <c:v>1.82</c:v>
              </c:pt>
              <c:pt idx="33">
                <c:v>1.72</c:v>
              </c:pt>
              <c:pt idx="34">
                <c:v>2.0699999999999998</c:v>
              </c:pt>
              <c:pt idx="35">
                <c:v>2.23</c:v>
              </c:pt>
              <c:pt idx="36">
                <c:v>2.08</c:v>
              </c:pt>
              <c:pt idx="37">
                <c:v>1.81</c:v>
              </c:pt>
              <c:pt idx="38">
                <c:v>2.29</c:v>
              </c:pt>
              <c:pt idx="39">
                <c:v>2.1</c:v>
              </c:pt>
              <c:pt idx="40">
                <c:v>0.64</c:v>
              </c:pt>
              <c:pt idx="41">
                <c:v>0.15</c:v>
              </c:pt>
              <c:pt idx="42">
                <c:v>0.14000000000000001</c:v>
              </c:pt>
              <c:pt idx="43">
                <c:v>0.11</c:v>
              </c:pt>
              <c:pt idx="44">
                <c:v>0.04</c:v>
              </c:pt>
              <c:pt idx="45">
                <c:v>0.05</c:v>
              </c:pt>
              <c:pt idx="46">
                <c:v>0.04</c:v>
              </c:pt>
              <c:pt idx="47">
                <c:v>0.01</c:v>
              </c:pt>
            </c:numLit>
          </c:val>
          <c:smooth val="0"/>
        </c:ser>
        <c:ser>
          <c:idx val="3"/>
          <c:order val="3"/>
          <c:tx>
            <c:v>Autres catégories et statuts</c:v>
          </c:tx>
          <c:spPr>
            <a:ln>
              <a:solidFill>
                <a:srgbClr val="7030A0"/>
              </a:solidFill>
            </a:ln>
          </c:spPr>
          <c:marker>
            <c:symbol val="none"/>
          </c:marker>
          <c:cat>
            <c:strLit>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Lit>
          </c:cat>
          <c:val>
            <c:numLit>
              <c:formatCode>General</c:formatCode>
              <c:ptCount val="48"/>
              <c:pt idx="0">
                <c:v>3.82</c:v>
              </c:pt>
              <c:pt idx="1">
                <c:v>2.36</c:v>
              </c:pt>
              <c:pt idx="2">
                <c:v>2.35</c:v>
              </c:pt>
              <c:pt idx="3">
                <c:v>2.0699999999999998</c:v>
              </c:pt>
              <c:pt idx="4">
                <c:v>1.97</c:v>
              </c:pt>
              <c:pt idx="5">
                <c:v>1.81</c:v>
              </c:pt>
              <c:pt idx="6">
                <c:v>1.59</c:v>
              </c:pt>
              <c:pt idx="7">
                <c:v>1.93</c:v>
              </c:pt>
              <c:pt idx="8">
                <c:v>3.65</c:v>
              </c:pt>
              <c:pt idx="9">
                <c:v>4.8600000000000003</c:v>
              </c:pt>
              <c:pt idx="10">
                <c:v>4.09</c:v>
              </c:pt>
              <c:pt idx="11">
                <c:v>3</c:v>
              </c:pt>
              <c:pt idx="12">
                <c:v>2.58</c:v>
              </c:pt>
              <c:pt idx="13">
                <c:v>2.1800000000000002</c:v>
              </c:pt>
              <c:pt idx="14">
                <c:v>1.99</c:v>
              </c:pt>
              <c:pt idx="15">
                <c:v>1.9</c:v>
              </c:pt>
              <c:pt idx="16">
                <c:v>1.74</c:v>
              </c:pt>
              <c:pt idx="17">
                <c:v>1.43</c:v>
              </c:pt>
              <c:pt idx="18">
                <c:v>1.28</c:v>
              </c:pt>
              <c:pt idx="19">
                <c:v>1.33</c:v>
              </c:pt>
              <c:pt idx="20">
                <c:v>1.1200000000000001</c:v>
              </c:pt>
              <c:pt idx="21">
                <c:v>1.18</c:v>
              </c:pt>
              <c:pt idx="22">
                <c:v>1.2</c:v>
              </c:pt>
              <c:pt idx="23">
                <c:v>1.1000000000000001</c:v>
              </c:pt>
              <c:pt idx="24">
                <c:v>1.05</c:v>
              </c:pt>
              <c:pt idx="25">
                <c:v>1.02</c:v>
              </c:pt>
              <c:pt idx="26">
                <c:v>0.96</c:v>
              </c:pt>
              <c:pt idx="27">
                <c:v>0.97</c:v>
              </c:pt>
              <c:pt idx="28">
                <c:v>0.89</c:v>
              </c:pt>
              <c:pt idx="29">
                <c:v>0.96</c:v>
              </c:pt>
              <c:pt idx="30">
                <c:v>0.83</c:v>
              </c:pt>
              <c:pt idx="31">
                <c:v>1.02</c:v>
              </c:pt>
              <c:pt idx="32">
                <c:v>0.97</c:v>
              </c:pt>
              <c:pt idx="33">
                <c:v>0.97</c:v>
              </c:pt>
              <c:pt idx="34">
                <c:v>1.05</c:v>
              </c:pt>
              <c:pt idx="35">
                <c:v>1.22</c:v>
              </c:pt>
              <c:pt idx="36">
                <c:v>1.52</c:v>
              </c:pt>
              <c:pt idx="37">
                <c:v>1.38</c:v>
              </c:pt>
              <c:pt idx="38">
                <c:v>1.86</c:v>
              </c:pt>
              <c:pt idx="39">
                <c:v>2.29</c:v>
              </c:pt>
              <c:pt idx="40">
                <c:v>1.97</c:v>
              </c:pt>
              <c:pt idx="41">
                <c:v>3.77</c:v>
              </c:pt>
              <c:pt idx="42">
                <c:v>3.48</c:v>
              </c:pt>
              <c:pt idx="43">
                <c:v>4.84</c:v>
              </c:pt>
              <c:pt idx="44">
                <c:v>2.64</c:v>
              </c:pt>
              <c:pt idx="45">
                <c:v>2.0299999999999998</c:v>
              </c:pt>
              <c:pt idx="46">
                <c:v>4.09</c:v>
              </c:pt>
              <c:pt idx="47">
                <c:v>5.71</c:v>
              </c:pt>
            </c:numLit>
          </c:val>
          <c:smooth val="0"/>
        </c:ser>
        <c:dLbls>
          <c:showLegendKey val="0"/>
          <c:showVal val="0"/>
          <c:showCatName val="0"/>
          <c:showSerName val="0"/>
          <c:showPercent val="0"/>
          <c:showBubbleSize val="0"/>
        </c:dLbls>
        <c:marker val="1"/>
        <c:smooth val="0"/>
        <c:axId val="126872960"/>
        <c:axId val="126875136"/>
      </c:lineChart>
      <c:catAx>
        <c:axId val="126872960"/>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fr-FR"/>
                  <a:t>Âge</a:t>
                </a:r>
              </a:p>
            </c:rich>
          </c:tx>
          <c:layout>
            <c:manualLayout>
              <c:xMode val="edge"/>
              <c:yMode val="edge"/>
              <c:x val="0.93059549567635491"/>
              <c:y val="0.8315789473684210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fr-FR"/>
          </a:p>
        </c:txPr>
        <c:crossAx val="126875136"/>
        <c:crosses val="autoZero"/>
        <c:auto val="1"/>
        <c:lblAlgn val="ctr"/>
        <c:lblOffset val="100"/>
        <c:noMultiLvlLbl val="0"/>
      </c:catAx>
      <c:valAx>
        <c:axId val="126875136"/>
        <c:scaling>
          <c:orientation val="minMax"/>
          <c:max val="18"/>
        </c:scaling>
        <c:delete val="0"/>
        <c:axPos val="l"/>
        <c:majorGridlines>
          <c:spPr>
            <a:ln w="1270">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prstDash val="sysDot"/>
            </a:ln>
          </c:spPr>
        </c:majorGridlines>
        <c:title>
          <c:tx>
            <c:rich>
              <a:bodyPr rot="0" vert="horz"/>
              <a:lstStyle/>
              <a:p>
                <a:pPr algn="ctr">
                  <a:defRPr sz="800" b="0" i="0" u="none" strike="noStrike" baseline="0">
                    <a:solidFill>
                      <a:srgbClr val="000000"/>
                    </a:solidFill>
                    <a:latin typeface="Arial"/>
                    <a:ea typeface="Arial"/>
                    <a:cs typeface="Arial"/>
                  </a:defRPr>
                </a:pPr>
                <a:r>
                  <a:rPr lang="fr-FR"/>
                  <a:t>en %</a:t>
                </a:r>
              </a:p>
            </c:rich>
          </c:tx>
          <c:layout>
            <c:manualLayout>
              <c:xMode val="edge"/>
              <c:yMode val="edge"/>
              <c:x val="4.9575070821529746E-2"/>
              <c:y val="7.8947368421052627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fr-FR"/>
          </a:p>
        </c:txPr>
        <c:crossAx val="126872960"/>
        <c:crosses val="autoZero"/>
        <c:crossBetween val="between"/>
      </c:valAx>
      <c:spPr>
        <a:noFill/>
        <a:ln w="25400">
          <a:noFill/>
        </a:ln>
      </c:spPr>
    </c:plotArea>
    <c:legend>
      <c:legendPos val="b"/>
      <c:layout>
        <c:manualLayout>
          <c:xMode val="edge"/>
          <c:yMode val="edge"/>
          <c:x val="0.11378673983032574"/>
          <c:y val="0.17807017543859649"/>
          <c:w val="0.73512733004691688"/>
          <c:h val="5.3079707141870436E-2"/>
        </c:manualLayout>
      </c:layout>
      <c:overlay val="0"/>
      <c:spPr>
        <a:solidFill>
          <a:srgbClr val="FFFFFF"/>
        </a:solidFill>
        <a:ln w="25400">
          <a:noFill/>
        </a:ln>
      </c:spPr>
      <c:txPr>
        <a:bodyPr/>
        <a:lstStyle/>
        <a:p>
          <a:pPr>
            <a:defRPr sz="69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noFill/>
      <a:prstDash val="solid"/>
    </a:ln>
  </c:spPr>
  <c:txPr>
    <a:bodyPr/>
    <a:lstStyle/>
    <a:p>
      <a:pPr>
        <a:defRPr sz="875"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entrants-sortants</c:v>
          </c:tx>
          <c:invertIfNegative val="0"/>
          <c:cat>
            <c:strLit>
              <c:ptCount val="8"/>
              <c:pt idx="0">
                <c:v>Ensemble</c:v>
              </c:pt>
              <c:pt idx="1">
                <c:v>Versants de la FP FPE</c:v>
              </c:pt>
              <c:pt idx="2">
                <c:v>Versants de la FP FPT</c:v>
              </c:pt>
              <c:pt idx="3">
                <c:v>Versants de la FP FPH</c:v>
              </c:pt>
              <c:pt idx="4">
                <c:v>Statuts d'emploi Fonctionnaires</c:v>
              </c:pt>
              <c:pt idx="5">
                <c:v>Statuts d'emploi Contractuels</c:v>
              </c:pt>
              <c:pt idx="6">
                <c:v>Statuts d'emploi Militaires</c:v>
              </c:pt>
              <c:pt idx="7">
                <c:v>Statuts d'emploi Autres catégories et statuts</c:v>
              </c:pt>
            </c:strLit>
          </c:cat>
          <c:val>
            <c:numLit>
              <c:formatCode>General</c:formatCode>
              <c:ptCount val="8"/>
              <c:pt idx="0">
                <c:v>233.304</c:v>
              </c:pt>
              <c:pt idx="1">
                <c:v>76.004000000000005</c:v>
              </c:pt>
              <c:pt idx="2">
                <c:v>113.875</c:v>
              </c:pt>
              <c:pt idx="3">
                <c:v>43.424999999999997</c:v>
              </c:pt>
              <c:pt idx="4">
                <c:v>6.7050000000000001</c:v>
              </c:pt>
              <c:pt idx="5">
                <c:v>215.97399999999999</c:v>
              </c:pt>
              <c:pt idx="6">
                <c:v>1.0169999999999999</c:v>
              </c:pt>
              <c:pt idx="7">
                <c:v>9.6080000000000005</c:v>
              </c:pt>
            </c:numLit>
          </c:val>
        </c:ser>
        <c:ser>
          <c:idx val="1"/>
          <c:order val="1"/>
          <c:tx>
            <c:v>sortants-entrants</c:v>
          </c:tx>
          <c:spPr>
            <a:solidFill>
              <a:schemeClr val="tx2"/>
            </a:solidFill>
          </c:spPr>
          <c:invertIfNegative val="0"/>
          <c:cat>
            <c:strLit>
              <c:ptCount val="8"/>
              <c:pt idx="0">
                <c:v>Ensemble</c:v>
              </c:pt>
              <c:pt idx="1">
                <c:v>Versants de la FP FPE</c:v>
              </c:pt>
              <c:pt idx="2">
                <c:v>Versants de la FP FPT</c:v>
              </c:pt>
              <c:pt idx="3">
                <c:v>Versants de la FP FPH</c:v>
              </c:pt>
              <c:pt idx="4">
                <c:v>Statuts d'emploi Fonctionnaires</c:v>
              </c:pt>
              <c:pt idx="5">
                <c:v>Statuts d'emploi Contractuels</c:v>
              </c:pt>
              <c:pt idx="6">
                <c:v>Statuts d'emploi Militaires</c:v>
              </c:pt>
              <c:pt idx="7">
                <c:v>Statuts d'emploi Autres catégories et statuts</c:v>
              </c:pt>
            </c:strLit>
          </c:cat>
          <c:val>
            <c:numLit>
              <c:formatCode>General</c:formatCode>
              <c:ptCount val="8"/>
              <c:pt idx="0">
                <c:v>185.82599999999999</c:v>
              </c:pt>
              <c:pt idx="1">
                <c:v>75.623000000000005</c:v>
              </c:pt>
              <c:pt idx="2">
                <c:v>63.823999999999998</c:v>
              </c:pt>
              <c:pt idx="3">
                <c:v>46.378999999999998</c:v>
              </c:pt>
              <c:pt idx="4">
                <c:v>74.052999999999997</c:v>
              </c:pt>
              <c:pt idx="5">
                <c:v>90.474000000000004</c:v>
              </c:pt>
              <c:pt idx="6">
                <c:v>1.87</c:v>
              </c:pt>
              <c:pt idx="7">
                <c:v>19.428999999999998</c:v>
              </c:pt>
            </c:numLit>
          </c:val>
        </c:ser>
        <c:dLbls>
          <c:showLegendKey val="0"/>
          <c:showVal val="0"/>
          <c:showCatName val="0"/>
          <c:showSerName val="0"/>
          <c:showPercent val="0"/>
          <c:showBubbleSize val="0"/>
        </c:dLbls>
        <c:gapWidth val="150"/>
        <c:axId val="127257600"/>
        <c:axId val="127263488"/>
      </c:barChart>
      <c:catAx>
        <c:axId val="127257600"/>
        <c:scaling>
          <c:orientation val="minMax"/>
        </c:scaling>
        <c:delete val="0"/>
        <c:axPos val="b"/>
        <c:numFmt formatCode="General" sourceLinked="0"/>
        <c:majorTickMark val="out"/>
        <c:minorTickMark val="none"/>
        <c:tickLblPos val="nextTo"/>
        <c:crossAx val="127263488"/>
        <c:crosses val="autoZero"/>
        <c:auto val="1"/>
        <c:lblAlgn val="ctr"/>
        <c:lblOffset val="100"/>
        <c:noMultiLvlLbl val="0"/>
      </c:catAx>
      <c:valAx>
        <c:axId val="127263488"/>
        <c:scaling>
          <c:orientation val="minMax"/>
        </c:scaling>
        <c:delete val="0"/>
        <c:axPos val="l"/>
        <c:majorGridlines>
          <c:spPr>
            <a:ln w="1270">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prstDash val="sysDot"/>
            </a:ln>
          </c:spPr>
        </c:majorGridlines>
        <c:numFmt formatCode="#,##0" sourceLinked="0"/>
        <c:majorTickMark val="out"/>
        <c:minorTickMark val="none"/>
        <c:tickLblPos val="nextTo"/>
        <c:crossAx val="127257600"/>
        <c:crosses val="autoZero"/>
        <c:crossBetween val="between"/>
      </c:valAx>
      <c:spPr>
        <a:noFill/>
      </c:spPr>
    </c:plotArea>
    <c:legend>
      <c:legendPos val="r"/>
      <c:layout>
        <c:manualLayout>
          <c:xMode val="edge"/>
          <c:yMode val="edge"/>
          <c:x val="0.29613725206659525"/>
          <c:y val="4.7774749701903693E-2"/>
          <c:w val="0.23326300024333077"/>
          <c:h val="0.15381529278440556"/>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9523</xdr:colOff>
      <xdr:row>1</xdr:row>
      <xdr:rowOff>190499</xdr:rowOff>
    </xdr:from>
    <xdr:to>
      <xdr:col>6</xdr:col>
      <xdr:colOff>9524</xdr:colOff>
      <xdr:row>39</xdr:row>
      <xdr:rowOff>115499</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0.05227</cdr:x>
      <cdr:y>0.01063</cdr:y>
    </cdr:from>
    <cdr:to>
      <cdr:x>0.19933</cdr:x>
      <cdr:y>0.0849</cdr:y>
    </cdr:to>
    <cdr:sp macro="" textlink="">
      <cdr:nvSpPr>
        <cdr:cNvPr id="2" name="ZoneTexte 8"/>
        <cdr:cNvSpPr txBox="1"/>
      </cdr:nvSpPr>
      <cdr:spPr>
        <a:xfrm xmlns:a="http://schemas.openxmlformats.org/drawingml/2006/main">
          <a:off x="479425" y="31750"/>
          <a:ext cx="1348919" cy="22176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fr-FR" sz="1100"/>
            <a:t>Effectifs</a:t>
          </a:r>
          <a:r>
            <a:rPr lang="fr-FR" sz="1100" baseline="0"/>
            <a:t> (en milliers)</a:t>
          </a:r>
          <a:endParaRPr lang="fr-FR"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5</xdr:col>
      <xdr:colOff>733425</xdr:colOff>
      <xdr:row>20</xdr:row>
      <xdr:rowOff>38100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85725</xdr:rowOff>
    </xdr:from>
    <xdr:to>
      <xdr:col>7</xdr:col>
      <xdr:colOff>742950</xdr:colOff>
      <xdr:row>26</xdr:row>
      <xdr:rowOff>152400</xdr:rowOff>
    </xdr:to>
    <xdr:graphicFrame macro="">
      <xdr:nvGraphicFramePr>
        <xdr:cNvPr id="2"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3</xdr:row>
      <xdr:rowOff>38100</xdr:rowOff>
    </xdr:from>
    <xdr:to>
      <xdr:col>6</xdr:col>
      <xdr:colOff>295275</xdr:colOff>
      <xdr:row>20</xdr:row>
      <xdr:rowOff>142875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0.29503</cdr:x>
      <cdr:y>0.11186</cdr:y>
    </cdr:from>
    <cdr:to>
      <cdr:x>0.3797</cdr:x>
      <cdr:y>0.1813</cdr:y>
    </cdr:to>
    <cdr:sp macro="" textlink="">
      <cdr:nvSpPr>
        <cdr:cNvPr id="2" name="ZoneTexte 1"/>
        <cdr:cNvSpPr txBox="1"/>
      </cdr:nvSpPr>
      <cdr:spPr>
        <a:xfrm xmlns:a="http://schemas.openxmlformats.org/drawingml/2006/main">
          <a:off x="1393840" y="319640"/>
          <a:ext cx="400015" cy="198425"/>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40</a:t>
          </a:r>
        </a:p>
      </cdr:txBody>
    </cdr:sp>
  </cdr:relSizeAnchor>
  <cdr:relSizeAnchor xmlns:cdr="http://schemas.openxmlformats.org/drawingml/2006/chartDrawing">
    <cdr:from>
      <cdr:x>0.47044</cdr:x>
      <cdr:y>0.76546</cdr:y>
    </cdr:from>
    <cdr:to>
      <cdr:x>0.55511</cdr:x>
      <cdr:y>0.83491</cdr:y>
    </cdr:to>
    <cdr:sp macro="" textlink="">
      <cdr:nvSpPr>
        <cdr:cNvPr id="3" name="ZoneTexte 1"/>
        <cdr:cNvSpPr txBox="1"/>
      </cdr:nvSpPr>
      <cdr:spPr>
        <a:xfrm xmlns:a="http://schemas.openxmlformats.org/drawingml/2006/main">
          <a:off x="2222536" y="2187292"/>
          <a:ext cx="400015" cy="198454"/>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56</a:t>
          </a:r>
        </a:p>
      </cdr:txBody>
    </cdr:sp>
  </cdr:relSizeAnchor>
  <cdr:relSizeAnchor xmlns:cdr="http://schemas.openxmlformats.org/drawingml/2006/chartDrawing">
    <cdr:from>
      <cdr:x>0.64785</cdr:x>
      <cdr:y>0.42977</cdr:y>
    </cdr:from>
    <cdr:to>
      <cdr:x>0.73253</cdr:x>
      <cdr:y>0.49922</cdr:y>
    </cdr:to>
    <cdr:sp macro="" textlink="">
      <cdr:nvSpPr>
        <cdr:cNvPr id="4" name="ZoneTexte 1"/>
        <cdr:cNvSpPr txBox="1"/>
      </cdr:nvSpPr>
      <cdr:spPr>
        <a:xfrm xmlns:a="http://schemas.openxmlformats.org/drawingml/2006/main">
          <a:off x="3060684" y="1228058"/>
          <a:ext cx="400062" cy="198454"/>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63</a:t>
          </a:r>
        </a:p>
      </cdr:txBody>
    </cdr:sp>
  </cdr:relSizeAnchor>
  <cdr:relSizeAnchor xmlns:cdr="http://schemas.openxmlformats.org/drawingml/2006/chartDrawing">
    <cdr:from>
      <cdr:x>0.82325</cdr:x>
      <cdr:y>0.3788</cdr:y>
    </cdr:from>
    <cdr:to>
      <cdr:x>0.90793</cdr:x>
      <cdr:y>0.44824</cdr:y>
    </cdr:to>
    <cdr:sp macro="" textlink="">
      <cdr:nvSpPr>
        <cdr:cNvPr id="5" name="ZoneTexte 1"/>
        <cdr:cNvSpPr txBox="1"/>
      </cdr:nvSpPr>
      <cdr:spPr>
        <a:xfrm xmlns:a="http://schemas.openxmlformats.org/drawingml/2006/main">
          <a:off x="3889381" y="1082431"/>
          <a:ext cx="400062" cy="198424"/>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62</a:t>
          </a:r>
        </a:p>
      </cdr:txBody>
    </cdr:sp>
  </cdr:relSizeAnchor>
  <cdr:relSizeAnchor xmlns:cdr="http://schemas.openxmlformats.org/drawingml/2006/chartDrawing">
    <cdr:from>
      <cdr:x>0.16532</cdr:x>
      <cdr:y>0.87444</cdr:y>
    </cdr:from>
    <cdr:to>
      <cdr:x>0.57849</cdr:x>
      <cdr:y>0.93743</cdr:y>
    </cdr:to>
    <cdr:sp macro="" textlink="">
      <cdr:nvSpPr>
        <cdr:cNvPr id="7" name="ZoneTexte 1"/>
        <cdr:cNvSpPr txBox="1"/>
      </cdr:nvSpPr>
      <cdr:spPr>
        <a:xfrm xmlns:a="http://schemas.openxmlformats.org/drawingml/2006/main">
          <a:off x="781038" y="2498712"/>
          <a:ext cx="1951964" cy="18000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fr-FR" sz="1050"/>
            <a:t>Part</a:t>
          </a:r>
          <a:r>
            <a:rPr lang="fr-FR" sz="1050" baseline="0"/>
            <a:t> des femmes en 2015 (en %)</a:t>
          </a:r>
          <a:endParaRPr lang="fr-FR" sz="1050"/>
        </a:p>
      </cdr:txBody>
    </cdr:sp>
  </cdr:relSizeAnchor>
  <cdr:relSizeAnchor xmlns:cdr="http://schemas.openxmlformats.org/drawingml/2006/chartDrawing">
    <cdr:from>
      <cdr:x>0.11559</cdr:x>
      <cdr:y>0.17444</cdr:y>
    </cdr:from>
    <cdr:to>
      <cdr:x>0.20026</cdr:x>
      <cdr:y>0.24388</cdr:y>
    </cdr:to>
    <cdr:sp macro="" textlink="">
      <cdr:nvSpPr>
        <cdr:cNvPr id="8" name="ZoneTexte 1"/>
        <cdr:cNvSpPr txBox="1"/>
      </cdr:nvSpPr>
      <cdr:spPr>
        <a:xfrm xmlns:a="http://schemas.openxmlformats.org/drawingml/2006/main">
          <a:off x="546112" y="498462"/>
          <a:ext cx="400015" cy="198425"/>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64</a:t>
          </a:r>
        </a:p>
      </cdr:txBody>
    </cdr:sp>
  </cdr:relSizeAnchor>
  <cdr:relSizeAnchor xmlns:cdr="http://schemas.openxmlformats.org/drawingml/2006/chartDrawing">
    <cdr:from>
      <cdr:x>0.12567</cdr:x>
      <cdr:y>0.89111</cdr:y>
    </cdr:from>
    <cdr:to>
      <cdr:x>0.17139</cdr:x>
      <cdr:y>0.91631</cdr:y>
    </cdr:to>
    <cdr:sp macro="" textlink="">
      <cdr:nvSpPr>
        <cdr:cNvPr id="9" name="ZoneTexte 1"/>
        <cdr:cNvSpPr txBox="1">
          <a:spLocks xmlns:a="http://schemas.openxmlformats.org/drawingml/2006/main" noChangeAspect="1"/>
        </cdr:cNvSpPr>
      </cdr:nvSpPr>
      <cdr:spPr>
        <a:xfrm xmlns:a="http://schemas.openxmlformats.org/drawingml/2006/main">
          <a:off x="593725" y="2546350"/>
          <a:ext cx="216000" cy="72000"/>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fr-FR" sz="105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342900</xdr:colOff>
      <xdr:row>21</xdr:row>
      <xdr:rowOff>142875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0.62606</cdr:x>
      <cdr:y>0.82318</cdr:y>
    </cdr:from>
    <cdr:to>
      <cdr:x>0.80788</cdr:x>
      <cdr:y>0.88189</cdr:y>
    </cdr:to>
    <cdr:sp macro="" textlink="">
      <cdr:nvSpPr>
        <cdr:cNvPr id="10241" name="Text Box 1"/>
        <cdr:cNvSpPr txBox="1">
          <a:spLocks xmlns:a="http://schemas.openxmlformats.org/drawingml/2006/main" noChangeArrowheads="1"/>
        </cdr:cNvSpPr>
      </cdr:nvSpPr>
      <cdr:spPr bwMode="auto">
        <a:xfrm xmlns:a="http://schemas.openxmlformats.org/drawingml/2006/main">
          <a:off x="4517351" y="2661193"/>
          <a:ext cx="1310971" cy="18959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Effectifs hommes</a:t>
          </a:r>
          <a:endParaRPr lang="fr-FR" sz="850" b="0" i="0" u="none" strike="noStrike" baseline="0">
            <a:solidFill>
              <a:srgbClr val="000000"/>
            </a:solidFill>
            <a:latin typeface="Arial"/>
            <a:cs typeface="Arial"/>
          </a:endParaRPr>
        </a:p>
        <a:p xmlns:a="http://schemas.openxmlformats.org/drawingml/2006/main">
          <a:pPr algn="ctr" rtl="0">
            <a:defRPr sz="1000"/>
          </a:pPr>
          <a:endParaRPr lang="fr-FR" sz="850" b="0" i="0" u="none" strike="noStrike" baseline="0">
            <a:solidFill>
              <a:srgbClr val="000000"/>
            </a:solidFill>
            <a:latin typeface="Arial"/>
            <a:cs typeface="Arial"/>
          </a:endParaRPr>
        </a:p>
      </cdr:txBody>
    </cdr:sp>
  </cdr:relSizeAnchor>
  <cdr:relSizeAnchor xmlns:cdr="http://schemas.openxmlformats.org/drawingml/2006/chartDrawing">
    <cdr:from>
      <cdr:x>0.09443</cdr:x>
      <cdr:y>0.8125</cdr:y>
    </cdr:from>
    <cdr:to>
      <cdr:x>0.25133</cdr:x>
      <cdr:y>0.87122</cdr:y>
    </cdr:to>
    <cdr:sp macro="" textlink="">
      <cdr:nvSpPr>
        <cdr:cNvPr id="10242" name="Text Box 2"/>
        <cdr:cNvSpPr txBox="1">
          <a:spLocks xmlns:a="http://schemas.openxmlformats.org/drawingml/2006/main" noChangeArrowheads="1"/>
        </cdr:cNvSpPr>
      </cdr:nvSpPr>
      <cdr:spPr bwMode="auto">
        <a:xfrm xmlns:a="http://schemas.openxmlformats.org/drawingml/2006/main">
          <a:off x="684051" y="2626722"/>
          <a:ext cx="1131312" cy="18959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Effectifs femmes</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19050</xdr:colOff>
      <xdr:row>2</xdr:row>
      <xdr:rowOff>9525</xdr:rowOff>
    </xdr:from>
    <xdr:to>
      <xdr:col>10</xdr:col>
      <xdr:colOff>361950</xdr:colOff>
      <xdr:row>24</xdr:row>
      <xdr:rowOff>95250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2</xdr:row>
      <xdr:rowOff>19050</xdr:rowOff>
    </xdr:from>
    <xdr:to>
      <xdr:col>20</xdr:col>
      <xdr:colOff>304800</xdr:colOff>
      <xdr:row>24</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32809</xdr:colOff>
      <xdr:row>21</xdr:row>
      <xdr:rowOff>36513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10" workbookViewId="0">
      <selection activeCell="J13" sqref="J13"/>
    </sheetView>
  </sheetViews>
  <sheetFormatPr baseColWidth="10" defaultRowHeight="15"/>
  <sheetData>
    <row r="1" spans="1:8">
      <c r="A1" s="378" t="s">
        <v>227</v>
      </c>
      <c r="B1" s="378"/>
      <c r="C1" s="378"/>
      <c r="D1" s="355"/>
      <c r="E1" s="355"/>
      <c r="F1" s="355"/>
      <c r="G1" s="355"/>
      <c r="H1" s="355"/>
    </row>
    <row r="2" spans="1:8">
      <c r="A2" s="356" t="s">
        <v>193</v>
      </c>
      <c r="B2" s="355"/>
      <c r="C2" s="355"/>
      <c r="D2" s="355"/>
      <c r="E2" s="355"/>
      <c r="F2" s="355"/>
      <c r="G2" s="355"/>
      <c r="H2" s="355"/>
    </row>
    <row r="3" spans="1:8">
      <c r="A3" s="355"/>
      <c r="B3" s="355"/>
      <c r="C3" s="355"/>
      <c r="D3" s="357"/>
      <c r="E3" s="355"/>
      <c r="F3" s="355"/>
      <c r="G3" s="355"/>
      <c r="H3" s="355"/>
    </row>
    <row r="4" spans="1:8">
      <c r="A4" s="358"/>
      <c r="B4" s="355"/>
      <c r="C4" s="355"/>
      <c r="D4" s="355"/>
      <c r="E4" s="355"/>
      <c r="F4" s="355"/>
      <c r="G4" s="359"/>
      <c r="H4" s="357"/>
    </row>
    <row r="5" spans="1:8">
      <c r="A5" s="355"/>
      <c r="B5" s="355"/>
      <c r="C5" s="355"/>
      <c r="D5" s="355"/>
      <c r="E5" s="360"/>
      <c r="F5" s="355"/>
      <c r="G5" s="361"/>
      <c r="H5" s="362"/>
    </row>
    <row r="6" spans="1:8">
      <c r="A6" s="355"/>
      <c r="B6" s="355"/>
      <c r="C6" s="355"/>
      <c r="D6" s="355"/>
      <c r="E6" s="355"/>
      <c r="F6" s="355"/>
      <c r="G6" s="361"/>
      <c r="H6" s="363"/>
    </row>
    <row r="7" spans="1:8">
      <c r="A7" s="355"/>
      <c r="B7" s="355"/>
      <c r="C7" s="355"/>
      <c r="D7" s="355"/>
      <c r="E7" s="355"/>
      <c r="F7" s="355"/>
      <c r="G7" s="361"/>
      <c r="H7" s="362"/>
    </row>
    <row r="8" spans="1:8">
      <c r="A8" s="355"/>
      <c r="B8" s="355"/>
      <c r="C8" s="355"/>
      <c r="D8" s="355"/>
      <c r="E8" s="355"/>
      <c r="F8" s="355"/>
      <c r="G8" s="361"/>
      <c r="H8" s="362"/>
    </row>
    <row r="9" spans="1:8">
      <c r="A9" s="355"/>
      <c r="B9" s="355"/>
      <c r="C9" s="355"/>
      <c r="D9" s="355"/>
      <c r="E9" s="355"/>
      <c r="F9" s="355"/>
      <c r="G9" s="361"/>
      <c r="H9" s="362"/>
    </row>
    <row r="10" spans="1:8">
      <c r="A10" s="355"/>
      <c r="B10" s="355"/>
      <c r="C10" s="355"/>
      <c r="D10" s="355"/>
      <c r="E10" s="355"/>
      <c r="F10" s="355"/>
      <c r="G10" s="361"/>
      <c r="H10" s="362"/>
    </row>
    <row r="11" spans="1:8">
      <c r="A11" s="355"/>
      <c r="B11" s="355"/>
      <c r="C11" s="355"/>
      <c r="D11" s="355"/>
      <c r="E11" s="355"/>
      <c r="F11" s="355"/>
      <c r="G11" s="359"/>
      <c r="H11" s="357"/>
    </row>
    <row r="12" spans="1:8">
      <c r="A12" s="337"/>
      <c r="B12" s="337"/>
      <c r="C12" s="337"/>
      <c r="D12" s="337"/>
      <c r="E12" s="337"/>
      <c r="F12" s="337"/>
      <c r="G12" s="337"/>
      <c r="H12" s="337"/>
    </row>
    <row r="13" spans="1:8">
      <c r="A13" s="337"/>
      <c r="B13" s="337"/>
      <c r="C13" s="337"/>
      <c r="D13" s="337"/>
      <c r="E13" s="337"/>
      <c r="F13" s="337"/>
      <c r="G13" s="337"/>
      <c r="H13" s="337"/>
    </row>
    <row r="14" spans="1:8">
      <c r="A14" s="337"/>
      <c r="B14" s="337"/>
      <c r="C14" s="337"/>
      <c r="D14" s="337"/>
      <c r="E14" s="337"/>
      <c r="F14" s="337"/>
      <c r="G14" s="337"/>
      <c r="H14" s="337"/>
    </row>
    <row r="15" spans="1:8">
      <c r="A15" s="337"/>
      <c r="B15" s="337"/>
      <c r="C15" s="337"/>
      <c r="D15" s="337"/>
      <c r="E15" s="337"/>
      <c r="F15" s="337"/>
      <c r="G15" s="337"/>
      <c r="H15" s="337"/>
    </row>
    <row r="16" spans="1:8">
      <c r="A16" s="337"/>
      <c r="B16" s="337"/>
      <c r="C16" s="337"/>
      <c r="D16" s="337"/>
      <c r="E16" s="337"/>
      <c r="F16" s="337"/>
      <c r="G16" s="337"/>
      <c r="H16" s="337"/>
    </row>
    <row r="17" spans="1:8">
      <c r="A17" s="337"/>
      <c r="B17" s="337"/>
      <c r="C17" s="337"/>
      <c r="D17" s="337"/>
      <c r="E17" s="337"/>
      <c r="F17" s="337"/>
      <c r="G17" s="337"/>
      <c r="H17" s="337"/>
    </row>
    <row r="18" spans="1:8">
      <c r="A18" s="337"/>
      <c r="B18" s="337"/>
      <c r="C18" s="337"/>
      <c r="D18" s="337"/>
      <c r="E18" s="337"/>
      <c r="F18" s="337"/>
      <c r="G18" s="337"/>
      <c r="H18" s="337"/>
    </row>
    <row r="19" spans="1:8">
      <c r="A19" s="337"/>
      <c r="B19" s="337"/>
      <c r="C19" s="337"/>
      <c r="D19" s="337"/>
      <c r="E19" s="337"/>
      <c r="F19" s="337"/>
      <c r="G19" s="337"/>
      <c r="H19" s="337"/>
    </row>
    <row r="20" spans="1:8">
      <c r="A20" s="337"/>
      <c r="B20" s="337"/>
      <c r="C20" s="337"/>
      <c r="D20" s="337"/>
      <c r="E20" s="337"/>
      <c r="F20" s="337"/>
      <c r="G20" s="337"/>
      <c r="H20" s="337"/>
    </row>
    <row r="21" spans="1:8">
      <c r="A21" s="337"/>
      <c r="B21" s="337"/>
      <c r="C21" s="337"/>
      <c r="D21" s="337"/>
      <c r="E21" s="337"/>
      <c r="F21" s="337"/>
      <c r="G21" s="337"/>
      <c r="H21" s="337"/>
    </row>
    <row r="22" spans="1:8">
      <c r="A22" s="355"/>
      <c r="B22" s="355"/>
      <c r="C22" s="355"/>
      <c r="D22" s="355"/>
      <c r="E22" s="355"/>
      <c r="F22" s="355"/>
      <c r="G22" s="337"/>
      <c r="H22" s="337"/>
    </row>
    <row r="23" spans="1:8">
      <c r="D23" s="364"/>
      <c r="E23" s="355"/>
      <c r="F23" s="355"/>
      <c r="G23" s="337"/>
      <c r="H23" s="337"/>
    </row>
    <row r="24" spans="1:8">
      <c r="D24" s="365"/>
      <c r="E24" s="355"/>
      <c r="F24" s="355"/>
      <c r="G24" s="337"/>
      <c r="H24" s="337"/>
    </row>
    <row r="25" spans="1:8">
      <c r="A25" s="386"/>
      <c r="B25" s="386"/>
      <c r="C25" s="386"/>
      <c r="D25" s="366"/>
      <c r="E25" s="366"/>
      <c r="F25" s="366"/>
      <c r="G25" s="337"/>
      <c r="H25" s="337"/>
    </row>
    <row r="41" spans="1:3">
      <c r="A41" s="379" t="s">
        <v>194</v>
      </c>
      <c r="B41" s="379"/>
      <c r="C41" s="379"/>
    </row>
    <row r="42" spans="1:3">
      <c r="A42" s="380" t="s">
        <v>9</v>
      </c>
      <c r="B42" s="380"/>
      <c r="C42" s="380"/>
    </row>
  </sheetData>
  <mergeCells count="1">
    <mergeCell ref="A25:C2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election activeCell="S16" sqref="S16"/>
    </sheetView>
  </sheetViews>
  <sheetFormatPr baseColWidth="10" defaultColWidth="10.28515625" defaultRowHeight="19.5" customHeight="1"/>
  <cols>
    <col min="1" max="1" width="26.85546875" style="179" customWidth="1"/>
    <col min="2" max="2" width="21" style="179" hidden="1" customWidth="1"/>
    <col min="3" max="8" width="10.7109375" style="179" customWidth="1"/>
    <col min="9" max="9" width="10.28515625" style="179"/>
    <col min="10" max="10" width="2.28515625" style="179" customWidth="1"/>
    <col min="11" max="11" width="10.28515625" style="179"/>
    <col min="12" max="12" width="1.42578125" style="179" customWidth="1"/>
    <col min="13" max="16384" width="10.28515625" style="179"/>
  </cols>
  <sheetData>
    <row r="1" spans="1:8" ht="24.75" customHeight="1">
      <c r="A1" s="434" t="s">
        <v>213</v>
      </c>
      <c r="B1" s="434"/>
      <c r="C1" s="434"/>
      <c r="D1" s="434"/>
      <c r="E1" s="434"/>
      <c r="F1" s="434"/>
      <c r="G1" s="434"/>
      <c r="H1" s="434"/>
    </row>
    <row r="2" spans="1:8" ht="15.75" thickBot="1">
      <c r="A2" s="180"/>
      <c r="B2" s="181"/>
      <c r="C2" s="180"/>
      <c r="D2" s="180"/>
      <c r="E2" s="180"/>
      <c r="F2" s="180"/>
      <c r="G2" s="180"/>
      <c r="H2" s="180"/>
    </row>
    <row r="3" spans="1:8" ht="15">
      <c r="A3" s="182"/>
      <c r="B3" s="183" t="s">
        <v>46</v>
      </c>
      <c r="C3" s="442" t="s">
        <v>84</v>
      </c>
      <c r="D3" s="444"/>
      <c r="E3" s="442" t="s">
        <v>85</v>
      </c>
      <c r="F3" s="444"/>
      <c r="G3" s="442" t="s">
        <v>86</v>
      </c>
      <c r="H3" s="443"/>
    </row>
    <row r="4" spans="1:8" ht="15">
      <c r="A4" s="184"/>
      <c r="B4" s="185"/>
      <c r="C4" s="186">
        <v>2005</v>
      </c>
      <c r="D4" s="187">
        <v>2015</v>
      </c>
      <c r="E4" s="188">
        <v>2005</v>
      </c>
      <c r="F4" s="187">
        <v>2015</v>
      </c>
      <c r="G4" s="188">
        <v>2005</v>
      </c>
      <c r="H4" s="189">
        <v>2015</v>
      </c>
    </row>
    <row r="5" spans="1:8" ht="25.5" customHeight="1">
      <c r="A5" s="440" t="s">
        <v>234</v>
      </c>
      <c r="B5" s="441"/>
      <c r="C5" s="190">
        <v>49.397162218546306</v>
      </c>
      <c r="D5" s="191">
        <v>55.739623876997136</v>
      </c>
      <c r="E5" s="190">
        <v>21.73769599299002</v>
      </c>
      <c r="F5" s="191">
        <v>24.465566301886934</v>
      </c>
      <c r="G5" s="190">
        <v>28.865141788463678</v>
      </c>
      <c r="H5" s="191">
        <v>19.79480982111593</v>
      </c>
    </row>
    <row r="6" spans="1:8" ht="15">
      <c r="A6" s="438" t="s">
        <v>87</v>
      </c>
      <c r="B6" s="439"/>
      <c r="C6" s="192">
        <v>54.931488625781554</v>
      </c>
      <c r="D6" s="193">
        <v>61.979996073121001</v>
      </c>
      <c r="E6" s="192">
        <v>16.794020984129961</v>
      </c>
      <c r="F6" s="193">
        <v>20.105331051819849</v>
      </c>
      <c r="G6" s="192">
        <v>28.274490390088474</v>
      </c>
      <c r="H6" s="193">
        <v>17.914672875059154</v>
      </c>
    </row>
    <row r="7" spans="1:8" ht="15">
      <c r="A7" s="194" t="s">
        <v>88</v>
      </c>
      <c r="B7" s="195" t="s">
        <v>95</v>
      </c>
      <c r="C7" s="196">
        <v>95.932279393721899</v>
      </c>
      <c r="D7" s="197">
        <v>99.014386895949286</v>
      </c>
      <c r="E7" s="196">
        <v>6.4156334351195419</v>
      </c>
      <c r="F7" s="197">
        <v>0.98561310405072322</v>
      </c>
      <c r="G7" s="196">
        <v>2.9059820487617195E-4</v>
      </c>
      <c r="H7" s="197">
        <v>0</v>
      </c>
    </row>
    <row r="8" spans="1:8" ht="15">
      <c r="A8" s="194" t="s">
        <v>89</v>
      </c>
      <c r="B8" s="195" t="s">
        <v>89</v>
      </c>
      <c r="C8" s="196">
        <v>21.765890833191758</v>
      </c>
      <c r="D8" s="197">
        <v>29.069910465113097</v>
      </c>
      <c r="E8" s="196">
        <v>25.791164073813395</v>
      </c>
      <c r="F8" s="197">
        <v>37.095796953426735</v>
      </c>
      <c r="G8" s="196">
        <v>52.44294509299484</v>
      </c>
      <c r="H8" s="197">
        <v>33.834292581460168</v>
      </c>
    </row>
    <row r="9" spans="1:8" ht="15">
      <c r="A9" s="445" t="s">
        <v>76</v>
      </c>
      <c r="B9" s="446"/>
      <c r="C9" s="192">
        <v>12.217706365531452</v>
      </c>
      <c r="D9" s="193">
        <v>12.666822056473096</v>
      </c>
      <c r="E9" s="192">
        <v>54.950522588209182</v>
      </c>
      <c r="F9" s="193">
        <v>54.561134789557805</v>
      </c>
      <c r="G9" s="192">
        <v>32.833822184054796</v>
      </c>
      <c r="H9" s="193">
        <v>32.772043153969101</v>
      </c>
    </row>
    <row r="10" spans="1:8" ht="15">
      <c r="A10" s="447" t="s">
        <v>5</v>
      </c>
      <c r="B10" s="448"/>
      <c r="C10" s="190">
        <v>8.4</v>
      </c>
      <c r="D10" s="198">
        <v>9.7077257624290176</v>
      </c>
      <c r="E10" s="190">
        <v>13.7</v>
      </c>
      <c r="F10" s="198">
        <v>14.487004935968981</v>
      </c>
      <c r="G10" s="190">
        <v>77.900000000000006</v>
      </c>
      <c r="H10" s="198">
        <v>75.80526930160201</v>
      </c>
    </row>
    <row r="11" spans="1:8" ht="15">
      <c r="A11" s="447" t="s">
        <v>6</v>
      </c>
      <c r="B11" s="448"/>
      <c r="C11" s="199">
        <v>16.75</v>
      </c>
      <c r="D11" s="198">
        <v>32.344369767837705</v>
      </c>
      <c r="E11" s="199">
        <v>34.9</v>
      </c>
      <c r="F11" s="198">
        <v>19.477097550114422</v>
      </c>
      <c r="G11" s="199">
        <v>48.35</v>
      </c>
      <c r="H11" s="198">
        <v>48.178532682047873</v>
      </c>
    </row>
    <row r="12" spans="1:8" ht="15">
      <c r="A12" s="440" t="s">
        <v>80</v>
      </c>
      <c r="B12" s="449"/>
      <c r="C12" s="200">
        <v>30.64718842019964</v>
      </c>
      <c r="D12" s="201">
        <v>34.763895909241697</v>
      </c>
      <c r="E12" s="200">
        <v>21.982401299198624</v>
      </c>
      <c r="F12" s="201">
        <v>19.936405614269834</v>
      </c>
      <c r="G12" s="200">
        <v>47.370410280601732</v>
      </c>
      <c r="H12" s="201">
        <v>45.299698476488466</v>
      </c>
    </row>
    <row r="13" spans="1:8" ht="15" customHeight="1" thickBot="1">
      <c r="A13" s="202" t="s">
        <v>90</v>
      </c>
      <c r="B13" s="203" t="s">
        <v>91</v>
      </c>
      <c r="C13" s="204">
        <v>14.971337338772059</v>
      </c>
      <c r="D13" s="205">
        <v>21.214532877829697</v>
      </c>
      <c r="E13" s="204">
        <v>23.372372613270286</v>
      </c>
      <c r="F13" s="205">
        <v>21.891525035167561</v>
      </c>
      <c r="G13" s="204">
        <v>61.656290047957654</v>
      </c>
      <c r="H13" s="205">
        <v>56.893942087002749</v>
      </c>
    </row>
    <row r="14" spans="1:8" ht="15">
      <c r="A14" s="206"/>
      <c r="B14" s="195"/>
      <c r="C14" s="197"/>
      <c r="D14" s="197"/>
      <c r="E14" s="197"/>
      <c r="F14" s="197"/>
      <c r="G14" s="197"/>
      <c r="H14" s="197"/>
    </row>
    <row r="15" spans="1:8" ht="24" customHeight="1">
      <c r="A15" s="450" t="s">
        <v>92</v>
      </c>
      <c r="B15" s="450"/>
      <c r="C15" s="450"/>
      <c r="D15" s="450"/>
      <c r="E15" s="450"/>
      <c r="F15" s="450"/>
      <c r="G15" s="450"/>
      <c r="H15" s="450"/>
    </row>
    <row r="16" spans="1:8" ht="24.75" customHeight="1">
      <c r="A16" s="451" t="s">
        <v>93</v>
      </c>
      <c r="B16" s="451"/>
      <c r="C16" s="451"/>
      <c r="D16" s="451"/>
      <c r="E16" s="451"/>
      <c r="F16" s="451"/>
      <c r="G16" s="451"/>
      <c r="H16" s="451"/>
    </row>
    <row r="17" spans="1:8" ht="27.75" customHeight="1">
      <c r="A17" s="435" t="s">
        <v>183</v>
      </c>
      <c r="B17" s="436"/>
      <c r="C17" s="436"/>
      <c r="D17" s="436"/>
      <c r="E17" s="436"/>
      <c r="F17" s="436"/>
      <c r="G17" s="436"/>
      <c r="H17" s="436"/>
    </row>
    <row r="18" spans="1:8" ht="24" customHeight="1">
      <c r="A18" s="437" t="s">
        <v>94</v>
      </c>
      <c r="B18" s="437"/>
      <c r="C18" s="437"/>
      <c r="D18" s="437"/>
      <c r="E18" s="437"/>
      <c r="F18" s="437"/>
      <c r="G18" s="437"/>
      <c r="H18" s="437"/>
    </row>
    <row r="19" spans="1:8" ht="15">
      <c r="A19" s="207"/>
      <c r="C19" s="208"/>
      <c r="D19" s="208"/>
      <c r="E19" s="208"/>
      <c r="F19" s="208"/>
      <c r="G19" s="208"/>
      <c r="H19" s="208"/>
    </row>
  </sheetData>
  <mergeCells count="14">
    <mergeCell ref="A1:H1"/>
    <mergeCell ref="A17:H17"/>
    <mergeCell ref="A18:H18"/>
    <mergeCell ref="A6:B6"/>
    <mergeCell ref="A5:B5"/>
    <mergeCell ref="G3:H3"/>
    <mergeCell ref="E3:F3"/>
    <mergeCell ref="C3:D3"/>
    <mergeCell ref="A9:B9"/>
    <mergeCell ref="A10:B10"/>
    <mergeCell ref="A11:B11"/>
    <mergeCell ref="A12:B12"/>
    <mergeCell ref="A15:H15"/>
    <mergeCell ref="A16:H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election activeCell="A25" sqref="A25"/>
    </sheetView>
  </sheetViews>
  <sheetFormatPr baseColWidth="10" defaultRowHeight="15"/>
  <cols>
    <col min="1" max="1" width="34" customWidth="1"/>
    <col min="5" max="5" width="11.28515625" bestFit="1" customWidth="1"/>
  </cols>
  <sheetData>
    <row r="1" spans="1:5" ht="25.5" customHeight="1">
      <c r="A1" s="452" t="s">
        <v>96</v>
      </c>
      <c r="B1" s="452"/>
      <c r="C1" s="452"/>
      <c r="D1" s="452"/>
      <c r="E1" s="452"/>
    </row>
    <row r="2" spans="1:5" ht="15.75" thickBot="1">
      <c r="A2" s="209"/>
      <c r="B2" s="209"/>
      <c r="C2" s="209"/>
      <c r="D2" s="209"/>
      <c r="E2" s="209"/>
    </row>
    <row r="3" spans="1:5" ht="45">
      <c r="A3" s="210"/>
      <c r="B3" s="211" t="s">
        <v>97</v>
      </c>
      <c r="C3" s="211" t="s">
        <v>5</v>
      </c>
      <c r="D3" s="211" t="s">
        <v>6</v>
      </c>
      <c r="E3" s="212" t="s">
        <v>7</v>
      </c>
    </row>
    <row r="4" spans="1:5">
      <c r="A4" s="213" t="s">
        <v>98</v>
      </c>
      <c r="B4" s="214">
        <v>27.5837203329259</v>
      </c>
      <c r="C4" s="214">
        <v>25.145197639506812</v>
      </c>
      <c r="D4" s="214">
        <v>16.885314284943671</v>
      </c>
      <c r="E4" s="215">
        <v>69.614239919723119</v>
      </c>
    </row>
    <row r="5" spans="1:5">
      <c r="A5" s="216" t="s">
        <v>99</v>
      </c>
      <c r="B5" s="217">
        <v>39.890784380276358</v>
      </c>
      <c r="C5" s="217">
        <v>27.689347464293682</v>
      </c>
      <c r="D5" s="217">
        <v>14.032566407214761</v>
      </c>
      <c r="E5" s="218">
        <v>81.612689969466402</v>
      </c>
    </row>
    <row r="6" spans="1:5">
      <c r="A6" s="219" t="s">
        <v>100</v>
      </c>
      <c r="B6" s="220">
        <v>81.829819304261903</v>
      </c>
      <c r="C6" s="220">
        <v>32.296113292729977</v>
      </c>
      <c r="D6" s="220">
        <v>24.75687570542015</v>
      </c>
      <c r="E6" s="221">
        <v>138.88280379493503</v>
      </c>
    </row>
    <row r="7" spans="1:5">
      <c r="A7" s="219" t="s">
        <v>101</v>
      </c>
      <c r="B7" s="220">
        <v>30.449922874596997</v>
      </c>
      <c r="C7" s="220">
        <v>26.652321199653635</v>
      </c>
      <c r="D7" s="220">
        <v>11.6184178831091</v>
      </c>
      <c r="E7" s="221">
        <v>68.720661957359724</v>
      </c>
    </row>
    <row r="8" spans="1:5">
      <c r="A8" s="222" t="s">
        <v>102</v>
      </c>
      <c r="B8" s="223">
        <v>29.895495516126843</v>
      </c>
      <c r="C8" s="223">
        <v>25.623096896410086</v>
      </c>
      <c r="D8" s="223">
        <v>16.349456935317789</v>
      </c>
      <c r="E8" s="224">
        <v>71.868049347854722</v>
      </c>
    </row>
    <row r="9" spans="1:5">
      <c r="A9" s="225" t="s">
        <v>103</v>
      </c>
      <c r="B9" s="226">
        <v>35.279627167329714</v>
      </c>
      <c r="C9" s="226">
        <v>35.215825670350043</v>
      </c>
      <c r="D9" s="226">
        <v>14.523724383075445</v>
      </c>
      <c r="E9" s="227">
        <v>85.019171891528927</v>
      </c>
    </row>
    <row r="10" spans="1:5">
      <c r="A10" s="228" t="s">
        <v>104</v>
      </c>
      <c r="B10" s="229">
        <v>36.401587476132875</v>
      </c>
      <c r="C10" s="229">
        <v>35.322193676086897</v>
      </c>
      <c r="D10" s="229">
        <v>16.182359821258984</v>
      </c>
      <c r="E10" s="230">
        <v>87.906140973478756</v>
      </c>
    </row>
    <row r="11" spans="1:5">
      <c r="A11" s="228" t="s">
        <v>105</v>
      </c>
      <c r="B11" s="229">
        <v>35.835111290889721</v>
      </c>
      <c r="C11" s="229">
        <v>39.477373011529629</v>
      </c>
      <c r="D11" s="229">
        <v>21.260115851449992</v>
      </c>
      <c r="E11" s="230">
        <v>96.572600153869345</v>
      </c>
    </row>
    <row r="12" spans="1:5">
      <c r="A12" s="228" t="s">
        <v>106</v>
      </c>
      <c r="B12" s="229">
        <v>41.979445354579418</v>
      </c>
      <c r="C12" s="229">
        <v>30.347841801517241</v>
      </c>
      <c r="D12" s="229">
        <v>12.373330819003618</v>
      </c>
      <c r="E12" s="230">
        <v>84.700617975100272</v>
      </c>
    </row>
    <row r="13" spans="1:5">
      <c r="A13" s="231" t="s">
        <v>107</v>
      </c>
      <c r="B13" s="232">
        <v>32.476619061111123</v>
      </c>
      <c r="C13" s="232">
        <v>34.723417926354635</v>
      </c>
      <c r="D13" s="232">
        <v>11.365204989988488</v>
      </c>
      <c r="E13" s="233">
        <v>78.565241977454235</v>
      </c>
    </row>
    <row r="14" spans="1:5" ht="15.75" thickBot="1">
      <c r="A14" s="234" t="s">
        <v>108</v>
      </c>
      <c r="B14" s="235">
        <v>30.048226941606444</v>
      </c>
      <c r="C14" s="235">
        <v>25.895185554812691</v>
      </c>
      <c r="D14" s="235">
        <v>16.297670604512188</v>
      </c>
      <c r="E14" s="236">
        <v>72.24108310093132</v>
      </c>
    </row>
    <row r="15" spans="1:5">
      <c r="A15" s="209"/>
      <c r="B15" s="209"/>
      <c r="C15" s="209"/>
      <c r="D15" s="209"/>
      <c r="E15" s="237"/>
    </row>
    <row r="16" spans="1:5" ht="24" customHeight="1">
      <c r="A16" s="453" t="s">
        <v>8</v>
      </c>
      <c r="B16" s="453"/>
      <c r="C16" s="453"/>
      <c r="D16" s="453"/>
      <c r="E16" s="453"/>
    </row>
    <row r="17" spans="1:5" ht="27" customHeight="1">
      <c r="A17" s="454" t="s">
        <v>109</v>
      </c>
      <c r="B17" s="454"/>
      <c r="C17" s="454"/>
      <c r="D17" s="454"/>
      <c r="E17" s="454"/>
    </row>
    <row r="18" spans="1:5" ht="21" customHeight="1">
      <c r="A18" s="454" t="s">
        <v>214</v>
      </c>
      <c r="B18" s="454"/>
      <c r="C18" s="454"/>
      <c r="D18" s="454"/>
      <c r="E18" s="454"/>
    </row>
  </sheetData>
  <mergeCells count="4">
    <mergeCell ref="A1:E1"/>
    <mergeCell ref="A16:E16"/>
    <mergeCell ref="A17:E17"/>
    <mergeCell ref="A18: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I34" sqref="I34"/>
    </sheetView>
  </sheetViews>
  <sheetFormatPr baseColWidth="10" defaultRowHeight="15"/>
  <cols>
    <col min="1" max="16384" width="11.42578125" style="181"/>
  </cols>
  <sheetData>
    <row r="1" spans="1:14" ht="33.75" customHeight="1">
      <c r="A1" s="455" t="s">
        <v>110</v>
      </c>
      <c r="B1" s="455"/>
      <c r="C1" s="455"/>
      <c r="D1" s="455"/>
      <c r="E1" s="455"/>
      <c r="F1" s="455"/>
      <c r="G1" s="455"/>
      <c r="H1" s="455"/>
      <c r="I1" s="455"/>
      <c r="J1" s="376"/>
      <c r="K1" s="376"/>
      <c r="L1" s="376"/>
      <c r="M1" s="376"/>
      <c r="N1" s="376"/>
    </row>
    <row r="29" spans="1:1">
      <c r="A29" s="238" t="s">
        <v>8</v>
      </c>
    </row>
    <row r="30" spans="1:1">
      <c r="A30" s="239" t="s">
        <v>109</v>
      </c>
    </row>
  </sheetData>
  <mergeCells count="1">
    <mergeCell ref="A1:I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election activeCell="E13" sqref="E13"/>
    </sheetView>
  </sheetViews>
  <sheetFormatPr baseColWidth="10" defaultRowHeight="12"/>
  <cols>
    <col min="1" max="1" width="21.28515625" style="241" customWidth="1"/>
    <col min="2" max="2" width="19.7109375" style="241" customWidth="1"/>
    <col min="3" max="3" width="11.42578125" style="241"/>
    <col min="4" max="16384" width="11.42578125" style="242"/>
  </cols>
  <sheetData>
    <row r="1" spans="1:2">
      <c r="A1" s="240" t="s">
        <v>111</v>
      </c>
      <c r="B1" s="240" t="s">
        <v>112</v>
      </c>
    </row>
    <row r="3" spans="1:2" ht="24">
      <c r="A3" s="243" t="s">
        <v>113</v>
      </c>
      <c r="B3" s="243" t="s">
        <v>114</v>
      </c>
    </row>
    <row r="4" spans="1:2">
      <c r="A4" s="244" t="s">
        <v>106</v>
      </c>
      <c r="B4" s="245">
        <v>3.4832348974561667</v>
      </c>
    </row>
    <row r="5" spans="1:2">
      <c r="A5" s="244" t="s">
        <v>107</v>
      </c>
      <c r="B5" s="245">
        <v>0.60620931541648382</v>
      </c>
    </row>
    <row r="6" spans="1:2">
      <c r="A6" s="244" t="s">
        <v>116</v>
      </c>
      <c r="B6" s="245">
        <v>0.43698843265913556</v>
      </c>
    </row>
    <row r="7" spans="1:2">
      <c r="A7" s="244" t="s">
        <v>117</v>
      </c>
      <c r="B7" s="245">
        <v>0.42157760417680379</v>
      </c>
    </row>
    <row r="8" spans="1:2">
      <c r="A8" s="244" t="s">
        <v>118</v>
      </c>
      <c r="B8" s="245">
        <v>0.35774257136598209</v>
      </c>
    </row>
    <row r="9" spans="1:2">
      <c r="A9" s="244" t="s">
        <v>119</v>
      </c>
      <c r="B9" s="245">
        <v>0.29688918482466686</v>
      </c>
    </row>
    <row r="10" spans="1:2" ht="24">
      <c r="A10" s="244" t="s">
        <v>120</v>
      </c>
      <c r="B10" s="245">
        <v>0.2141837823588677</v>
      </c>
    </row>
    <row r="11" spans="1:2">
      <c r="A11" s="244" t="s">
        <v>121</v>
      </c>
      <c r="B11" s="245">
        <v>0.17402653904721177</v>
      </c>
    </row>
    <row r="12" spans="1:2">
      <c r="A12" s="244" t="s">
        <v>122</v>
      </c>
      <c r="B12" s="245">
        <v>0.1156962959843133</v>
      </c>
    </row>
    <row r="13" spans="1:2">
      <c r="A13" s="244" t="s">
        <v>102</v>
      </c>
      <c r="B13" s="245">
        <v>9.0845730973709848E-2</v>
      </c>
    </row>
    <row r="14" spans="1:2">
      <c r="A14" s="244" t="s">
        <v>123</v>
      </c>
      <c r="B14" s="245">
        <v>7.8201159091162431E-2</v>
      </c>
    </row>
    <row r="15" spans="1:2">
      <c r="A15" s="244" t="s">
        <v>124</v>
      </c>
      <c r="B15" s="245">
        <v>7.8046701928990991E-2</v>
      </c>
    </row>
    <row r="16" spans="1:2">
      <c r="A16" s="244" t="s">
        <v>125</v>
      </c>
      <c r="B16" s="245">
        <v>-4.3729989625285182E-2</v>
      </c>
    </row>
    <row r="17" spans="1:2">
      <c r="A17" s="244" t="s">
        <v>99</v>
      </c>
      <c r="B17" s="245">
        <v>-4.9669470527236026E-2</v>
      </c>
    </row>
    <row r="18" spans="1:2" ht="24">
      <c r="A18" s="244" t="s">
        <v>126</v>
      </c>
      <c r="B18" s="245">
        <v>-6.6051745218276281E-2</v>
      </c>
    </row>
    <row r="19" spans="1:2">
      <c r="A19" s="244" t="s">
        <v>127</v>
      </c>
      <c r="B19" s="245">
        <v>-0.24496931024481361</v>
      </c>
    </row>
    <row r="20" spans="1:2">
      <c r="A20" s="244" t="s">
        <v>128</v>
      </c>
      <c r="B20" s="245">
        <v>-0.26042390342084776</v>
      </c>
    </row>
    <row r="21" spans="1:2">
      <c r="A21" s="244" t="s">
        <v>129</v>
      </c>
      <c r="B21" s="245">
        <v>-1.015649290081877</v>
      </c>
    </row>
    <row r="22" spans="1:2">
      <c r="A22" s="238"/>
    </row>
    <row r="23" spans="1:2">
      <c r="A23" s="239" t="s">
        <v>115</v>
      </c>
    </row>
    <row r="24" spans="1:2" ht="15">
      <c r="A24" s="1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workbookViewId="0">
      <selection activeCell="B28" sqref="B28"/>
    </sheetView>
  </sheetViews>
  <sheetFormatPr baseColWidth="10" defaultRowHeight="15"/>
  <cols>
    <col min="1" max="16384" width="11.42578125" style="181"/>
  </cols>
  <sheetData>
    <row r="1" spans="1:8" ht="27.75" customHeight="1">
      <c r="A1" s="456" t="s">
        <v>179</v>
      </c>
      <c r="B1" s="456"/>
      <c r="C1" s="456"/>
      <c r="D1" s="456"/>
      <c r="E1" s="456"/>
      <c r="F1" s="456"/>
      <c r="G1" s="456"/>
      <c r="H1" s="456"/>
    </row>
    <row r="2" spans="1:8">
      <c r="A2" s="246" t="s">
        <v>131</v>
      </c>
      <c r="B2" s="180"/>
      <c r="C2" s="180"/>
      <c r="D2" s="180"/>
      <c r="E2" s="180"/>
      <c r="F2" s="180"/>
      <c r="G2" s="180"/>
      <c r="H2" s="180"/>
    </row>
    <row r="23" spans="1:1">
      <c r="A23" s="247" t="s">
        <v>132</v>
      </c>
    </row>
    <row r="24" spans="1:1">
      <c r="A24" s="248" t="s">
        <v>217</v>
      </c>
    </row>
    <row r="25" spans="1:1">
      <c r="A25" s="249"/>
    </row>
  </sheetData>
  <mergeCells count="1">
    <mergeCell ref="A1:H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A10" sqref="A10"/>
    </sheetView>
  </sheetViews>
  <sheetFormatPr baseColWidth="10" defaultRowHeight="15"/>
  <cols>
    <col min="1" max="1" width="28.85546875" customWidth="1"/>
  </cols>
  <sheetData>
    <row r="1" spans="1:9" ht="26.25" customHeight="1">
      <c r="A1" s="457" t="s">
        <v>178</v>
      </c>
      <c r="B1" s="457"/>
      <c r="C1" s="457"/>
      <c r="D1" s="457"/>
      <c r="E1" s="457"/>
      <c r="F1" s="457"/>
      <c r="G1" s="457"/>
      <c r="H1" s="250"/>
      <c r="I1" s="250"/>
    </row>
    <row r="3" spans="1:9">
      <c r="A3" s="251" t="s">
        <v>84</v>
      </c>
      <c r="B3">
        <v>0.45199999999999818</v>
      </c>
    </row>
    <row r="4" spans="1:9">
      <c r="A4" s="251" t="s">
        <v>133</v>
      </c>
      <c r="B4">
        <v>0.54699999999999704</v>
      </c>
    </row>
    <row r="5" spans="1:9">
      <c r="A5" s="251" t="s">
        <v>85</v>
      </c>
      <c r="B5">
        <v>-0.21499999999999631</v>
      </c>
    </row>
    <row r="6" spans="1:9">
      <c r="A6" s="251" t="s">
        <v>86</v>
      </c>
      <c r="B6">
        <v>0.1180000000000021</v>
      </c>
    </row>
    <row r="7" spans="1:9">
      <c r="A7" s="251" t="s">
        <v>134</v>
      </c>
      <c r="B7">
        <v>0.19000000000000483</v>
      </c>
    </row>
    <row r="8" spans="1:9">
      <c r="A8" s="251"/>
    </row>
    <row r="9" spans="1:9">
      <c r="A9" s="252" t="s">
        <v>215</v>
      </c>
    </row>
    <row r="10" spans="1:9">
      <c r="A10" s="253" t="s">
        <v>216</v>
      </c>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I33" sqref="I33"/>
    </sheetView>
  </sheetViews>
  <sheetFormatPr baseColWidth="10" defaultRowHeight="15"/>
  <cols>
    <col min="1" max="16384" width="11.42578125" style="181"/>
  </cols>
  <sheetData>
    <row r="1" spans="1:8">
      <c r="A1" s="254" t="s">
        <v>177</v>
      </c>
    </row>
    <row r="2" spans="1:8">
      <c r="H2" s="255"/>
    </row>
    <row r="3" spans="1:8">
      <c r="H3" s="255"/>
    </row>
    <row r="4" spans="1:8">
      <c r="H4" s="255"/>
    </row>
    <row r="5" spans="1:8">
      <c r="H5" s="255"/>
    </row>
    <row r="6" spans="1:8">
      <c r="H6" s="255"/>
    </row>
    <row r="7" spans="1:8">
      <c r="H7" s="255"/>
    </row>
    <row r="8" spans="1:8">
      <c r="H8" s="255"/>
    </row>
    <row r="9" spans="1:8">
      <c r="H9" s="255"/>
    </row>
    <row r="10" spans="1:8">
      <c r="H10" s="255"/>
    </row>
    <row r="11" spans="1:8">
      <c r="H11" s="255"/>
    </row>
    <row r="12" spans="1:8">
      <c r="H12" s="255"/>
    </row>
    <row r="13" spans="1:8">
      <c r="H13" s="255"/>
    </row>
    <row r="14" spans="1:8">
      <c r="H14" s="255"/>
    </row>
    <row r="15" spans="1:8">
      <c r="H15" s="255"/>
    </row>
    <row r="16" spans="1:8">
      <c r="H16" s="255"/>
    </row>
    <row r="17" spans="1:11">
      <c r="H17" s="255"/>
    </row>
    <row r="18" spans="1:11">
      <c r="H18" s="255"/>
      <c r="K18" s="181" t="s">
        <v>135</v>
      </c>
    </row>
    <row r="19" spans="1:11">
      <c r="H19" s="255"/>
    </row>
    <row r="20" spans="1:11">
      <c r="H20" s="255"/>
    </row>
    <row r="21" spans="1:11">
      <c r="H21" s="255"/>
    </row>
    <row r="22" spans="1:11">
      <c r="H22" s="255"/>
    </row>
    <row r="23" spans="1:11">
      <c r="H23" s="255"/>
    </row>
    <row r="24" spans="1:11">
      <c r="A24" s="458" t="s">
        <v>8</v>
      </c>
      <c r="B24" s="458"/>
      <c r="C24" s="458"/>
      <c r="D24" s="458"/>
      <c r="E24" s="458"/>
      <c r="F24" s="458"/>
      <c r="G24" s="458"/>
      <c r="H24" s="458"/>
    </row>
    <row r="25" spans="1:11" ht="22.5" customHeight="1">
      <c r="A25" s="459" t="s">
        <v>217</v>
      </c>
      <c r="B25" s="459"/>
      <c r="C25" s="459"/>
      <c r="D25" s="459"/>
      <c r="E25" s="459"/>
      <c r="F25" s="459"/>
      <c r="G25" s="459"/>
      <c r="H25" s="459"/>
    </row>
  </sheetData>
  <mergeCells count="2">
    <mergeCell ref="A24:H24"/>
    <mergeCell ref="A25:H25"/>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C1" workbookViewId="0">
      <selection activeCell="L15" sqref="L15"/>
    </sheetView>
  </sheetViews>
  <sheetFormatPr baseColWidth="10" defaultRowHeight="15"/>
  <cols>
    <col min="1" max="1" width="18.42578125" style="255" bestFit="1" customWidth="1"/>
    <col min="2" max="2" width="11.5703125" style="255" customWidth="1"/>
    <col min="3" max="3" width="8.85546875" style="255" customWidth="1"/>
    <col min="4" max="4" width="10.85546875" style="255" customWidth="1"/>
    <col min="5" max="5" width="10.42578125" style="255" customWidth="1"/>
    <col min="6" max="7" width="8.85546875" style="255" customWidth="1"/>
    <col min="8" max="16384" width="11.42578125" style="181"/>
  </cols>
  <sheetData>
    <row r="1" spans="1:7">
      <c r="A1" s="254" t="s">
        <v>176</v>
      </c>
    </row>
    <row r="2" spans="1:7" ht="15.75" thickBot="1">
      <c r="A2" s="181"/>
    </row>
    <row r="3" spans="1:7" ht="15.75" thickBot="1">
      <c r="A3" s="256"/>
      <c r="B3" s="257" t="s">
        <v>136</v>
      </c>
      <c r="C3" s="257" t="s">
        <v>136</v>
      </c>
      <c r="D3" s="257" t="s">
        <v>137</v>
      </c>
      <c r="E3" s="257" t="s">
        <v>137</v>
      </c>
      <c r="F3" s="257" t="s">
        <v>138</v>
      </c>
      <c r="G3" s="258" t="s">
        <v>138</v>
      </c>
    </row>
    <row r="4" spans="1:7">
      <c r="A4" s="259" t="s">
        <v>139</v>
      </c>
      <c r="B4" s="260" t="s">
        <v>140</v>
      </c>
      <c r="C4" s="261" t="s">
        <v>141</v>
      </c>
      <c r="D4" s="260" t="s">
        <v>140</v>
      </c>
      <c r="E4" s="261" t="s">
        <v>141</v>
      </c>
      <c r="F4" s="260" t="s">
        <v>140</v>
      </c>
      <c r="G4" s="261" t="s">
        <v>141</v>
      </c>
    </row>
    <row r="5" spans="1:7">
      <c r="A5" s="262">
        <v>14</v>
      </c>
      <c r="B5" s="263"/>
      <c r="C5" s="264"/>
      <c r="D5" s="263">
        <v>-2</v>
      </c>
      <c r="E5" s="264">
        <v>1</v>
      </c>
      <c r="F5" s="263">
        <v>-12</v>
      </c>
      <c r="G5" s="264">
        <v>6</v>
      </c>
    </row>
    <row r="6" spans="1:7">
      <c r="A6" s="262">
        <v>15</v>
      </c>
      <c r="B6" s="263">
        <v>-2</v>
      </c>
      <c r="C6" s="264">
        <v>23</v>
      </c>
      <c r="D6" s="263">
        <v>-1</v>
      </c>
      <c r="E6" s="264">
        <v>2</v>
      </c>
      <c r="F6" s="263">
        <v>-31</v>
      </c>
      <c r="G6" s="264">
        <v>64</v>
      </c>
    </row>
    <row r="7" spans="1:7">
      <c r="A7" s="262">
        <v>16</v>
      </c>
      <c r="B7" s="263">
        <v>-21</v>
      </c>
      <c r="C7" s="264">
        <v>56</v>
      </c>
      <c r="D7" s="263">
        <v>-2</v>
      </c>
      <c r="E7" s="264">
        <v>5</v>
      </c>
      <c r="F7" s="263">
        <v>-201</v>
      </c>
      <c r="G7" s="264">
        <v>329</v>
      </c>
    </row>
    <row r="8" spans="1:7">
      <c r="A8" s="262">
        <v>17</v>
      </c>
      <c r="B8" s="263">
        <v>-80</v>
      </c>
      <c r="C8" s="264">
        <v>210</v>
      </c>
      <c r="D8" s="263">
        <v>-25</v>
      </c>
      <c r="E8" s="264">
        <v>11</v>
      </c>
      <c r="F8" s="263">
        <v>-391</v>
      </c>
      <c r="G8" s="264">
        <v>624</v>
      </c>
    </row>
    <row r="9" spans="1:7">
      <c r="A9" s="262">
        <v>18</v>
      </c>
      <c r="B9" s="263">
        <v>-528</v>
      </c>
      <c r="C9" s="264">
        <v>1600</v>
      </c>
      <c r="D9" s="263">
        <v>-651</v>
      </c>
      <c r="E9" s="264">
        <v>170</v>
      </c>
      <c r="F9" s="263">
        <v>-1390</v>
      </c>
      <c r="G9" s="264">
        <v>1260</v>
      </c>
    </row>
    <row r="10" spans="1:7">
      <c r="A10" s="262">
        <v>19</v>
      </c>
      <c r="B10" s="263">
        <v>-1487</v>
      </c>
      <c r="C10" s="264">
        <v>4503</v>
      </c>
      <c r="D10" s="263">
        <v>-1953</v>
      </c>
      <c r="E10" s="264">
        <v>467</v>
      </c>
      <c r="F10" s="263">
        <v>-3404</v>
      </c>
      <c r="G10" s="264">
        <v>2368</v>
      </c>
    </row>
    <row r="11" spans="1:7">
      <c r="A11" s="262">
        <v>20</v>
      </c>
      <c r="B11" s="263">
        <v>-2862</v>
      </c>
      <c r="C11" s="264">
        <v>8343</v>
      </c>
      <c r="D11" s="263">
        <v>-2975</v>
      </c>
      <c r="E11" s="264">
        <v>739</v>
      </c>
      <c r="F11" s="263">
        <v>-5122</v>
      </c>
      <c r="G11" s="264">
        <v>3292</v>
      </c>
    </row>
    <row r="12" spans="1:7">
      <c r="A12" s="262">
        <v>21</v>
      </c>
      <c r="B12" s="263">
        <v>-4409</v>
      </c>
      <c r="C12" s="264">
        <v>11590</v>
      </c>
      <c r="D12" s="263">
        <v>-5193</v>
      </c>
      <c r="E12" s="264">
        <v>1169</v>
      </c>
      <c r="F12" s="263">
        <v>-6367</v>
      </c>
      <c r="G12" s="264">
        <v>3828</v>
      </c>
    </row>
    <row r="13" spans="1:7">
      <c r="A13" s="262">
        <v>22</v>
      </c>
      <c r="B13" s="263">
        <v>-8321</v>
      </c>
      <c r="C13" s="264">
        <v>14610</v>
      </c>
      <c r="D13" s="263">
        <v>-8780</v>
      </c>
      <c r="E13" s="264">
        <v>1728</v>
      </c>
      <c r="F13" s="263">
        <v>-7459</v>
      </c>
      <c r="G13" s="264">
        <v>4639</v>
      </c>
    </row>
    <row r="14" spans="1:7">
      <c r="A14" s="262">
        <v>23</v>
      </c>
      <c r="B14" s="263">
        <v>-13075</v>
      </c>
      <c r="C14" s="264">
        <v>18421</v>
      </c>
      <c r="D14" s="263">
        <v>-13303</v>
      </c>
      <c r="E14" s="264">
        <v>2661</v>
      </c>
      <c r="F14" s="263">
        <v>-9272</v>
      </c>
      <c r="G14" s="264">
        <v>5452</v>
      </c>
    </row>
    <row r="15" spans="1:7">
      <c r="A15" s="262">
        <v>24</v>
      </c>
      <c r="B15" s="263">
        <v>-17368</v>
      </c>
      <c r="C15" s="264">
        <v>20527</v>
      </c>
      <c r="D15" s="263">
        <v>-18556</v>
      </c>
      <c r="E15" s="264">
        <v>4169</v>
      </c>
      <c r="F15" s="263">
        <v>-10891</v>
      </c>
      <c r="G15" s="264">
        <v>6367</v>
      </c>
    </row>
    <row r="16" spans="1:7">
      <c r="A16" s="262">
        <v>25</v>
      </c>
      <c r="B16" s="263">
        <v>-20377</v>
      </c>
      <c r="C16" s="264">
        <v>22536</v>
      </c>
      <c r="D16" s="263">
        <v>-22346</v>
      </c>
      <c r="E16" s="264">
        <v>5637</v>
      </c>
      <c r="F16" s="263">
        <v>-12386</v>
      </c>
      <c r="G16" s="264">
        <v>7375</v>
      </c>
    </row>
    <row r="17" spans="1:7">
      <c r="A17" s="262">
        <v>26</v>
      </c>
      <c r="B17" s="263">
        <v>-22870</v>
      </c>
      <c r="C17" s="264">
        <v>23255</v>
      </c>
      <c r="D17" s="263">
        <v>-24586</v>
      </c>
      <c r="E17" s="264">
        <v>6701</v>
      </c>
      <c r="F17" s="263">
        <v>-13854</v>
      </c>
      <c r="G17" s="264">
        <v>8479</v>
      </c>
    </row>
    <row r="18" spans="1:7">
      <c r="A18" s="262">
        <v>27</v>
      </c>
      <c r="B18" s="263">
        <v>-24482</v>
      </c>
      <c r="C18" s="264">
        <v>23148</v>
      </c>
      <c r="D18" s="263">
        <v>-25383</v>
      </c>
      <c r="E18" s="264">
        <v>6934</v>
      </c>
      <c r="F18" s="263">
        <v>-14989</v>
      </c>
      <c r="G18" s="264">
        <v>9377</v>
      </c>
    </row>
    <row r="19" spans="1:7">
      <c r="A19" s="262">
        <v>28</v>
      </c>
      <c r="B19" s="263">
        <v>-25092</v>
      </c>
      <c r="C19" s="264">
        <v>22538</v>
      </c>
      <c r="D19" s="263">
        <v>-25259</v>
      </c>
      <c r="E19" s="264">
        <v>6718</v>
      </c>
      <c r="F19" s="263">
        <v>-16117</v>
      </c>
      <c r="G19" s="264">
        <v>10296</v>
      </c>
    </row>
    <row r="20" spans="1:7">
      <c r="A20" s="262">
        <v>29</v>
      </c>
      <c r="B20" s="263">
        <v>-26618</v>
      </c>
      <c r="C20" s="264">
        <v>22298</v>
      </c>
      <c r="D20" s="263">
        <v>-25159</v>
      </c>
      <c r="E20" s="264">
        <v>6339</v>
      </c>
      <c r="F20" s="263">
        <v>-17385</v>
      </c>
      <c r="G20" s="264">
        <v>10981</v>
      </c>
    </row>
    <row r="21" spans="1:7">
      <c r="A21" s="262">
        <v>30</v>
      </c>
      <c r="B21" s="263">
        <v>-27845</v>
      </c>
      <c r="C21" s="264">
        <v>22562</v>
      </c>
      <c r="D21" s="263">
        <v>-24365</v>
      </c>
      <c r="E21" s="264">
        <v>6068</v>
      </c>
      <c r="F21" s="263">
        <v>-18098</v>
      </c>
      <c r="G21" s="264">
        <v>11690</v>
      </c>
    </row>
    <row r="22" spans="1:7">
      <c r="A22" s="262">
        <v>31</v>
      </c>
      <c r="B22" s="263">
        <v>-28713</v>
      </c>
      <c r="C22" s="264">
        <v>22326</v>
      </c>
      <c r="D22" s="263">
        <v>-23598</v>
      </c>
      <c r="E22" s="264">
        <v>5601</v>
      </c>
      <c r="F22" s="263">
        <v>-18623</v>
      </c>
      <c r="G22" s="264">
        <v>12025</v>
      </c>
    </row>
    <row r="23" spans="1:7">
      <c r="A23" s="262">
        <v>32</v>
      </c>
      <c r="B23" s="263">
        <v>-29623</v>
      </c>
      <c r="C23" s="264">
        <v>22830</v>
      </c>
      <c r="D23" s="263">
        <v>-22972</v>
      </c>
      <c r="E23" s="264">
        <v>5677</v>
      </c>
      <c r="F23" s="263">
        <v>-19255</v>
      </c>
      <c r="G23" s="264">
        <v>12690</v>
      </c>
    </row>
    <row r="24" spans="1:7">
      <c r="A24" s="262">
        <v>33</v>
      </c>
      <c r="B24" s="263">
        <v>-31841</v>
      </c>
      <c r="C24" s="264">
        <v>24495</v>
      </c>
      <c r="D24" s="263">
        <v>-24738</v>
      </c>
      <c r="E24" s="264">
        <v>6083</v>
      </c>
      <c r="F24" s="263">
        <v>-21601</v>
      </c>
      <c r="G24" s="264">
        <v>14374</v>
      </c>
    </row>
    <row r="25" spans="1:7">
      <c r="A25" s="262">
        <v>34</v>
      </c>
      <c r="B25" s="263">
        <v>-34223</v>
      </c>
      <c r="C25" s="264">
        <v>25672</v>
      </c>
      <c r="D25" s="263">
        <v>-24601</v>
      </c>
      <c r="E25" s="264">
        <v>6057</v>
      </c>
      <c r="F25" s="263">
        <v>-22910</v>
      </c>
      <c r="G25" s="264">
        <v>15272</v>
      </c>
    </row>
    <row r="26" spans="1:7">
      <c r="A26" s="262">
        <v>35</v>
      </c>
      <c r="B26" s="263">
        <v>-37029</v>
      </c>
      <c r="C26" s="264">
        <v>28026</v>
      </c>
      <c r="D26" s="263">
        <v>-24344</v>
      </c>
      <c r="E26" s="264">
        <v>6097</v>
      </c>
      <c r="F26" s="263">
        <v>-24224</v>
      </c>
      <c r="G26" s="264">
        <v>15778</v>
      </c>
    </row>
    <row r="27" spans="1:7">
      <c r="A27" s="262">
        <v>36</v>
      </c>
      <c r="B27" s="263">
        <v>-37141</v>
      </c>
      <c r="C27" s="264">
        <v>27213</v>
      </c>
      <c r="D27" s="263">
        <v>-22905</v>
      </c>
      <c r="E27" s="264">
        <v>5842</v>
      </c>
      <c r="F27" s="263">
        <v>-24162</v>
      </c>
      <c r="G27" s="264">
        <v>15924</v>
      </c>
    </row>
    <row r="28" spans="1:7">
      <c r="A28" s="262">
        <v>37</v>
      </c>
      <c r="B28" s="263">
        <v>-38154</v>
      </c>
      <c r="C28" s="264">
        <v>29883</v>
      </c>
      <c r="D28" s="263">
        <v>-21888</v>
      </c>
      <c r="E28" s="264">
        <v>5742</v>
      </c>
      <c r="F28" s="263">
        <v>-24602</v>
      </c>
      <c r="G28" s="264">
        <v>16231</v>
      </c>
    </row>
    <row r="29" spans="1:7">
      <c r="A29" s="262">
        <v>38</v>
      </c>
      <c r="B29" s="263">
        <v>-39451</v>
      </c>
      <c r="C29" s="264">
        <v>31105</v>
      </c>
      <c r="D29" s="263">
        <v>-21565</v>
      </c>
      <c r="E29" s="264">
        <v>5882</v>
      </c>
      <c r="F29" s="263">
        <v>-25911</v>
      </c>
      <c r="G29" s="264">
        <v>17391</v>
      </c>
    </row>
    <row r="30" spans="1:7">
      <c r="A30" s="262">
        <v>39</v>
      </c>
      <c r="B30" s="263">
        <v>-38761</v>
      </c>
      <c r="C30" s="264">
        <v>30628</v>
      </c>
      <c r="D30" s="263">
        <v>-21041</v>
      </c>
      <c r="E30" s="264">
        <v>5576</v>
      </c>
      <c r="F30" s="263">
        <v>-26390</v>
      </c>
      <c r="G30" s="264">
        <v>17417</v>
      </c>
    </row>
    <row r="31" spans="1:7">
      <c r="A31" s="262">
        <v>40</v>
      </c>
      <c r="B31" s="263">
        <v>-39266</v>
      </c>
      <c r="C31" s="264">
        <v>31643</v>
      </c>
      <c r="D31" s="263">
        <v>-21597</v>
      </c>
      <c r="E31" s="264">
        <v>5923</v>
      </c>
      <c r="F31" s="263">
        <v>-28120</v>
      </c>
      <c r="G31" s="264">
        <v>19029</v>
      </c>
    </row>
    <row r="32" spans="1:7">
      <c r="A32" s="262">
        <v>41</v>
      </c>
      <c r="B32" s="263">
        <v>-40661</v>
      </c>
      <c r="C32" s="264">
        <v>32921</v>
      </c>
      <c r="D32" s="263">
        <v>-22899</v>
      </c>
      <c r="E32" s="264">
        <v>6441</v>
      </c>
      <c r="F32" s="263">
        <v>-31423</v>
      </c>
      <c r="G32" s="264">
        <v>21333</v>
      </c>
    </row>
    <row r="33" spans="1:7">
      <c r="A33" s="262">
        <v>42</v>
      </c>
      <c r="B33" s="263">
        <v>-42314</v>
      </c>
      <c r="C33" s="264">
        <v>33792</v>
      </c>
      <c r="D33" s="263">
        <v>-24596</v>
      </c>
      <c r="E33" s="264">
        <v>6794</v>
      </c>
      <c r="F33" s="263">
        <v>-34487</v>
      </c>
      <c r="G33" s="264">
        <v>23310</v>
      </c>
    </row>
    <row r="34" spans="1:7">
      <c r="A34" s="262">
        <v>43</v>
      </c>
      <c r="B34" s="263">
        <v>-43561</v>
      </c>
      <c r="C34" s="264">
        <v>33717</v>
      </c>
      <c r="D34" s="263">
        <v>-25773</v>
      </c>
      <c r="E34" s="264">
        <v>6824</v>
      </c>
      <c r="F34" s="263">
        <v>-36076</v>
      </c>
      <c r="G34" s="264">
        <v>23809</v>
      </c>
    </row>
    <row r="35" spans="1:7">
      <c r="A35" s="262">
        <v>44</v>
      </c>
      <c r="B35" s="263">
        <v>-43159</v>
      </c>
      <c r="C35" s="264">
        <v>33498</v>
      </c>
      <c r="D35" s="263">
        <v>-25865</v>
      </c>
      <c r="E35" s="264">
        <v>6965</v>
      </c>
      <c r="F35" s="263">
        <v>-36967</v>
      </c>
      <c r="G35" s="264">
        <v>23788</v>
      </c>
    </row>
    <row r="36" spans="1:7">
      <c r="A36" s="262">
        <v>45</v>
      </c>
      <c r="B36" s="263">
        <v>-41838</v>
      </c>
      <c r="C36" s="264">
        <v>32386</v>
      </c>
      <c r="D36" s="263">
        <v>-25070</v>
      </c>
      <c r="E36" s="264">
        <v>6717</v>
      </c>
      <c r="F36" s="263">
        <v>-36934</v>
      </c>
      <c r="G36" s="264">
        <v>23438</v>
      </c>
    </row>
    <row r="37" spans="1:7">
      <c r="A37" s="262">
        <v>46</v>
      </c>
      <c r="B37" s="263">
        <v>-40018</v>
      </c>
      <c r="C37" s="264">
        <v>31116</v>
      </c>
      <c r="D37" s="263">
        <v>-24817</v>
      </c>
      <c r="E37" s="264">
        <v>6730</v>
      </c>
      <c r="F37" s="263">
        <v>-37168</v>
      </c>
      <c r="G37" s="264">
        <v>22998</v>
      </c>
    </row>
    <row r="38" spans="1:7">
      <c r="A38" s="262">
        <v>47</v>
      </c>
      <c r="B38" s="263">
        <v>-37790</v>
      </c>
      <c r="C38" s="264">
        <v>29844</v>
      </c>
      <c r="D38" s="263">
        <v>-24635</v>
      </c>
      <c r="E38" s="264">
        <v>6710</v>
      </c>
      <c r="F38" s="263">
        <v>-37424</v>
      </c>
      <c r="G38" s="264">
        <v>23011</v>
      </c>
    </row>
    <row r="39" spans="1:7">
      <c r="A39" s="262">
        <v>48</v>
      </c>
      <c r="B39" s="263">
        <v>-36572</v>
      </c>
      <c r="C39" s="264">
        <v>28951</v>
      </c>
      <c r="D39" s="263">
        <v>-24061</v>
      </c>
      <c r="E39" s="264">
        <v>6607</v>
      </c>
      <c r="F39" s="263">
        <v>-38367</v>
      </c>
      <c r="G39" s="264">
        <v>23232</v>
      </c>
    </row>
    <row r="40" spans="1:7">
      <c r="A40" s="262">
        <v>49</v>
      </c>
      <c r="B40" s="263">
        <v>-36207</v>
      </c>
      <c r="C40" s="264">
        <v>28338</v>
      </c>
      <c r="D40" s="263">
        <v>-24768</v>
      </c>
      <c r="E40" s="264">
        <v>7003</v>
      </c>
      <c r="F40" s="263">
        <v>-40371</v>
      </c>
      <c r="G40" s="264">
        <v>24370</v>
      </c>
    </row>
    <row r="41" spans="1:7">
      <c r="A41" s="262">
        <v>50</v>
      </c>
      <c r="B41" s="263">
        <v>-35474</v>
      </c>
      <c r="C41" s="264">
        <v>27488</v>
      </c>
      <c r="D41" s="263">
        <v>-24277</v>
      </c>
      <c r="E41" s="264">
        <v>7089</v>
      </c>
      <c r="F41" s="263">
        <v>-41058</v>
      </c>
      <c r="G41" s="264">
        <v>24881</v>
      </c>
    </row>
    <row r="42" spans="1:7">
      <c r="A42" s="262">
        <v>51</v>
      </c>
      <c r="B42" s="263">
        <v>-35605</v>
      </c>
      <c r="C42" s="264">
        <v>27191</v>
      </c>
      <c r="D42" s="263">
        <v>-24721</v>
      </c>
      <c r="E42" s="264">
        <v>7162</v>
      </c>
      <c r="F42" s="263">
        <v>-42184</v>
      </c>
      <c r="G42" s="264">
        <v>25693</v>
      </c>
    </row>
    <row r="43" spans="1:7">
      <c r="A43" s="262">
        <v>52</v>
      </c>
      <c r="B43" s="263">
        <v>-35560</v>
      </c>
      <c r="C43" s="264">
        <v>26887</v>
      </c>
      <c r="D43" s="263">
        <v>-24579</v>
      </c>
      <c r="E43" s="264">
        <v>7487</v>
      </c>
      <c r="F43" s="263">
        <v>-41192</v>
      </c>
      <c r="G43" s="264">
        <v>25290</v>
      </c>
    </row>
    <row r="44" spans="1:7">
      <c r="A44" s="262">
        <v>53</v>
      </c>
      <c r="B44" s="263">
        <v>-34808</v>
      </c>
      <c r="C44" s="264">
        <v>26156</v>
      </c>
      <c r="D44" s="263">
        <v>-23921</v>
      </c>
      <c r="E44" s="264">
        <v>7241</v>
      </c>
      <c r="F44" s="263">
        <v>-38840</v>
      </c>
      <c r="G44" s="264">
        <v>24474</v>
      </c>
    </row>
    <row r="45" spans="1:7">
      <c r="A45" s="262">
        <v>54</v>
      </c>
      <c r="B45" s="263">
        <v>-35482</v>
      </c>
      <c r="C45" s="264">
        <v>26693</v>
      </c>
      <c r="D45" s="263">
        <v>-24473</v>
      </c>
      <c r="E45" s="264">
        <v>7702</v>
      </c>
      <c r="F45" s="263">
        <v>-38717</v>
      </c>
      <c r="G45" s="264">
        <v>24898</v>
      </c>
    </row>
    <row r="46" spans="1:7">
      <c r="A46" s="262">
        <v>55</v>
      </c>
      <c r="B46" s="263">
        <v>-34644</v>
      </c>
      <c r="C46" s="264">
        <v>25421</v>
      </c>
      <c r="D46" s="263">
        <v>-24537</v>
      </c>
      <c r="E46" s="264">
        <v>7571</v>
      </c>
      <c r="F46" s="263">
        <v>-37246</v>
      </c>
      <c r="G46" s="264">
        <v>24691</v>
      </c>
    </row>
    <row r="47" spans="1:7">
      <c r="A47" s="262">
        <v>56</v>
      </c>
      <c r="B47" s="263">
        <v>-34739</v>
      </c>
      <c r="C47" s="264">
        <v>24879</v>
      </c>
      <c r="D47" s="263">
        <v>-23746</v>
      </c>
      <c r="E47" s="264">
        <v>7589</v>
      </c>
      <c r="F47" s="263">
        <v>-36910</v>
      </c>
      <c r="G47" s="264">
        <v>24079</v>
      </c>
    </row>
    <row r="48" spans="1:7">
      <c r="A48" s="262">
        <v>57</v>
      </c>
      <c r="B48" s="263">
        <v>-32105</v>
      </c>
      <c r="C48" s="264">
        <v>23106</v>
      </c>
      <c r="D48" s="263">
        <v>-19989</v>
      </c>
      <c r="E48" s="264">
        <v>7378</v>
      </c>
      <c r="F48" s="263">
        <v>-34794</v>
      </c>
      <c r="G48" s="264">
        <v>23087</v>
      </c>
    </row>
    <row r="49" spans="1:7">
      <c r="A49" s="262">
        <v>58</v>
      </c>
      <c r="B49" s="263">
        <v>-29722</v>
      </c>
      <c r="C49" s="264">
        <v>20958</v>
      </c>
      <c r="D49" s="263">
        <v>-17745</v>
      </c>
      <c r="E49" s="264">
        <v>7008</v>
      </c>
      <c r="F49" s="263">
        <v>-33119</v>
      </c>
      <c r="G49" s="264">
        <v>21800</v>
      </c>
    </row>
    <row r="50" spans="1:7">
      <c r="A50" s="262">
        <v>59</v>
      </c>
      <c r="B50" s="263">
        <v>-27412</v>
      </c>
      <c r="C50" s="264">
        <v>19205</v>
      </c>
      <c r="D50" s="263">
        <v>-14950</v>
      </c>
      <c r="E50" s="264">
        <v>6445</v>
      </c>
      <c r="F50" s="263">
        <v>-31281</v>
      </c>
      <c r="G50" s="264">
        <v>20168</v>
      </c>
    </row>
    <row r="51" spans="1:7">
      <c r="A51" s="262">
        <v>60</v>
      </c>
      <c r="B51" s="263">
        <v>-23813</v>
      </c>
      <c r="C51" s="264">
        <v>16192</v>
      </c>
      <c r="D51" s="263">
        <v>-11085</v>
      </c>
      <c r="E51" s="264">
        <v>4849</v>
      </c>
      <c r="F51" s="263">
        <v>-26518</v>
      </c>
      <c r="G51" s="264">
        <v>14189</v>
      </c>
    </row>
    <row r="52" spans="1:7">
      <c r="A52" s="262">
        <v>61</v>
      </c>
      <c r="B52" s="263">
        <v>-19011</v>
      </c>
      <c r="C52" s="264">
        <v>13517</v>
      </c>
      <c r="D52" s="263">
        <v>-7757</v>
      </c>
      <c r="E52" s="264">
        <v>3749</v>
      </c>
      <c r="F52" s="263">
        <v>-21007</v>
      </c>
      <c r="G52" s="264">
        <v>10105</v>
      </c>
    </row>
    <row r="53" spans="1:7">
      <c r="A53" s="262">
        <v>62</v>
      </c>
      <c r="B53" s="263">
        <v>-11502</v>
      </c>
      <c r="C53" s="264">
        <v>9368</v>
      </c>
      <c r="D53" s="263">
        <v>-4241</v>
      </c>
      <c r="E53" s="264">
        <v>2699</v>
      </c>
      <c r="F53" s="263">
        <v>-11802</v>
      </c>
      <c r="G53" s="264">
        <v>6246</v>
      </c>
    </row>
    <row r="54" spans="1:7">
      <c r="A54" s="262">
        <v>63</v>
      </c>
      <c r="B54" s="263">
        <v>-7845</v>
      </c>
      <c r="C54" s="264">
        <v>7033</v>
      </c>
      <c r="D54" s="263">
        <v>-2688</v>
      </c>
      <c r="E54" s="264">
        <v>2090</v>
      </c>
      <c r="F54" s="263">
        <v>-8570</v>
      </c>
      <c r="G54" s="264">
        <v>4223</v>
      </c>
    </row>
    <row r="55" spans="1:7">
      <c r="A55" s="262">
        <v>64</v>
      </c>
      <c r="B55" s="263">
        <v>-5211</v>
      </c>
      <c r="C55" s="264">
        <v>4928</v>
      </c>
      <c r="D55" s="263">
        <v>-1792</v>
      </c>
      <c r="E55" s="264">
        <v>1710</v>
      </c>
      <c r="F55" s="263">
        <v>-5974</v>
      </c>
      <c r="G55" s="264">
        <v>3033</v>
      </c>
    </row>
    <row r="56" spans="1:7">
      <c r="A56" s="262">
        <v>65</v>
      </c>
      <c r="B56" s="263">
        <v>-1814</v>
      </c>
      <c r="C56" s="264">
        <v>2131</v>
      </c>
      <c r="D56" s="263">
        <v>-840</v>
      </c>
      <c r="E56" s="264">
        <v>1001</v>
      </c>
      <c r="F56" s="263">
        <v>-2523</v>
      </c>
      <c r="G56" s="264">
        <v>1181</v>
      </c>
    </row>
    <row r="57" spans="1:7">
      <c r="A57" s="262">
        <v>66</v>
      </c>
      <c r="B57" s="263">
        <v>-926</v>
      </c>
      <c r="C57" s="264">
        <v>1291</v>
      </c>
      <c r="D57" s="263">
        <v>-461</v>
      </c>
      <c r="E57" s="264">
        <v>823</v>
      </c>
      <c r="F57" s="263">
        <v>-1399</v>
      </c>
      <c r="G57" s="264">
        <v>649</v>
      </c>
    </row>
    <row r="58" spans="1:7">
      <c r="A58" s="262">
        <v>67</v>
      </c>
      <c r="B58" s="263">
        <v>-460</v>
      </c>
      <c r="C58" s="264">
        <v>853</v>
      </c>
      <c r="D58" s="263">
        <v>-286</v>
      </c>
      <c r="E58" s="264">
        <v>609</v>
      </c>
      <c r="F58" s="263">
        <v>-741</v>
      </c>
      <c r="G58" s="264">
        <v>418</v>
      </c>
    </row>
    <row r="59" spans="1:7">
      <c r="A59" s="262">
        <v>68</v>
      </c>
      <c r="B59" s="263">
        <v>-213</v>
      </c>
      <c r="C59" s="264">
        <v>508</v>
      </c>
      <c r="D59" s="263">
        <v>-201</v>
      </c>
      <c r="E59" s="264">
        <v>464</v>
      </c>
      <c r="F59" s="263">
        <v>-410</v>
      </c>
      <c r="G59" s="264">
        <v>223</v>
      </c>
    </row>
    <row r="60" spans="1:7">
      <c r="A60" s="262">
        <v>69</v>
      </c>
      <c r="B60" s="263">
        <v>-131</v>
      </c>
      <c r="C60" s="264">
        <v>283</v>
      </c>
      <c r="D60" s="263">
        <v>-119</v>
      </c>
      <c r="E60" s="264">
        <v>308</v>
      </c>
      <c r="F60" s="263">
        <v>-272</v>
      </c>
      <c r="G60" s="264">
        <v>185</v>
      </c>
    </row>
    <row r="61" spans="1:7">
      <c r="A61" s="262">
        <v>70</v>
      </c>
      <c r="B61" s="263">
        <v>-64</v>
      </c>
      <c r="C61" s="264">
        <v>154</v>
      </c>
      <c r="D61" s="263">
        <v>-67</v>
      </c>
      <c r="E61" s="264">
        <v>167</v>
      </c>
      <c r="F61" s="263">
        <v>-167</v>
      </c>
      <c r="G61" s="264">
        <v>106</v>
      </c>
    </row>
    <row r="62" spans="1:7">
      <c r="A62" s="262">
        <v>71</v>
      </c>
      <c r="B62" s="263">
        <v>-40</v>
      </c>
      <c r="C62" s="264">
        <v>111</v>
      </c>
      <c r="D62" s="263">
        <v>-37</v>
      </c>
      <c r="E62" s="264">
        <v>137</v>
      </c>
      <c r="F62" s="263">
        <v>-90</v>
      </c>
      <c r="G62" s="264">
        <v>68</v>
      </c>
    </row>
    <row r="63" spans="1:7">
      <c r="A63" s="262">
        <v>72</v>
      </c>
      <c r="B63" s="263">
        <v>-41</v>
      </c>
      <c r="C63" s="264">
        <v>121</v>
      </c>
      <c r="D63" s="263">
        <v>-24</v>
      </c>
      <c r="E63" s="264">
        <v>88</v>
      </c>
      <c r="F63" s="263">
        <v>-44</v>
      </c>
      <c r="G63" s="264">
        <v>67</v>
      </c>
    </row>
    <row r="64" spans="1:7">
      <c r="A64" s="262">
        <v>73</v>
      </c>
      <c r="B64" s="263">
        <v>-26</v>
      </c>
      <c r="C64" s="264">
        <v>92</v>
      </c>
      <c r="D64" s="263">
        <v>-23</v>
      </c>
      <c r="E64" s="264">
        <v>75</v>
      </c>
      <c r="F64" s="263">
        <v>-45</v>
      </c>
      <c r="G64" s="264">
        <v>49</v>
      </c>
    </row>
    <row r="65" spans="1:7">
      <c r="A65" s="262">
        <v>74</v>
      </c>
      <c r="B65" s="263">
        <v>-13</v>
      </c>
      <c r="C65" s="264">
        <v>74</v>
      </c>
      <c r="D65" s="263">
        <v>-11</v>
      </c>
      <c r="E65" s="264">
        <v>41</v>
      </c>
      <c r="F65" s="263">
        <v>-34</v>
      </c>
      <c r="G65" s="264">
        <v>32</v>
      </c>
    </row>
    <row r="66" spans="1:7">
      <c r="A66" s="262">
        <v>75</v>
      </c>
      <c r="B66" s="263">
        <v>-13</v>
      </c>
      <c r="C66" s="264">
        <v>54</v>
      </c>
      <c r="D66" s="263">
        <v>-11</v>
      </c>
      <c r="E66" s="264">
        <v>29</v>
      </c>
      <c r="F66" s="263">
        <v>-22</v>
      </c>
      <c r="G66" s="264">
        <v>27</v>
      </c>
    </row>
    <row r="67" spans="1:7">
      <c r="A67" s="262">
        <v>76</v>
      </c>
      <c r="B67" s="263">
        <v>-10</v>
      </c>
      <c r="C67" s="264">
        <v>42</v>
      </c>
      <c r="D67" s="263">
        <v>-7</v>
      </c>
      <c r="E67" s="264">
        <v>24</v>
      </c>
      <c r="F67" s="263">
        <v>-20</v>
      </c>
      <c r="G67" s="264">
        <v>17</v>
      </c>
    </row>
    <row r="68" spans="1:7">
      <c r="A68" s="262">
        <v>77</v>
      </c>
      <c r="B68" s="263">
        <v>-3</v>
      </c>
      <c r="C68" s="264">
        <v>33</v>
      </c>
      <c r="D68" s="263">
        <v>-5</v>
      </c>
      <c r="E68" s="264">
        <v>14</v>
      </c>
      <c r="F68" s="263">
        <v>-11</v>
      </c>
      <c r="G68" s="264">
        <v>13</v>
      </c>
    </row>
    <row r="69" spans="1:7">
      <c r="A69" s="262">
        <v>78</v>
      </c>
      <c r="B69" s="263">
        <v>-4</v>
      </c>
      <c r="C69" s="264">
        <v>19</v>
      </c>
      <c r="D69" s="263">
        <v>-4</v>
      </c>
      <c r="E69" s="264">
        <v>20</v>
      </c>
      <c r="F69" s="263">
        <v>-5</v>
      </c>
      <c r="G69" s="264">
        <v>14</v>
      </c>
    </row>
    <row r="70" spans="1:7">
      <c r="A70" s="262">
        <v>79</v>
      </c>
      <c r="B70" s="263">
        <v>-7</v>
      </c>
      <c r="C70" s="264">
        <v>31</v>
      </c>
      <c r="D70" s="263">
        <v>-1</v>
      </c>
      <c r="E70" s="264">
        <v>7</v>
      </c>
      <c r="F70" s="263">
        <v>-4</v>
      </c>
      <c r="G70" s="264">
        <v>7</v>
      </c>
    </row>
    <row r="71" spans="1:7">
      <c r="A71" s="262">
        <v>80</v>
      </c>
      <c r="B71" s="263">
        <v>-2</v>
      </c>
      <c r="C71" s="264">
        <v>22</v>
      </c>
      <c r="D71" s="263">
        <v>-2</v>
      </c>
      <c r="E71" s="264">
        <v>7</v>
      </c>
      <c r="F71" s="263">
        <v>-8</v>
      </c>
      <c r="G71" s="264">
        <v>3</v>
      </c>
    </row>
    <row r="72" spans="1:7">
      <c r="A72" s="262">
        <v>81</v>
      </c>
      <c r="B72" s="263">
        <v>-1</v>
      </c>
      <c r="C72" s="264">
        <v>12</v>
      </c>
      <c r="D72" s="263">
        <v>-2</v>
      </c>
      <c r="E72" s="264">
        <v>4</v>
      </c>
      <c r="F72" s="263">
        <v>-4</v>
      </c>
      <c r="G72" s="264">
        <v>5</v>
      </c>
    </row>
    <row r="73" spans="1:7">
      <c r="A73" s="262">
        <v>82</v>
      </c>
      <c r="B73" s="263">
        <v>-5</v>
      </c>
      <c r="C73" s="264">
        <v>17</v>
      </c>
      <c r="D73" s="263">
        <v>-2</v>
      </c>
      <c r="E73" s="264">
        <v>6</v>
      </c>
      <c r="F73" s="263">
        <v>-5</v>
      </c>
      <c r="G73" s="264">
        <v>6</v>
      </c>
    </row>
    <row r="74" spans="1:7">
      <c r="A74" s="262">
        <v>83</v>
      </c>
      <c r="B74" s="263">
        <v>-1</v>
      </c>
      <c r="C74" s="264">
        <v>12</v>
      </c>
      <c r="D74" s="263"/>
      <c r="E74" s="264">
        <v>3</v>
      </c>
      <c r="F74" s="263">
        <v>-2</v>
      </c>
      <c r="G74" s="264">
        <v>6</v>
      </c>
    </row>
    <row r="75" spans="1:7">
      <c r="A75" s="262">
        <v>84</v>
      </c>
      <c r="B75" s="263"/>
      <c r="C75" s="264">
        <v>12</v>
      </c>
      <c r="D75" s="263">
        <v>-1</v>
      </c>
      <c r="E75" s="264"/>
      <c r="F75" s="263">
        <v>-4</v>
      </c>
      <c r="G75" s="264">
        <v>3</v>
      </c>
    </row>
    <row r="76" spans="1:7">
      <c r="A76" s="262">
        <v>85</v>
      </c>
      <c r="B76" s="263">
        <v>-2</v>
      </c>
      <c r="C76" s="264">
        <v>11</v>
      </c>
      <c r="D76" s="263">
        <v>-1</v>
      </c>
      <c r="E76" s="264">
        <v>5</v>
      </c>
      <c r="F76" s="263">
        <v>-10</v>
      </c>
      <c r="G76" s="264">
        <v>5</v>
      </c>
    </row>
    <row r="77" spans="1:7">
      <c r="A77" s="262">
        <v>86</v>
      </c>
      <c r="B77" s="263">
        <v>-1</v>
      </c>
      <c r="C77" s="264">
        <v>11</v>
      </c>
      <c r="D77" s="263"/>
      <c r="E77" s="264">
        <v>1</v>
      </c>
      <c r="F77" s="263">
        <v>-7</v>
      </c>
      <c r="G77" s="264">
        <v>4</v>
      </c>
    </row>
    <row r="78" spans="1:7">
      <c r="A78" s="262">
        <v>87</v>
      </c>
      <c r="B78" s="263">
        <v>-1</v>
      </c>
      <c r="C78" s="264">
        <v>6</v>
      </c>
      <c r="D78" s="263"/>
      <c r="E78" s="264"/>
      <c r="F78" s="263">
        <v>-11</v>
      </c>
      <c r="G78" s="264">
        <v>4</v>
      </c>
    </row>
    <row r="79" spans="1:7">
      <c r="A79" s="262">
        <v>88</v>
      </c>
      <c r="B79" s="263">
        <v>-1</v>
      </c>
      <c r="C79" s="264">
        <v>4</v>
      </c>
      <c r="D79" s="263"/>
      <c r="E79" s="264">
        <v>1</v>
      </c>
      <c r="F79" s="263">
        <v>-10</v>
      </c>
      <c r="G79" s="264">
        <v>4</v>
      </c>
    </row>
    <row r="80" spans="1:7">
      <c r="A80" s="262">
        <v>89</v>
      </c>
      <c r="B80" s="263">
        <v>-1</v>
      </c>
      <c r="C80" s="264">
        <v>29</v>
      </c>
      <c r="D80" s="263">
        <v>-3</v>
      </c>
      <c r="E80" s="264">
        <v>4</v>
      </c>
      <c r="F80" s="263">
        <v>-50</v>
      </c>
      <c r="G80" s="264">
        <v>16</v>
      </c>
    </row>
    <row r="81" spans="1:2">
      <c r="B81" s="265"/>
    </row>
    <row r="82" spans="1:2">
      <c r="B82" s="265"/>
    </row>
    <row r="83" spans="1:2">
      <c r="B83" s="265"/>
    </row>
    <row r="84" spans="1:2">
      <c r="B84" s="265"/>
    </row>
    <row r="85" spans="1:2">
      <c r="B85" s="265"/>
    </row>
    <row r="86" spans="1:2">
      <c r="B86" s="265"/>
    </row>
    <row r="87" spans="1:2">
      <c r="B87" s="265"/>
    </row>
    <row r="88" spans="1:2" ht="12.75" customHeight="1">
      <c r="B88" s="265"/>
    </row>
    <row r="89" spans="1:2" ht="12.75" customHeight="1">
      <c r="B89" s="265"/>
    </row>
    <row r="90" spans="1:2">
      <c r="B90" s="265"/>
    </row>
    <row r="91" spans="1:2">
      <c r="B91" s="265"/>
    </row>
    <row r="92" spans="1:2">
      <c r="B92" s="265"/>
    </row>
    <row r="93" spans="1:2">
      <c r="B93" s="265"/>
    </row>
    <row r="94" spans="1:2">
      <c r="A94" s="266" t="s">
        <v>142</v>
      </c>
      <c r="B94" s="265"/>
    </row>
    <row r="95" spans="1:2">
      <c r="A95" s="267" t="s">
        <v>143</v>
      </c>
      <c r="B95" s="265"/>
    </row>
    <row r="96" spans="1:2">
      <c r="B96" s="265"/>
    </row>
    <row r="97" spans="1:7">
      <c r="B97" s="265"/>
    </row>
    <row r="98" spans="1:7">
      <c r="B98" s="265"/>
    </row>
    <row r="99" spans="1:7">
      <c r="B99" s="265"/>
    </row>
    <row r="100" spans="1:7" ht="15.75" thickBot="1">
      <c r="B100" s="265"/>
    </row>
    <row r="101" spans="1:7">
      <c r="B101" s="260" t="s">
        <v>140</v>
      </c>
      <c r="C101" s="261" t="s">
        <v>141</v>
      </c>
      <c r="D101" s="260" t="s">
        <v>140</v>
      </c>
      <c r="E101" s="261" t="s">
        <v>141</v>
      </c>
      <c r="F101" s="260" t="s">
        <v>140</v>
      </c>
      <c r="G101" s="261" t="s">
        <v>141</v>
      </c>
    </row>
    <row r="102" spans="1:7">
      <c r="B102" s="257" t="s">
        <v>136</v>
      </c>
      <c r="C102" s="257" t="s">
        <v>136</v>
      </c>
      <c r="D102" s="257" t="s">
        <v>137</v>
      </c>
      <c r="E102" s="257" t="s">
        <v>137</v>
      </c>
      <c r="F102" s="257" t="s">
        <v>138</v>
      </c>
      <c r="G102" s="258" t="s">
        <v>138</v>
      </c>
    </row>
    <row r="103" spans="1:7">
      <c r="B103" s="265"/>
    </row>
    <row r="104" spans="1:7">
      <c r="A104" s="255" t="s">
        <v>144</v>
      </c>
      <c r="B104" s="265">
        <f>SUM({-32657;-31236;-29524;-28342;-27290;-19740;-11498;-8019;-5405;-3845;-1216;-410;-244;-94;-49;-29})</f>
        <v>-199598</v>
      </c>
      <c r="C104" s="265">
        <f>SUM({25655;22948;20892;19595;18711;14721;10009;7728;5827;4642;1907;853;570;344;185;108})</f>
        <v>154695</v>
      </c>
      <c r="D104" s="265">
        <f>SUM({-22710;-18540;-15520;-12906;-10757;-6981;-3688;-2492;-1607;-1188;-540;-233;-157;-89;-59;-18})</f>
        <v>-97485</v>
      </c>
      <c r="E104" s="265">
        <f>SUM({7985;7282;7011;6100;5006;3769;2480;2240;1731;1461;776;391;334;182;149;88})</f>
        <v>46985</v>
      </c>
      <c r="F104" s="265">
        <f>SUM({-32385;-30753;-29628;-27628;-25735;-18051;-10425;-7759;-5571;-4406;-1726;-664;-340;-177;-118;-71})</f>
        <v>-195437</v>
      </c>
      <c r="G104" s="265">
        <f>SUM({22156;20451;19624;18032;14825;9501;5550;3892;2805;2150;816;303;171;129;91;55})</f>
        <v>120551</v>
      </c>
    </row>
    <row r="105" spans="1:7">
      <c r="A105" s="255" t="s">
        <v>145</v>
      </c>
      <c r="B105" s="265">
        <f t="shared" ref="B105:G105" si="0">SUM(B20:B104)</f>
        <v>-1377096</v>
      </c>
      <c r="C105" s="265">
        <f t="shared" si="0"/>
        <v>1062894</v>
      </c>
      <c r="D105" s="265">
        <f t="shared" si="0"/>
        <v>-851351</v>
      </c>
      <c r="E105" s="265">
        <f t="shared" si="0"/>
        <v>270270</v>
      </c>
      <c r="F105" s="265">
        <f t="shared" si="0"/>
        <v>-1251045</v>
      </c>
      <c r="G105" s="265">
        <f t="shared" si="0"/>
        <v>788611</v>
      </c>
    </row>
    <row r="106" spans="1:7">
      <c r="B106" s="265"/>
    </row>
    <row r="107" spans="1:7">
      <c r="A107" s="255" t="s">
        <v>146</v>
      </c>
      <c r="B107" s="265">
        <f t="shared" ref="B107:G107" si="1">B104/B105*100</f>
        <v>14.494123866455208</v>
      </c>
      <c r="C107" s="265">
        <f t="shared" si="1"/>
        <v>14.554132397021716</v>
      </c>
      <c r="D107" s="265">
        <f t="shared" si="1"/>
        <v>11.450623773273303</v>
      </c>
      <c r="E107" s="265">
        <f t="shared" si="1"/>
        <v>17.384467384467385</v>
      </c>
      <c r="F107" s="265">
        <f t="shared" si="1"/>
        <v>15.621900091523486</v>
      </c>
      <c r="G107" s="265">
        <f t="shared" si="1"/>
        <v>15.286497398590686</v>
      </c>
    </row>
    <row r="108" spans="1:7">
      <c r="B108" s="265"/>
    </row>
    <row r="109" spans="1:7">
      <c r="B109" s="265"/>
    </row>
    <row r="110" spans="1:7">
      <c r="B110" s="268">
        <f>SUM({-32657;-31236;-29524;-28342;-27290;-19740;-11498;-8019;-5405;-3845;-1216;-410;-244;-94;-49;-29})</f>
        <v>-199598</v>
      </c>
      <c r="C110" s="268"/>
      <c r="D110" s="268"/>
      <c r="E110" s="268"/>
      <c r="F110" s="268"/>
      <c r="G110" s="268"/>
    </row>
    <row r="111" spans="1:7">
      <c r="B111" s="268"/>
      <c r="C111" s="268"/>
      <c r="D111" s="268"/>
      <c r="E111" s="268"/>
      <c r="F111" s="268"/>
      <c r="G111" s="268"/>
    </row>
    <row r="112" spans="1:7">
      <c r="B112" s="268"/>
      <c r="C112" s="268"/>
      <c r="D112" s="268"/>
      <c r="E112" s="268"/>
      <c r="F112" s="268"/>
      <c r="G112" s="268"/>
    </row>
    <row r="113" spans="2:7">
      <c r="B113" s="268"/>
      <c r="C113" s="268"/>
      <c r="D113" s="268"/>
      <c r="E113" s="268"/>
      <c r="F113" s="268"/>
      <c r="G113" s="268"/>
    </row>
    <row r="114" spans="2:7">
      <c r="B114" s="268"/>
      <c r="C114" s="268"/>
      <c r="D114" s="268"/>
      <c r="E114" s="268"/>
      <c r="F114" s="268"/>
      <c r="G114" s="268"/>
    </row>
    <row r="115" spans="2:7">
      <c r="B115" s="268"/>
      <c r="C115" s="268"/>
      <c r="D115" s="268"/>
      <c r="E115" s="268"/>
      <c r="F115" s="268"/>
      <c r="G115" s="268"/>
    </row>
    <row r="116" spans="2:7">
      <c r="B116" s="268"/>
      <c r="C116" s="268"/>
      <c r="D116" s="268"/>
      <c r="E116" s="268"/>
      <c r="F116" s="268"/>
      <c r="G116" s="268"/>
    </row>
    <row r="117" spans="2:7">
      <c r="B117" s="268"/>
      <c r="C117" s="268"/>
      <c r="D117" s="268"/>
      <c r="E117" s="268"/>
      <c r="F117" s="268"/>
      <c r="G117" s="268"/>
    </row>
    <row r="118" spans="2:7">
      <c r="B118" s="268"/>
      <c r="C118" s="268"/>
      <c r="D118" s="268"/>
      <c r="E118" s="268"/>
      <c r="F118" s="268"/>
      <c r="G118" s="26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A9"/>
    </sheetView>
  </sheetViews>
  <sheetFormatPr baseColWidth="10" defaultRowHeight="15"/>
  <cols>
    <col min="1" max="16384" width="11.42578125" style="181"/>
  </cols>
  <sheetData>
    <row r="1" spans="1:9">
      <c r="A1" s="269" t="s">
        <v>175</v>
      </c>
      <c r="B1" s="269"/>
      <c r="C1" s="269"/>
      <c r="D1" s="269"/>
      <c r="E1" s="269"/>
      <c r="F1" s="269"/>
      <c r="G1" s="269"/>
      <c r="H1" s="269"/>
      <c r="I1" s="270"/>
    </row>
    <row r="3" spans="1:9">
      <c r="A3" s="271"/>
      <c r="B3" s="460" t="s">
        <v>147</v>
      </c>
      <c r="C3" s="461"/>
      <c r="D3" s="461"/>
      <c r="E3" s="462"/>
      <c r="F3" s="461" t="s">
        <v>148</v>
      </c>
      <c r="G3" s="461"/>
      <c r="H3" s="461"/>
      <c r="I3" s="461"/>
    </row>
    <row r="4" spans="1:9" ht="63.75">
      <c r="A4" s="381"/>
      <c r="B4" s="273" t="s">
        <v>150</v>
      </c>
      <c r="C4" s="272" t="s">
        <v>149</v>
      </c>
      <c r="D4" s="272" t="s">
        <v>151</v>
      </c>
      <c r="E4" s="273" t="s">
        <v>152</v>
      </c>
      <c r="F4" s="272" t="s">
        <v>153</v>
      </c>
      <c r="G4" s="273" t="s">
        <v>154</v>
      </c>
      <c r="H4" s="272" t="s">
        <v>155</v>
      </c>
      <c r="I4" s="273" t="s">
        <v>156</v>
      </c>
    </row>
    <row r="5" spans="1:9">
      <c r="A5" s="382" t="s">
        <v>84</v>
      </c>
      <c r="B5" s="275">
        <v>64.108999999999995</v>
      </c>
      <c r="C5" s="274">
        <v>35.890999999999998</v>
      </c>
      <c r="D5" s="274">
        <v>13.455</v>
      </c>
      <c r="E5" s="275">
        <v>30.443000000000001</v>
      </c>
      <c r="F5" s="276">
        <v>-0.45200000000000529</v>
      </c>
      <c r="G5" s="277">
        <v>0.45199999999999818</v>
      </c>
      <c r="H5" s="276">
        <v>-4.4000000000000483E-2</v>
      </c>
      <c r="I5" s="277">
        <v>0.30600000000000094</v>
      </c>
    </row>
    <row r="6" spans="1:9">
      <c r="A6" s="383" t="s">
        <v>133</v>
      </c>
      <c r="B6" s="275">
        <v>40.387</v>
      </c>
      <c r="C6" s="274">
        <v>59.613</v>
      </c>
      <c r="D6" s="274">
        <v>1.905</v>
      </c>
      <c r="E6" s="275">
        <v>46.831000000000003</v>
      </c>
      <c r="F6" s="274">
        <v>-0.54699999999999704</v>
      </c>
      <c r="G6" s="275">
        <v>0.54699999999999704</v>
      </c>
      <c r="H6" s="274">
        <v>-7.6999999999999957E-2</v>
      </c>
      <c r="I6" s="275">
        <v>0.73799999999999955</v>
      </c>
    </row>
    <row r="7" spans="1:9">
      <c r="A7" s="384" t="s">
        <v>85</v>
      </c>
      <c r="B7" s="275">
        <v>55.569000000000003</v>
      </c>
      <c r="C7" s="274">
        <v>44.430999999999997</v>
      </c>
      <c r="D7" s="274">
        <v>14.74</v>
      </c>
      <c r="E7" s="275">
        <v>30.01</v>
      </c>
      <c r="F7" s="274">
        <v>0.21499999999999631</v>
      </c>
      <c r="G7" s="275">
        <v>-0.21499999999999631</v>
      </c>
      <c r="H7" s="274">
        <v>-0.42300000000000004</v>
      </c>
      <c r="I7" s="275">
        <v>0.74100000000000321</v>
      </c>
    </row>
    <row r="8" spans="1:9">
      <c r="A8" s="384" t="s">
        <v>86</v>
      </c>
      <c r="B8" s="275">
        <v>63.209000000000003</v>
      </c>
      <c r="C8" s="274">
        <v>36.790999999999997</v>
      </c>
      <c r="D8" s="274">
        <v>14.276999999999999</v>
      </c>
      <c r="E8" s="275">
        <v>36.048000000000002</v>
      </c>
      <c r="F8" s="278">
        <v>-0.1180000000000021</v>
      </c>
      <c r="G8" s="279">
        <v>0.1180000000000021</v>
      </c>
      <c r="H8" s="278">
        <v>-0.49100000000000144</v>
      </c>
      <c r="I8" s="279">
        <v>1.2100000000000009</v>
      </c>
    </row>
    <row r="9" spans="1:9" ht="25.5">
      <c r="A9" s="385" t="s">
        <v>134</v>
      </c>
      <c r="B9" s="281">
        <v>61.99</v>
      </c>
      <c r="C9" s="280">
        <v>38.01</v>
      </c>
      <c r="D9" s="280">
        <v>14.18</v>
      </c>
      <c r="E9" s="281">
        <v>32.857999999999997</v>
      </c>
      <c r="F9" s="280">
        <v>-0.19000000000000483</v>
      </c>
      <c r="G9" s="281">
        <v>0.19000000000000483</v>
      </c>
      <c r="H9" s="280">
        <v>-0.32500000000000107</v>
      </c>
      <c r="I9" s="281">
        <v>0.78099999999999881</v>
      </c>
    </row>
    <row r="10" spans="1:9">
      <c r="A10" s="282"/>
      <c r="B10" s="283"/>
      <c r="C10" s="283"/>
      <c r="D10" s="283"/>
      <c r="E10" s="283"/>
      <c r="F10" s="283"/>
      <c r="G10" s="283"/>
      <c r="H10" s="283"/>
      <c r="I10" s="283"/>
    </row>
    <row r="11" spans="1:9">
      <c r="A11" s="284" t="s">
        <v>8</v>
      </c>
    </row>
    <row r="12" spans="1:9" ht="24" customHeight="1">
      <c r="A12" s="424" t="s">
        <v>217</v>
      </c>
      <c r="B12" s="424"/>
      <c r="C12" s="424"/>
      <c r="D12" s="424"/>
      <c r="E12" s="424"/>
      <c r="F12" s="424"/>
      <c r="G12" s="424"/>
      <c r="H12" s="424"/>
    </row>
  </sheetData>
  <mergeCells count="3">
    <mergeCell ref="B3:E3"/>
    <mergeCell ref="F3:I3"/>
    <mergeCell ref="A12:H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G31" sqref="G31"/>
    </sheetView>
  </sheetViews>
  <sheetFormatPr baseColWidth="10" defaultRowHeight="15"/>
  <cols>
    <col min="1" max="1" width="24.5703125" customWidth="1"/>
    <col min="2" max="2" width="6.7109375" customWidth="1"/>
    <col min="3" max="3" width="8.85546875" bestFit="1" customWidth="1"/>
    <col min="4" max="4" width="20.5703125" bestFit="1" customWidth="1"/>
    <col min="5" max="5" width="19.140625" bestFit="1" customWidth="1"/>
    <col min="6" max="6" width="18.85546875" bestFit="1" customWidth="1"/>
  </cols>
  <sheetData>
    <row r="1" spans="1:7">
      <c r="A1" s="422" t="s">
        <v>174</v>
      </c>
      <c r="B1" s="422"/>
      <c r="C1" s="422"/>
      <c r="D1" s="422"/>
      <c r="E1" s="422"/>
      <c r="F1" s="422"/>
      <c r="G1" s="422"/>
    </row>
    <row r="2" spans="1:7" ht="33.75">
      <c r="A2" s="304"/>
      <c r="B2" s="304"/>
      <c r="C2" s="321" t="s">
        <v>221</v>
      </c>
      <c r="D2" s="321" t="s">
        <v>220</v>
      </c>
      <c r="E2" s="321" t="s">
        <v>219</v>
      </c>
      <c r="F2" s="324" t="s">
        <v>218</v>
      </c>
      <c r="G2" s="318"/>
    </row>
    <row r="3" spans="1:7">
      <c r="A3" s="465" t="s">
        <v>7</v>
      </c>
      <c r="B3" s="326" t="s">
        <v>71</v>
      </c>
      <c r="C3" s="328">
        <v>398.59500000000003</v>
      </c>
      <c r="D3" s="327">
        <v>-2.0135894548976574</v>
      </c>
      <c r="E3" s="328">
        <v>7.3330282465867462</v>
      </c>
      <c r="F3" s="307">
        <v>-0.16191184986694562</v>
      </c>
      <c r="G3" s="318"/>
    </row>
    <row r="4" spans="1:7">
      <c r="A4" s="464"/>
      <c r="B4" s="320" t="s">
        <v>72</v>
      </c>
      <c r="C4" s="330">
        <v>398.17200000000003</v>
      </c>
      <c r="D4" s="329">
        <v>1.8514634183775192</v>
      </c>
      <c r="E4" s="330">
        <v>7.3252462348999305</v>
      </c>
      <c r="F4" s="306">
        <v>0.12237565511835591</v>
      </c>
      <c r="G4" s="318"/>
    </row>
    <row r="5" spans="1:7">
      <c r="A5" s="465" t="s">
        <v>4</v>
      </c>
      <c r="B5" s="326" t="s">
        <v>71</v>
      </c>
      <c r="C5" s="334">
        <v>171.75899999999999</v>
      </c>
      <c r="D5" s="327">
        <v>5.6289435814176558</v>
      </c>
      <c r="E5" s="331">
        <v>7.2046711507364734</v>
      </c>
      <c r="F5" s="307">
        <v>0.38873569601801705</v>
      </c>
      <c r="G5" s="318"/>
    </row>
    <row r="6" spans="1:7">
      <c r="A6" s="466"/>
      <c r="B6" s="323" t="s">
        <v>72</v>
      </c>
      <c r="C6" s="333">
        <v>165.74299999999999</v>
      </c>
      <c r="D6" s="332">
        <v>-2.8031409252710748</v>
      </c>
      <c r="E6" s="333">
        <v>6.952321628191334</v>
      </c>
      <c r="F6" s="305">
        <v>-0.19546972972261401</v>
      </c>
      <c r="G6" s="318"/>
    </row>
    <row r="7" spans="1:7">
      <c r="A7" s="325"/>
      <c r="B7" s="323"/>
      <c r="C7" s="333"/>
      <c r="D7" s="332"/>
      <c r="E7" s="333"/>
      <c r="F7" s="305"/>
      <c r="G7" s="318"/>
    </row>
    <row r="8" spans="1:7">
      <c r="A8" s="463" t="s">
        <v>5</v>
      </c>
      <c r="B8" s="323" t="s">
        <v>71</v>
      </c>
      <c r="C8" s="333">
        <v>136.125</v>
      </c>
      <c r="D8" s="332">
        <v>-10.560585553029611</v>
      </c>
      <c r="E8" s="333">
        <v>7.2000685494129666</v>
      </c>
      <c r="F8" s="305">
        <v>-0.86926714784618042</v>
      </c>
      <c r="G8" s="318"/>
    </row>
    <row r="9" spans="1:7">
      <c r="A9" s="466"/>
      <c r="B9" s="323" t="s">
        <v>72</v>
      </c>
      <c r="C9" s="335">
        <v>145.24199999999999</v>
      </c>
      <c r="D9" s="332">
        <v>5.6128793001897881</v>
      </c>
      <c r="E9" s="333">
        <v>7.6822946281273685</v>
      </c>
      <c r="F9" s="305">
        <v>0.39100792860326372</v>
      </c>
      <c r="G9" s="318"/>
    </row>
    <row r="10" spans="1:7">
      <c r="A10" s="325"/>
      <c r="B10" s="323"/>
      <c r="C10" s="335"/>
      <c r="D10" s="332"/>
      <c r="E10" s="333"/>
      <c r="F10" s="305"/>
      <c r="G10" s="318"/>
    </row>
    <row r="11" spans="1:7">
      <c r="A11" s="463" t="s">
        <v>6</v>
      </c>
      <c r="B11" s="323" t="s">
        <v>71</v>
      </c>
      <c r="C11" s="333">
        <v>90.710999999999999</v>
      </c>
      <c r="D11" s="332">
        <v>-1.3817920897566949</v>
      </c>
      <c r="E11" s="333">
        <v>7.8131076333934972</v>
      </c>
      <c r="F11" s="305">
        <v>-0.14606420846834389</v>
      </c>
      <c r="G11" s="318"/>
    </row>
    <row r="12" spans="1:7">
      <c r="A12" s="464"/>
      <c r="B12" s="320" t="s">
        <v>72</v>
      </c>
      <c r="C12" s="336">
        <v>87.186999999999998</v>
      </c>
      <c r="D12" s="329">
        <v>5.1865167454878902</v>
      </c>
      <c r="E12" s="330">
        <v>7.5095789400698791</v>
      </c>
      <c r="F12" s="306">
        <v>0.33730789107937742</v>
      </c>
      <c r="G12" s="318"/>
    </row>
    <row r="13" spans="1:7">
      <c r="A13" s="465" t="s">
        <v>73</v>
      </c>
      <c r="B13" s="326" t="s">
        <v>74</v>
      </c>
      <c r="C13" s="328">
        <v>79.012</v>
      </c>
      <c r="D13" s="327">
        <v>1.3702145129836696</v>
      </c>
      <c r="E13" s="328">
        <v>2.0542545014165055</v>
      </c>
      <c r="F13" s="307">
        <v>1.9528093333569085E-2</v>
      </c>
      <c r="G13" s="318"/>
    </row>
    <row r="14" spans="1:7">
      <c r="A14" s="466"/>
      <c r="B14" s="323" t="s">
        <v>72</v>
      </c>
      <c r="C14" s="335">
        <v>153.453</v>
      </c>
      <c r="D14" s="332">
        <v>1.3071636529282449</v>
      </c>
      <c r="E14" s="333">
        <v>3.9896663292394448</v>
      </c>
      <c r="F14" s="305">
        <v>3.5466991105057577E-2</v>
      </c>
      <c r="G14" s="318"/>
    </row>
    <row r="15" spans="1:7">
      <c r="A15" s="325"/>
      <c r="B15" s="323"/>
      <c r="C15" s="335"/>
      <c r="D15" s="332"/>
      <c r="E15" s="333"/>
      <c r="F15" s="305"/>
      <c r="G15" s="318"/>
    </row>
    <row r="16" spans="1:7">
      <c r="A16" s="463" t="s">
        <v>75</v>
      </c>
      <c r="B16" s="323" t="s">
        <v>71</v>
      </c>
      <c r="C16" s="333">
        <v>260.91800000000001</v>
      </c>
      <c r="D16" s="332">
        <v>-4.6212896622313204</v>
      </c>
      <c r="E16" s="333">
        <v>28.032368759763383</v>
      </c>
      <c r="F16" s="305">
        <v>-1.2533868182973507</v>
      </c>
      <c r="G16" s="318"/>
    </row>
    <row r="17" spans="1:7">
      <c r="A17" s="466"/>
      <c r="B17" s="323" t="s">
        <v>72</v>
      </c>
      <c r="C17" s="335">
        <v>188.20099999999999</v>
      </c>
      <c r="D17" s="332">
        <v>3.7749166000385914</v>
      </c>
      <c r="E17" s="333">
        <v>20.21983854297606</v>
      </c>
      <c r="F17" s="305">
        <v>0.80501838337961118</v>
      </c>
      <c r="G17" s="18"/>
    </row>
    <row r="18" spans="1:7">
      <c r="A18" s="325"/>
      <c r="B18" s="323"/>
      <c r="C18" s="335"/>
      <c r="D18" s="332"/>
      <c r="E18" s="333"/>
      <c r="F18" s="305"/>
      <c r="G18" s="18"/>
    </row>
    <row r="19" spans="1:7">
      <c r="A19" s="463" t="s">
        <v>76</v>
      </c>
      <c r="B19" s="323" t="s">
        <v>71</v>
      </c>
      <c r="C19" s="333">
        <v>23.047999999999998</v>
      </c>
      <c r="D19" s="332">
        <v>3.1230425055928324</v>
      </c>
      <c r="E19" s="333">
        <v>7.6538880476076612</v>
      </c>
      <c r="F19" s="305">
        <v>0.35776331815188378</v>
      </c>
      <c r="G19" s="18"/>
    </row>
    <row r="20" spans="1:7">
      <c r="A20" s="466"/>
      <c r="B20" s="323" t="s">
        <v>72</v>
      </c>
      <c r="C20" s="335">
        <v>24.709</v>
      </c>
      <c r="D20" s="332">
        <v>-7.2276038146729782</v>
      </c>
      <c r="E20" s="333">
        <v>8.2054807258043088</v>
      </c>
      <c r="F20" s="305">
        <v>-0.48914952226393282</v>
      </c>
      <c r="G20" s="18"/>
    </row>
    <row r="21" spans="1:7">
      <c r="A21" s="325"/>
      <c r="B21" s="323"/>
      <c r="C21" s="335"/>
      <c r="D21" s="332"/>
      <c r="E21" s="333"/>
      <c r="F21" s="305"/>
      <c r="G21" s="18"/>
    </row>
    <row r="22" spans="1:7">
      <c r="A22" s="463" t="s">
        <v>77</v>
      </c>
      <c r="B22" s="323" t="s">
        <v>71</v>
      </c>
      <c r="C22" s="333">
        <v>35.616999999999997</v>
      </c>
      <c r="D22" s="332">
        <v>8.1531640957123841</v>
      </c>
      <c r="E22" s="333">
        <v>9.9642186717545727</v>
      </c>
      <c r="F22" s="305">
        <v>0.72287226157371443</v>
      </c>
      <c r="G22" s="18"/>
    </row>
    <row r="23" spans="1:7">
      <c r="A23" s="464"/>
      <c r="B23" s="320" t="s">
        <v>72</v>
      </c>
      <c r="C23" s="336">
        <v>31.809000000000001</v>
      </c>
      <c r="D23" s="329">
        <v>1.0707930859176429</v>
      </c>
      <c r="E23" s="330">
        <v>8.8988918698891304</v>
      </c>
      <c r="F23" s="306">
        <v>6.7249266305625E-2</v>
      </c>
      <c r="G23" s="18"/>
    </row>
    <row r="24" spans="1:7">
      <c r="A24" s="322" t="s">
        <v>8</v>
      </c>
      <c r="B24" s="319"/>
      <c r="C24" s="319"/>
      <c r="D24" s="319"/>
      <c r="E24" s="319"/>
      <c r="F24" s="319"/>
    </row>
    <row r="25" spans="1:7">
      <c r="A25" s="322" t="s">
        <v>9</v>
      </c>
      <c r="B25" s="322"/>
      <c r="C25" s="322"/>
      <c r="D25" s="322"/>
      <c r="E25" s="322"/>
      <c r="F25" s="319"/>
    </row>
    <row r="26" spans="1:7" ht="34.5" customHeight="1">
      <c r="A26" s="467" t="s">
        <v>222</v>
      </c>
      <c r="B26" s="467"/>
      <c r="C26" s="467"/>
      <c r="D26" s="467"/>
      <c r="E26" s="467"/>
      <c r="F26" s="467"/>
    </row>
  </sheetData>
  <mergeCells count="10">
    <mergeCell ref="A22:A23"/>
    <mergeCell ref="A5:A6"/>
    <mergeCell ref="A8:A9"/>
    <mergeCell ref="A1:G1"/>
    <mergeCell ref="A26:F26"/>
    <mergeCell ref="A3:A4"/>
    <mergeCell ref="A11:A12"/>
    <mergeCell ref="A13:A14"/>
    <mergeCell ref="A16:A17"/>
    <mergeCell ref="A19:A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3" sqref="C3:C9"/>
    </sheetView>
  </sheetViews>
  <sheetFormatPr baseColWidth="10" defaultRowHeight="15"/>
  <cols>
    <col min="1" max="1" width="49.42578125" customWidth="1"/>
    <col min="2" max="2" width="6.5703125" bestFit="1" customWidth="1"/>
    <col min="3" max="3" width="4.85546875" bestFit="1" customWidth="1"/>
  </cols>
  <sheetData>
    <row r="1" spans="1:4">
      <c r="A1" s="372" t="s">
        <v>226</v>
      </c>
      <c r="B1" s="369"/>
      <c r="C1" s="369"/>
      <c r="D1" s="369"/>
    </row>
    <row r="3" spans="1:4">
      <c r="A3" s="368" t="s">
        <v>195</v>
      </c>
      <c r="B3" s="373">
        <v>20698.143</v>
      </c>
      <c r="C3" s="373">
        <f>B3/$B$9</f>
        <v>0.75711986977833057</v>
      </c>
      <c r="D3" s="367"/>
    </row>
    <row r="4" spans="1:4">
      <c r="A4" s="374" t="s">
        <v>196</v>
      </c>
      <c r="B4" s="373">
        <v>5450.6189999999997</v>
      </c>
      <c r="C4" s="373">
        <f t="shared" ref="C4:C9" si="0">B4/$B$9</f>
        <v>0.19937884995244712</v>
      </c>
      <c r="D4" s="367"/>
    </row>
    <row r="5" spans="1:4">
      <c r="A5" s="368" t="s">
        <v>197</v>
      </c>
      <c r="B5" s="373">
        <v>197.69200000000001</v>
      </c>
      <c r="C5" s="373">
        <f t="shared" si="0"/>
        <v>7.2313995171556077E-3</v>
      </c>
      <c r="D5" s="367"/>
    </row>
    <row r="6" spans="1:4">
      <c r="A6" s="375" t="s">
        <v>198</v>
      </c>
      <c r="B6" s="373">
        <v>181.71800000000002</v>
      </c>
      <c r="C6" s="373">
        <f t="shared" si="0"/>
        <v>6.6470846440851569E-3</v>
      </c>
      <c r="D6" s="367"/>
    </row>
    <row r="7" spans="1:4">
      <c r="A7" s="368" t="s">
        <v>199</v>
      </c>
      <c r="B7" s="373">
        <v>239.86099999999999</v>
      </c>
      <c r="C7" s="373">
        <f t="shared" si="0"/>
        <v>8.773904455336894E-3</v>
      </c>
      <c r="D7" s="367"/>
    </row>
    <row r="8" spans="1:4">
      <c r="A8" s="368" t="s">
        <v>200</v>
      </c>
      <c r="B8" s="373">
        <v>569.96699999999998</v>
      </c>
      <c r="C8" s="373">
        <f t="shared" si="0"/>
        <v>2.0848891652644669E-2</v>
      </c>
      <c r="D8" s="367"/>
    </row>
    <row r="9" spans="1:4">
      <c r="A9" s="370" t="s">
        <v>20</v>
      </c>
      <c r="B9" s="373">
        <v>27338</v>
      </c>
      <c r="C9" s="373">
        <f t="shared" si="0"/>
        <v>1</v>
      </c>
      <c r="D9" s="367"/>
    </row>
    <row r="10" spans="1:4" ht="24.75" customHeight="1">
      <c r="A10" s="387" t="s">
        <v>201</v>
      </c>
      <c r="B10" s="388"/>
      <c r="C10" s="388"/>
      <c r="D10" s="388"/>
    </row>
    <row r="11" spans="1:4">
      <c r="A11" s="389" t="s">
        <v>202</v>
      </c>
      <c r="B11" s="389"/>
      <c r="C11" s="389"/>
      <c r="D11" s="371"/>
    </row>
    <row r="12" spans="1:4" ht="16.5" customHeight="1">
      <c r="A12" s="390"/>
      <c r="B12" s="391"/>
      <c r="C12" s="391"/>
      <c r="D12" s="367"/>
    </row>
  </sheetData>
  <mergeCells count="3">
    <mergeCell ref="A10:D10"/>
    <mergeCell ref="A11:C11"/>
    <mergeCell ref="A12:C12"/>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election activeCell="A28" sqref="A28:J28"/>
    </sheetView>
  </sheetViews>
  <sheetFormatPr baseColWidth="10" defaultRowHeight="15"/>
  <cols>
    <col min="1" max="1" width="5.7109375" customWidth="1"/>
    <col min="2" max="2" width="15.28515625" customWidth="1"/>
    <col min="3" max="3" width="12.28515625" bestFit="1" customWidth="1"/>
    <col min="4" max="4" width="9.28515625" bestFit="1" customWidth="1"/>
    <col min="6" max="6" width="5.28515625" bestFit="1" customWidth="1"/>
    <col min="7" max="7" width="14.7109375" customWidth="1"/>
    <col min="8" max="8" width="12.85546875" customWidth="1"/>
    <col min="9" max="9" width="9.28515625" bestFit="1" customWidth="1"/>
    <col min="13" max="14" width="8.85546875" customWidth="1"/>
    <col min="15" max="15" width="10.42578125" customWidth="1"/>
    <col min="16" max="17" width="8.85546875" customWidth="1"/>
    <col min="18" max="18" width="10.42578125" customWidth="1"/>
  </cols>
  <sheetData>
    <row r="1" spans="1:1">
      <c r="A1" s="310" t="s">
        <v>173</v>
      </c>
    </row>
    <row r="2" spans="1:1">
      <c r="A2" s="310"/>
    </row>
    <row r="3" spans="1:1">
      <c r="A3" s="310"/>
    </row>
    <row r="4" spans="1:1">
      <c r="A4" s="310"/>
    </row>
    <row r="5" spans="1:1">
      <c r="A5" s="310"/>
    </row>
    <row r="6" spans="1:1">
      <c r="A6" s="310"/>
    </row>
    <row r="7" spans="1:1">
      <c r="A7" s="310"/>
    </row>
    <row r="8" spans="1:1">
      <c r="A8" s="310"/>
    </row>
    <row r="9" spans="1:1">
      <c r="A9" s="310"/>
    </row>
    <row r="10" spans="1:1">
      <c r="A10" s="310"/>
    </row>
    <row r="11" spans="1:1">
      <c r="A11" s="310"/>
    </row>
    <row r="12" spans="1:1">
      <c r="A12" s="310"/>
    </row>
    <row r="13" spans="1:1">
      <c r="A13" s="310"/>
    </row>
    <row r="14" spans="1:1">
      <c r="A14" s="310"/>
    </row>
    <row r="15" spans="1:1">
      <c r="A15" s="310"/>
    </row>
    <row r="16" spans="1:1">
      <c r="A16" s="310"/>
    </row>
    <row r="17" spans="1:11">
      <c r="A17" s="310"/>
    </row>
    <row r="18" spans="1:11">
      <c r="A18" s="310"/>
    </row>
    <row r="19" spans="1:11">
      <c r="A19" s="310"/>
    </row>
    <row r="20" spans="1:11">
      <c r="A20" s="310"/>
    </row>
    <row r="21" spans="1:11">
      <c r="A21" s="310"/>
    </row>
    <row r="22" spans="1:11">
      <c r="A22" s="310"/>
    </row>
    <row r="23" spans="1:11">
      <c r="A23" s="310"/>
    </row>
    <row r="24" spans="1:11">
      <c r="A24" s="310"/>
    </row>
    <row r="25" spans="1:11">
      <c r="A25" s="310"/>
    </row>
    <row r="26" spans="1:11">
      <c r="A26" s="468" t="s">
        <v>157</v>
      </c>
      <c r="B26" s="468"/>
      <c r="C26" s="468"/>
      <c r="D26" s="468"/>
      <c r="E26" s="468"/>
      <c r="F26" s="468"/>
      <c r="G26" s="468"/>
      <c r="H26" s="468"/>
      <c r="I26" s="468"/>
      <c r="J26" s="468"/>
    </row>
    <row r="27" spans="1:11" ht="16.5" customHeight="1">
      <c r="A27" s="468" t="s">
        <v>158</v>
      </c>
      <c r="B27" s="468"/>
      <c r="C27" s="468"/>
      <c r="D27" s="468"/>
      <c r="E27" s="468"/>
      <c r="F27" s="468"/>
      <c r="G27" s="468"/>
      <c r="H27" s="468"/>
      <c r="I27" s="468"/>
      <c r="J27" s="468"/>
      <c r="K27" s="468"/>
    </row>
    <row r="28" spans="1:11">
      <c r="A28" s="469" t="s">
        <v>159</v>
      </c>
      <c r="B28" s="469"/>
      <c r="C28" s="469"/>
      <c r="D28" s="469"/>
      <c r="E28" s="469"/>
      <c r="F28" s="469"/>
      <c r="G28" s="469"/>
      <c r="H28" s="469"/>
      <c r="I28" s="469"/>
      <c r="J28" s="469"/>
    </row>
    <row r="29" spans="1:11">
      <c r="A29" s="310"/>
    </row>
    <row r="30" spans="1:11">
      <c r="A30" s="310"/>
    </row>
  </sheetData>
  <mergeCells count="3">
    <mergeCell ref="A26:J26"/>
    <mergeCell ref="A28:J28"/>
    <mergeCell ref="A27:K27"/>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topLeftCell="A25" workbookViewId="0">
      <selection activeCell="B58" sqref="B58"/>
    </sheetView>
  </sheetViews>
  <sheetFormatPr baseColWidth="10" defaultRowHeight="15"/>
  <cols>
    <col min="2" max="10" width="13.5703125" customWidth="1"/>
  </cols>
  <sheetData>
    <row r="1" spans="1:10">
      <c r="A1" s="317"/>
      <c r="B1" s="470" t="s">
        <v>160</v>
      </c>
      <c r="C1" s="470"/>
      <c r="D1" s="470"/>
      <c r="E1" s="470"/>
      <c r="F1" s="303"/>
      <c r="G1" s="470" t="s">
        <v>161</v>
      </c>
      <c r="H1" s="470"/>
      <c r="I1" s="470"/>
      <c r="J1" s="470"/>
    </row>
    <row r="2" spans="1:10" ht="39">
      <c r="A2" s="302" t="s">
        <v>162</v>
      </c>
      <c r="B2" s="301" t="s">
        <v>73</v>
      </c>
      <c r="C2" s="301" t="s">
        <v>75</v>
      </c>
      <c r="D2" s="301" t="s">
        <v>76</v>
      </c>
      <c r="E2" s="301" t="s">
        <v>77</v>
      </c>
      <c r="F2" s="302" t="s">
        <v>162</v>
      </c>
      <c r="G2" s="301" t="s">
        <v>73</v>
      </c>
      <c r="H2" s="301" t="s">
        <v>75</v>
      </c>
      <c r="I2" s="301" t="s">
        <v>76</v>
      </c>
      <c r="J2" s="301" t="s">
        <v>77</v>
      </c>
    </row>
    <row r="3" spans="1:10">
      <c r="A3" s="300" t="s">
        <v>163</v>
      </c>
      <c r="B3" s="315">
        <v>0.03</v>
      </c>
      <c r="C3" s="315">
        <v>0.98000000000000009</v>
      </c>
      <c r="D3" s="315">
        <v>6.14</v>
      </c>
      <c r="E3" s="315">
        <v>6.370000000000001</v>
      </c>
      <c r="F3" s="299" t="s">
        <v>163</v>
      </c>
      <c r="G3" s="315">
        <v>0</v>
      </c>
      <c r="H3" s="315">
        <v>0.94</v>
      </c>
      <c r="I3" s="315">
        <v>1.01</v>
      </c>
      <c r="J3" s="315">
        <v>3.82</v>
      </c>
    </row>
    <row r="4" spans="1:10">
      <c r="A4" s="299">
        <v>19</v>
      </c>
      <c r="B4" s="315">
        <v>0.32</v>
      </c>
      <c r="C4" s="315">
        <v>2.42</v>
      </c>
      <c r="D4" s="315">
        <v>12.49</v>
      </c>
      <c r="E4" s="315">
        <v>3.44</v>
      </c>
      <c r="F4" s="299">
        <v>19</v>
      </c>
      <c r="G4" s="315">
        <v>0.02</v>
      </c>
      <c r="H4" s="315">
        <v>2.15</v>
      </c>
      <c r="I4" s="315">
        <v>2.13</v>
      </c>
      <c r="J4" s="315">
        <v>2.36</v>
      </c>
    </row>
    <row r="5" spans="1:10">
      <c r="A5" s="299">
        <v>20</v>
      </c>
      <c r="B5" s="315">
        <v>0.9</v>
      </c>
      <c r="C5" s="315">
        <v>3.39</v>
      </c>
      <c r="D5" s="315">
        <v>14.95</v>
      </c>
      <c r="E5" s="315">
        <v>3.14</v>
      </c>
      <c r="F5" s="299">
        <v>20</v>
      </c>
      <c r="G5" s="315">
        <v>0.05</v>
      </c>
      <c r="H5" s="315">
        <v>2.99</v>
      </c>
      <c r="I5" s="315">
        <v>3.21</v>
      </c>
      <c r="J5" s="315">
        <v>2.35</v>
      </c>
    </row>
    <row r="6" spans="1:10">
      <c r="A6" s="299">
        <v>21</v>
      </c>
      <c r="B6" s="315">
        <v>1.39</v>
      </c>
      <c r="C6" s="315">
        <v>4.3600000000000003</v>
      </c>
      <c r="D6" s="315">
        <v>13.52</v>
      </c>
      <c r="E6" s="315">
        <v>3.01</v>
      </c>
      <c r="F6" s="299">
        <v>21</v>
      </c>
      <c r="G6" s="315">
        <v>0.1</v>
      </c>
      <c r="H6" s="315">
        <v>3.71</v>
      </c>
      <c r="I6" s="315">
        <v>3.63</v>
      </c>
      <c r="J6" s="315">
        <v>2.0699999999999998</v>
      </c>
    </row>
    <row r="7" spans="1:10">
      <c r="A7" s="299">
        <v>22</v>
      </c>
      <c r="B7" s="315">
        <v>4.66</v>
      </c>
      <c r="C7" s="315">
        <v>5.19</v>
      </c>
      <c r="D7" s="315">
        <v>10.029999999999999</v>
      </c>
      <c r="E7" s="315">
        <v>3.46</v>
      </c>
      <c r="F7" s="299">
        <v>22</v>
      </c>
      <c r="G7" s="315">
        <v>0.31</v>
      </c>
      <c r="H7" s="315">
        <v>4.32</v>
      </c>
      <c r="I7" s="315">
        <v>5.07</v>
      </c>
      <c r="J7" s="315">
        <v>1.97</v>
      </c>
    </row>
    <row r="8" spans="1:10">
      <c r="A8" s="299">
        <v>23</v>
      </c>
      <c r="B8" s="315">
        <v>5.54</v>
      </c>
      <c r="C8" s="315">
        <v>6.18</v>
      </c>
      <c r="D8" s="315">
        <v>8.0399999999999991</v>
      </c>
      <c r="E8" s="315">
        <v>4.88</v>
      </c>
      <c r="F8" s="299">
        <v>23</v>
      </c>
      <c r="G8" s="315">
        <v>0.44</v>
      </c>
      <c r="H8" s="315">
        <v>4.75</v>
      </c>
      <c r="I8" s="315">
        <v>5.66</v>
      </c>
      <c r="J8" s="315">
        <v>1.81</v>
      </c>
    </row>
    <row r="9" spans="1:10">
      <c r="A9" s="299">
        <v>24</v>
      </c>
      <c r="B9" s="315">
        <v>5.96</v>
      </c>
      <c r="C9" s="315">
        <v>6.2</v>
      </c>
      <c r="D9" s="315">
        <v>6.92</v>
      </c>
      <c r="E9" s="315">
        <v>10.76</v>
      </c>
      <c r="F9" s="299">
        <v>24</v>
      </c>
      <c r="G9" s="315">
        <v>0.64</v>
      </c>
      <c r="H9" s="315">
        <v>5.01</v>
      </c>
      <c r="I9" s="315">
        <v>5.81</v>
      </c>
      <c r="J9" s="315">
        <v>1.59</v>
      </c>
    </row>
    <row r="10" spans="1:10">
      <c r="A10" s="299">
        <v>25</v>
      </c>
      <c r="B10" s="315">
        <v>4.9400000000000004</v>
      </c>
      <c r="C10" s="315">
        <v>5.51</v>
      </c>
      <c r="D10" s="315">
        <v>5.5</v>
      </c>
      <c r="E10" s="315">
        <v>11.31</v>
      </c>
      <c r="F10" s="299">
        <v>25</v>
      </c>
      <c r="G10" s="315">
        <v>0.81</v>
      </c>
      <c r="H10" s="315">
        <v>5.15</v>
      </c>
      <c r="I10" s="315">
        <v>5.12</v>
      </c>
      <c r="J10" s="315">
        <v>1.93</v>
      </c>
    </row>
    <row r="11" spans="1:10">
      <c r="A11" s="299">
        <v>26</v>
      </c>
      <c r="B11" s="315">
        <v>4.3</v>
      </c>
      <c r="C11" s="315">
        <v>4.7</v>
      </c>
      <c r="D11" s="315">
        <v>3.36</v>
      </c>
      <c r="E11" s="315">
        <v>5.28</v>
      </c>
      <c r="F11" s="299">
        <v>26</v>
      </c>
      <c r="G11" s="315">
        <v>0.99</v>
      </c>
      <c r="H11" s="315">
        <v>5.08</v>
      </c>
      <c r="I11" s="315">
        <v>4.59</v>
      </c>
      <c r="J11" s="315">
        <v>3.65</v>
      </c>
    </row>
    <row r="12" spans="1:10">
      <c r="A12" s="299">
        <v>27</v>
      </c>
      <c r="B12" s="315">
        <v>3.62</v>
      </c>
      <c r="C12" s="315">
        <v>4.16</v>
      </c>
      <c r="D12" s="315">
        <v>2.0499999999999998</v>
      </c>
      <c r="E12" s="315">
        <v>3.19</v>
      </c>
      <c r="F12" s="299">
        <v>27</v>
      </c>
      <c r="G12" s="315">
        <v>1.1299999999999999</v>
      </c>
      <c r="H12" s="315">
        <v>4.78</v>
      </c>
      <c r="I12" s="315">
        <v>3.8</v>
      </c>
      <c r="J12" s="315">
        <v>4.8600000000000003</v>
      </c>
    </row>
    <row r="13" spans="1:10">
      <c r="A13" s="299">
        <v>28</v>
      </c>
      <c r="B13" s="315">
        <v>3.22</v>
      </c>
      <c r="C13" s="315">
        <v>3.75</v>
      </c>
      <c r="D13" s="315">
        <v>1.41</v>
      </c>
      <c r="E13" s="315">
        <v>2.7</v>
      </c>
      <c r="F13" s="299">
        <v>28</v>
      </c>
      <c r="G13" s="315">
        <v>1.28</v>
      </c>
      <c r="H13" s="315">
        <v>4.25</v>
      </c>
      <c r="I13" s="315">
        <v>3.39</v>
      </c>
      <c r="J13" s="315">
        <v>4.09</v>
      </c>
    </row>
    <row r="14" spans="1:10">
      <c r="A14" s="299">
        <v>29</v>
      </c>
      <c r="B14" s="315">
        <v>3.2</v>
      </c>
      <c r="C14" s="315">
        <v>3.38</v>
      </c>
      <c r="D14" s="315">
        <v>1.0900000000000001</v>
      </c>
      <c r="E14" s="315">
        <v>2.7</v>
      </c>
      <c r="F14" s="299">
        <v>29</v>
      </c>
      <c r="G14" s="315">
        <v>1.34</v>
      </c>
      <c r="H14" s="315">
        <v>3.66</v>
      </c>
      <c r="I14" s="315">
        <v>3.18</v>
      </c>
      <c r="J14" s="315">
        <v>3</v>
      </c>
    </row>
    <row r="15" spans="1:10">
      <c r="A15" s="299">
        <v>30</v>
      </c>
      <c r="B15" s="315">
        <v>3.17</v>
      </c>
      <c r="C15" s="315">
        <v>3.11</v>
      </c>
      <c r="D15" s="315">
        <v>0.81</v>
      </c>
      <c r="E15" s="315">
        <v>2.5499999999999998</v>
      </c>
      <c r="F15" s="299">
        <v>30</v>
      </c>
      <c r="G15" s="315">
        <v>1.34</v>
      </c>
      <c r="H15" s="315">
        <v>3.29</v>
      </c>
      <c r="I15" s="315">
        <v>2.66</v>
      </c>
      <c r="J15" s="315">
        <v>2.58</v>
      </c>
    </row>
    <row r="16" spans="1:10">
      <c r="A16" s="299">
        <v>31</v>
      </c>
      <c r="B16" s="315">
        <v>3</v>
      </c>
      <c r="C16" s="315">
        <v>2.76</v>
      </c>
      <c r="D16" s="315">
        <v>0.85</v>
      </c>
      <c r="E16" s="315">
        <v>2.1800000000000002</v>
      </c>
      <c r="F16" s="299">
        <v>31</v>
      </c>
      <c r="G16" s="315">
        <v>1.38</v>
      </c>
      <c r="H16" s="315">
        <v>2.83</v>
      </c>
      <c r="I16" s="315">
        <v>2.3199999999999998</v>
      </c>
      <c r="J16" s="315">
        <v>2.1800000000000002</v>
      </c>
    </row>
    <row r="17" spans="1:10">
      <c r="A17" s="299">
        <v>32</v>
      </c>
      <c r="B17" s="315">
        <v>3.03</v>
      </c>
      <c r="C17" s="315">
        <v>2.58</v>
      </c>
      <c r="D17" s="315">
        <v>0.78</v>
      </c>
      <c r="E17" s="315">
        <v>2.15</v>
      </c>
      <c r="F17" s="299">
        <v>32</v>
      </c>
      <c r="G17" s="315">
        <v>1.48</v>
      </c>
      <c r="H17" s="315">
        <v>2.61</v>
      </c>
      <c r="I17" s="315">
        <v>2.06</v>
      </c>
      <c r="J17" s="315">
        <v>1.99</v>
      </c>
    </row>
    <row r="18" spans="1:10">
      <c r="A18" s="299">
        <v>33</v>
      </c>
      <c r="B18" s="315">
        <v>3.23</v>
      </c>
      <c r="C18" s="315">
        <v>2.56</v>
      </c>
      <c r="D18" s="315">
        <v>0.75</v>
      </c>
      <c r="E18" s="315">
        <v>1.97</v>
      </c>
      <c r="F18" s="299">
        <v>33</v>
      </c>
      <c r="G18" s="315">
        <v>1.52</v>
      </c>
      <c r="H18" s="315">
        <v>2.39</v>
      </c>
      <c r="I18" s="315">
        <v>1.59</v>
      </c>
      <c r="J18" s="315">
        <v>1.9</v>
      </c>
    </row>
    <row r="19" spans="1:10">
      <c r="A19" s="299">
        <v>34</v>
      </c>
      <c r="B19" s="315">
        <v>3.16</v>
      </c>
      <c r="C19" s="315">
        <v>2.3199999999999998</v>
      </c>
      <c r="D19" s="315">
        <v>0.78</v>
      </c>
      <c r="E19" s="315">
        <v>1.79</v>
      </c>
      <c r="F19" s="299">
        <v>34</v>
      </c>
      <c r="G19" s="315">
        <v>1.41</v>
      </c>
      <c r="H19" s="315">
        <v>2.2200000000000002</v>
      </c>
      <c r="I19" s="315">
        <v>1.63</v>
      </c>
      <c r="J19" s="315">
        <v>1.74</v>
      </c>
    </row>
    <row r="20" spans="1:10">
      <c r="A20" s="299">
        <v>35</v>
      </c>
      <c r="B20" s="315">
        <v>3.1</v>
      </c>
      <c r="C20" s="315">
        <v>2.2200000000000002</v>
      </c>
      <c r="D20" s="315">
        <v>0.79</v>
      </c>
      <c r="E20" s="315">
        <v>1.91</v>
      </c>
      <c r="F20" s="299">
        <v>35</v>
      </c>
      <c r="G20" s="315">
        <v>1.4</v>
      </c>
      <c r="H20" s="315">
        <v>1.94</v>
      </c>
      <c r="I20" s="315">
        <v>1.54</v>
      </c>
      <c r="J20" s="315">
        <v>1.43</v>
      </c>
    </row>
    <row r="21" spans="1:10">
      <c r="A21" s="299">
        <v>36</v>
      </c>
      <c r="B21" s="315">
        <v>2.98</v>
      </c>
      <c r="C21" s="315">
        <v>2.04</v>
      </c>
      <c r="D21" s="315">
        <v>0.79</v>
      </c>
      <c r="E21" s="315">
        <v>1.57</v>
      </c>
      <c r="F21" s="299">
        <v>36</v>
      </c>
      <c r="G21" s="315">
        <v>1.32</v>
      </c>
      <c r="H21" s="315">
        <v>1.86</v>
      </c>
      <c r="I21" s="315">
        <v>2.11</v>
      </c>
      <c r="J21" s="315">
        <v>1.28</v>
      </c>
    </row>
    <row r="22" spans="1:10">
      <c r="A22" s="299">
        <v>37</v>
      </c>
      <c r="B22" s="315">
        <v>2.75</v>
      </c>
      <c r="C22" s="315">
        <v>1.94</v>
      </c>
      <c r="D22" s="315">
        <v>0.69</v>
      </c>
      <c r="E22" s="315">
        <v>1.57</v>
      </c>
      <c r="F22" s="299">
        <v>37</v>
      </c>
      <c r="G22" s="315">
        <v>1.26</v>
      </c>
      <c r="H22" s="315">
        <v>1.77</v>
      </c>
      <c r="I22" s="315">
        <v>2.35</v>
      </c>
      <c r="J22" s="315">
        <v>1.33</v>
      </c>
    </row>
    <row r="23" spans="1:10">
      <c r="A23" s="299">
        <v>38</v>
      </c>
      <c r="B23" s="315">
        <v>2.7</v>
      </c>
      <c r="C23" s="315">
        <v>1.87</v>
      </c>
      <c r="D23" s="315">
        <v>0.74</v>
      </c>
      <c r="E23" s="315">
        <v>1.42</v>
      </c>
      <c r="F23" s="299">
        <v>38</v>
      </c>
      <c r="G23" s="315">
        <v>1.1599999999999999</v>
      </c>
      <c r="H23" s="315">
        <v>1.57</v>
      </c>
      <c r="I23" s="315">
        <v>2.21</v>
      </c>
      <c r="J23" s="315">
        <v>1.1200000000000001</v>
      </c>
    </row>
    <row r="24" spans="1:10">
      <c r="A24" s="299">
        <v>39</v>
      </c>
      <c r="B24" s="315">
        <v>2.4700000000000002</v>
      </c>
      <c r="C24" s="315">
        <v>1.75</v>
      </c>
      <c r="D24" s="315">
        <v>0.66</v>
      </c>
      <c r="E24" s="315">
        <v>1.29</v>
      </c>
      <c r="F24" s="299">
        <v>39</v>
      </c>
      <c r="G24" s="315">
        <v>1.18</v>
      </c>
      <c r="H24" s="315">
        <v>1.56</v>
      </c>
      <c r="I24" s="315">
        <v>2.16</v>
      </c>
      <c r="J24" s="315">
        <v>1.18</v>
      </c>
    </row>
    <row r="25" spans="1:10">
      <c r="A25" s="299">
        <v>40</v>
      </c>
      <c r="B25" s="315">
        <v>2.38</v>
      </c>
      <c r="C25" s="315">
        <v>1.72</v>
      </c>
      <c r="D25" s="315">
        <v>0.69</v>
      </c>
      <c r="E25" s="315">
        <v>1.34</v>
      </c>
      <c r="F25" s="299">
        <v>40</v>
      </c>
      <c r="G25" s="315">
        <v>1.17</v>
      </c>
      <c r="H25" s="315">
        <v>1.62</v>
      </c>
      <c r="I25" s="315">
        <v>1.96</v>
      </c>
      <c r="J25" s="315">
        <v>1.2</v>
      </c>
    </row>
    <row r="26" spans="1:10">
      <c r="A26" s="299">
        <v>41</v>
      </c>
      <c r="B26" s="315">
        <v>2.35</v>
      </c>
      <c r="C26" s="315">
        <v>1.79</v>
      </c>
      <c r="D26" s="315">
        <v>0.64</v>
      </c>
      <c r="E26" s="315">
        <v>1.37</v>
      </c>
      <c r="F26" s="299">
        <v>41</v>
      </c>
      <c r="G26" s="315">
        <v>1.25</v>
      </c>
      <c r="H26" s="315">
        <v>1.62</v>
      </c>
      <c r="I26" s="315">
        <v>1.82</v>
      </c>
      <c r="J26" s="315">
        <v>1.1000000000000001</v>
      </c>
    </row>
    <row r="27" spans="1:10">
      <c r="A27" s="299">
        <v>42</v>
      </c>
      <c r="B27" s="315">
        <v>2.33</v>
      </c>
      <c r="C27" s="315">
        <v>1.84</v>
      </c>
      <c r="D27" s="315">
        <v>0.65</v>
      </c>
      <c r="E27" s="315">
        <v>1.5</v>
      </c>
      <c r="F27" s="299">
        <v>42</v>
      </c>
      <c r="G27" s="315">
        <v>1.17</v>
      </c>
      <c r="H27" s="315">
        <v>1.55</v>
      </c>
      <c r="I27" s="315">
        <v>1.76</v>
      </c>
      <c r="J27" s="315">
        <v>1.05</v>
      </c>
    </row>
    <row r="28" spans="1:10">
      <c r="A28" s="299">
        <v>43</v>
      </c>
      <c r="B28" s="315">
        <v>2.25</v>
      </c>
      <c r="C28" s="315">
        <v>1.79</v>
      </c>
      <c r="D28" s="315">
        <v>0.52</v>
      </c>
      <c r="E28" s="315">
        <v>1.41</v>
      </c>
      <c r="F28" s="299">
        <v>43</v>
      </c>
      <c r="G28" s="315">
        <v>1.17</v>
      </c>
      <c r="H28" s="315">
        <v>1.53</v>
      </c>
      <c r="I28" s="315">
        <v>1.51</v>
      </c>
      <c r="J28" s="315">
        <v>1.02</v>
      </c>
    </row>
    <row r="29" spans="1:10">
      <c r="A29" s="299">
        <v>44</v>
      </c>
      <c r="B29" s="315">
        <v>2.11</v>
      </c>
      <c r="C29" s="315">
        <v>1.72</v>
      </c>
      <c r="D29" s="315">
        <v>0.51</v>
      </c>
      <c r="E29" s="315">
        <v>1.37</v>
      </c>
      <c r="F29" s="299">
        <v>44</v>
      </c>
      <c r="G29" s="315">
        <v>1.05</v>
      </c>
      <c r="H29" s="315">
        <v>1.41</v>
      </c>
      <c r="I29" s="315">
        <v>1.65</v>
      </c>
      <c r="J29" s="315">
        <v>0.96</v>
      </c>
    </row>
    <row r="30" spans="1:10">
      <c r="A30" s="299">
        <v>45</v>
      </c>
      <c r="B30" s="315">
        <v>1.77</v>
      </c>
      <c r="C30" s="315">
        <v>1.6</v>
      </c>
      <c r="D30" s="315">
        <v>0.52</v>
      </c>
      <c r="E30" s="315">
        <v>1.19</v>
      </c>
      <c r="F30" s="299">
        <v>45</v>
      </c>
      <c r="G30" s="315">
        <v>0.98</v>
      </c>
      <c r="H30" s="315">
        <v>1.34</v>
      </c>
      <c r="I30" s="315">
        <v>1.33</v>
      </c>
      <c r="J30" s="315">
        <v>0.97</v>
      </c>
    </row>
    <row r="31" spans="1:10">
      <c r="A31" s="299">
        <v>46</v>
      </c>
      <c r="B31" s="315">
        <v>1.65</v>
      </c>
      <c r="C31" s="315">
        <v>1.5</v>
      </c>
      <c r="D31" s="315">
        <v>0.38</v>
      </c>
      <c r="E31" s="315">
        <v>1.02</v>
      </c>
      <c r="F31" s="299">
        <v>46</v>
      </c>
      <c r="G31" s="315">
        <v>0.95</v>
      </c>
      <c r="H31" s="315">
        <v>1.27</v>
      </c>
      <c r="I31" s="315">
        <v>1.34</v>
      </c>
      <c r="J31" s="315">
        <v>0.89</v>
      </c>
    </row>
    <row r="32" spans="1:10">
      <c r="A32" s="299">
        <v>47</v>
      </c>
      <c r="B32" s="315">
        <v>1.49</v>
      </c>
      <c r="C32" s="315">
        <v>1.42</v>
      </c>
      <c r="D32" s="315">
        <v>0.42</v>
      </c>
      <c r="E32" s="315">
        <v>1.1100000000000001</v>
      </c>
      <c r="F32" s="299">
        <v>47</v>
      </c>
      <c r="G32" s="315">
        <v>1.02</v>
      </c>
      <c r="H32" s="315">
        <v>1.23</v>
      </c>
      <c r="I32" s="315">
        <v>1.37</v>
      </c>
      <c r="J32" s="315">
        <v>0.96</v>
      </c>
    </row>
    <row r="33" spans="1:10">
      <c r="A33" s="299">
        <v>48</v>
      </c>
      <c r="B33" s="315">
        <v>1.42</v>
      </c>
      <c r="C33" s="315">
        <v>1.34</v>
      </c>
      <c r="D33" s="315">
        <v>0.38</v>
      </c>
      <c r="E33" s="315">
        <v>1.01</v>
      </c>
      <c r="F33" s="299">
        <v>48</v>
      </c>
      <c r="G33" s="315">
        <v>0.98</v>
      </c>
      <c r="H33" s="315">
        <v>1.1599999999999999</v>
      </c>
      <c r="I33" s="315">
        <v>1.26</v>
      </c>
      <c r="J33" s="315">
        <v>0.83</v>
      </c>
    </row>
    <row r="34" spans="1:10">
      <c r="A34" s="299">
        <v>49</v>
      </c>
      <c r="B34" s="315">
        <v>1.39</v>
      </c>
      <c r="C34" s="315">
        <v>1.28</v>
      </c>
      <c r="D34" s="315">
        <v>0.33</v>
      </c>
      <c r="E34" s="315">
        <v>0.85</v>
      </c>
      <c r="F34" s="299">
        <v>49</v>
      </c>
      <c r="G34" s="315">
        <v>1.08</v>
      </c>
      <c r="H34" s="315">
        <v>1.19</v>
      </c>
      <c r="I34" s="315">
        <v>1.47</v>
      </c>
      <c r="J34" s="315">
        <v>1.02</v>
      </c>
    </row>
    <row r="35" spans="1:10">
      <c r="A35" s="299">
        <v>50</v>
      </c>
      <c r="B35" s="315">
        <v>1.37</v>
      </c>
      <c r="C35" s="315">
        <v>1.19</v>
      </c>
      <c r="D35" s="315">
        <v>0.35</v>
      </c>
      <c r="E35" s="315">
        <v>0.89</v>
      </c>
      <c r="F35" s="299">
        <v>50</v>
      </c>
      <c r="G35" s="315">
        <v>1.08</v>
      </c>
      <c r="H35" s="315">
        <v>1.18</v>
      </c>
      <c r="I35" s="315">
        <v>1.82</v>
      </c>
      <c r="J35" s="315">
        <v>0.97</v>
      </c>
    </row>
    <row r="36" spans="1:10">
      <c r="A36" s="299">
        <v>51</v>
      </c>
      <c r="B36" s="315">
        <v>1.33</v>
      </c>
      <c r="C36" s="315">
        <v>1.1000000000000001</v>
      </c>
      <c r="D36" s="315">
        <v>0.3</v>
      </c>
      <c r="E36" s="315">
        <v>0.81</v>
      </c>
      <c r="F36" s="299">
        <v>51</v>
      </c>
      <c r="G36" s="315">
        <v>1.1499999999999999</v>
      </c>
      <c r="H36" s="315">
        <v>1.05</v>
      </c>
      <c r="I36" s="315">
        <v>1.72</v>
      </c>
      <c r="J36" s="315">
        <v>0.97</v>
      </c>
    </row>
    <row r="37" spans="1:10">
      <c r="A37" s="299">
        <v>52</v>
      </c>
      <c r="B37" s="315">
        <v>1.2</v>
      </c>
      <c r="C37" s="315">
        <v>1.05</v>
      </c>
      <c r="D37" s="315">
        <v>0.25</v>
      </c>
      <c r="E37" s="315">
        <v>0.86</v>
      </c>
      <c r="F37" s="299">
        <v>52</v>
      </c>
      <c r="G37" s="315">
        <v>1.1399999999999999</v>
      </c>
      <c r="H37" s="315">
        <v>0.99</v>
      </c>
      <c r="I37" s="315">
        <v>2.0699999999999998</v>
      </c>
      <c r="J37" s="315">
        <v>1.05</v>
      </c>
    </row>
    <row r="38" spans="1:10">
      <c r="A38" s="299">
        <v>53</v>
      </c>
      <c r="B38" s="315">
        <v>1.18</v>
      </c>
      <c r="C38" s="315">
        <v>0.95</v>
      </c>
      <c r="D38" s="315">
        <v>0.24</v>
      </c>
      <c r="E38" s="315">
        <v>0.79</v>
      </c>
      <c r="F38" s="299">
        <v>53</v>
      </c>
      <c r="G38" s="315">
        <v>1.3</v>
      </c>
      <c r="H38" s="315">
        <v>0.95</v>
      </c>
      <c r="I38" s="315">
        <v>2.23</v>
      </c>
      <c r="J38" s="315">
        <v>1.22</v>
      </c>
    </row>
    <row r="39" spans="1:10">
      <c r="A39" s="299">
        <v>54</v>
      </c>
      <c r="B39" s="315">
        <v>1.1299999999999999</v>
      </c>
      <c r="C39" s="315">
        <v>0.85</v>
      </c>
      <c r="D39" s="315">
        <v>0.21</v>
      </c>
      <c r="E39" s="315">
        <v>0.75</v>
      </c>
      <c r="F39" s="299">
        <v>54</v>
      </c>
      <c r="G39" s="315">
        <v>1.93</v>
      </c>
      <c r="H39" s="315">
        <v>0.93</v>
      </c>
      <c r="I39" s="315">
        <v>2.08</v>
      </c>
      <c r="J39" s="315">
        <v>1.52</v>
      </c>
    </row>
    <row r="40" spans="1:10">
      <c r="A40" s="299">
        <v>55</v>
      </c>
      <c r="B40" s="315">
        <v>1.08</v>
      </c>
      <c r="C40" s="315">
        <v>0.81</v>
      </c>
      <c r="D40" s="315">
        <v>0.13</v>
      </c>
      <c r="E40" s="315">
        <v>0.59</v>
      </c>
      <c r="F40" s="299">
        <v>55</v>
      </c>
      <c r="G40" s="315">
        <v>2.44</v>
      </c>
      <c r="H40" s="315">
        <v>0.87</v>
      </c>
      <c r="I40" s="315">
        <v>1.81</v>
      </c>
      <c r="J40" s="315">
        <v>1.38</v>
      </c>
    </row>
    <row r="41" spans="1:10">
      <c r="A41" s="299">
        <v>56</v>
      </c>
      <c r="B41" s="315">
        <v>0.97</v>
      </c>
      <c r="C41" s="315">
        <v>0.77</v>
      </c>
      <c r="D41" s="315">
        <v>0.11</v>
      </c>
      <c r="E41" s="315">
        <v>0.7</v>
      </c>
      <c r="F41" s="299">
        <v>56</v>
      </c>
      <c r="G41" s="315">
        <v>4.18</v>
      </c>
      <c r="H41" s="315">
        <v>0.84</v>
      </c>
      <c r="I41" s="315">
        <v>2.29</v>
      </c>
      <c r="J41" s="315">
        <v>1.86</v>
      </c>
    </row>
    <row r="42" spans="1:10">
      <c r="A42" s="299">
        <v>57</v>
      </c>
      <c r="B42" s="315">
        <v>1.1299999999999999</v>
      </c>
      <c r="C42" s="315">
        <v>0.71</v>
      </c>
      <c r="D42" s="315">
        <v>0.11</v>
      </c>
      <c r="E42" s="315">
        <v>0.53</v>
      </c>
      <c r="F42" s="299">
        <v>57</v>
      </c>
      <c r="G42" s="315">
        <v>3.69</v>
      </c>
      <c r="H42" s="315">
        <v>0.84</v>
      </c>
      <c r="I42" s="315">
        <v>2.1</v>
      </c>
      <c r="J42" s="315">
        <v>2.29</v>
      </c>
    </row>
    <row r="43" spans="1:10">
      <c r="A43" s="299">
        <v>58</v>
      </c>
      <c r="B43" s="315">
        <v>0.86</v>
      </c>
      <c r="C43" s="315">
        <v>0.61</v>
      </c>
      <c r="D43" s="315">
        <v>7.0000000000000007E-2</v>
      </c>
      <c r="E43" s="315">
        <v>0.49</v>
      </c>
      <c r="F43" s="299">
        <v>58</v>
      </c>
      <c r="G43" s="315">
        <v>3.44</v>
      </c>
      <c r="H43" s="315">
        <v>0.89</v>
      </c>
      <c r="I43" s="315">
        <v>0.64</v>
      </c>
      <c r="J43" s="315">
        <v>1.97</v>
      </c>
    </row>
    <row r="44" spans="1:10">
      <c r="A44" s="299">
        <v>59</v>
      </c>
      <c r="B44" s="315">
        <v>0.8</v>
      </c>
      <c r="C44" s="315">
        <v>0.56000000000000005</v>
      </c>
      <c r="D44" s="315">
        <v>0.01</v>
      </c>
      <c r="E44" s="315">
        <v>0.44</v>
      </c>
      <c r="F44" s="299">
        <v>59</v>
      </c>
      <c r="G44" s="315">
        <v>10.69</v>
      </c>
      <c r="H44" s="315">
        <v>1.39</v>
      </c>
      <c r="I44" s="315">
        <v>0.15</v>
      </c>
      <c r="J44" s="315">
        <v>3.77</v>
      </c>
    </row>
    <row r="45" spans="1:10">
      <c r="A45" s="299">
        <v>60</v>
      </c>
      <c r="B45" s="315">
        <v>0.59</v>
      </c>
      <c r="C45" s="315">
        <v>0.43</v>
      </c>
      <c r="D45" s="315">
        <v>0.03</v>
      </c>
      <c r="E45" s="315">
        <v>0.34</v>
      </c>
      <c r="F45" s="299">
        <v>60</v>
      </c>
      <c r="G45" s="315">
        <v>10.25</v>
      </c>
      <c r="H45" s="315">
        <v>1.4</v>
      </c>
      <c r="I45" s="315">
        <v>0.14000000000000001</v>
      </c>
      <c r="J45" s="315">
        <v>3.48</v>
      </c>
    </row>
    <row r="46" spans="1:10">
      <c r="A46" s="299">
        <v>61</v>
      </c>
      <c r="B46" s="315">
        <v>0.56999999999999995</v>
      </c>
      <c r="C46" s="315">
        <v>0.32</v>
      </c>
      <c r="D46" s="315">
        <v>0</v>
      </c>
      <c r="E46" s="315">
        <v>0.28000000000000003</v>
      </c>
      <c r="F46" s="299">
        <v>61</v>
      </c>
      <c r="G46" s="315">
        <v>10.53</v>
      </c>
      <c r="H46" s="315">
        <v>1.42</v>
      </c>
      <c r="I46" s="315">
        <v>0.11</v>
      </c>
      <c r="J46" s="315">
        <v>4.84</v>
      </c>
    </row>
    <row r="47" spans="1:10">
      <c r="A47" s="299">
        <v>62</v>
      </c>
      <c r="B47" s="315">
        <v>0.43</v>
      </c>
      <c r="C47" s="315">
        <v>0.25</v>
      </c>
      <c r="D47" s="315">
        <v>0</v>
      </c>
      <c r="E47" s="315">
        <v>0.22</v>
      </c>
      <c r="F47" s="299">
        <v>62</v>
      </c>
      <c r="G47" s="315">
        <v>5.0999999999999996</v>
      </c>
      <c r="H47" s="315">
        <v>0.85</v>
      </c>
      <c r="I47" s="315">
        <v>0.04</v>
      </c>
      <c r="J47" s="315">
        <v>2.64</v>
      </c>
    </row>
    <row r="48" spans="1:10">
      <c r="A48" s="299">
        <v>63</v>
      </c>
      <c r="B48" s="315">
        <v>0.2</v>
      </c>
      <c r="C48" s="315">
        <v>0.23</v>
      </c>
      <c r="D48" s="315">
        <v>0</v>
      </c>
      <c r="E48" s="315">
        <v>0.26</v>
      </c>
      <c r="F48" s="299">
        <v>63</v>
      </c>
      <c r="G48" s="315">
        <v>3.02</v>
      </c>
      <c r="H48" s="315">
        <v>0.63</v>
      </c>
      <c r="I48" s="315">
        <v>0.05</v>
      </c>
      <c r="J48" s="315">
        <v>2.0299999999999998</v>
      </c>
    </row>
    <row r="49" spans="1:10">
      <c r="A49" s="299">
        <v>64</v>
      </c>
      <c r="B49" s="315">
        <v>0.15</v>
      </c>
      <c r="C49" s="315">
        <v>0.19</v>
      </c>
      <c r="D49" s="315">
        <v>0</v>
      </c>
      <c r="E49" s="315">
        <v>0.21</v>
      </c>
      <c r="F49" s="299">
        <v>64</v>
      </c>
      <c r="G49" s="315">
        <v>5.65</v>
      </c>
      <c r="H49" s="315">
        <v>1.21</v>
      </c>
      <c r="I49" s="315">
        <v>0.04</v>
      </c>
      <c r="J49" s="315">
        <v>4.09</v>
      </c>
    </row>
    <row r="50" spans="1:10">
      <c r="A50" s="298" t="s">
        <v>164</v>
      </c>
      <c r="B50" s="311">
        <v>0.16999999999999998</v>
      </c>
      <c r="C50" s="311">
        <v>0.60000000000000009</v>
      </c>
      <c r="D50" s="311">
        <v>0</v>
      </c>
      <c r="E50" s="311">
        <v>1.0100000000000002</v>
      </c>
      <c r="F50" s="297" t="s">
        <v>164</v>
      </c>
      <c r="G50" s="311">
        <v>2.9799999999999995</v>
      </c>
      <c r="H50" s="311">
        <v>1.7600000000000002</v>
      </c>
      <c r="I50" s="311">
        <v>0.01</v>
      </c>
      <c r="J50" s="311">
        <v>5.71</v>
      </c>
    </row>
    <row r="51" spans="1:10">
      <c r="A51" s="296" t="s">
        <v>165</v>
      </c>
      <c r="G51" s="296"/>
      <c r="H51" s="296"/>
      <c r="I51" s="296"/>
      <c r="J51" s="296"/>
    </row>
    <row r="52" spans="1:10">
      <c r="A52" s="295" t="s">
        <v>223</v>
      </c>
      <c r="G52" s="295"/>
      <c r="H52" s="295"/>
      <c r="I52" s="295"/>
      <c r="J52" s="295"/>
    </row>
    <row r="53" spans="1:10">
      <c r="A53" s="294" t="s">
        <v>166</v>
      </c>
      <c r="G53" s="296"/>
      <c r="H53" s="296"/>
      <c r="I53" s="296"/>
      <c r="J53" s="296"/>
    </row>
  </sheetData>
  <mergeCells count="2">
    <mergeCell ref="B1:E1"/>
    <mergeCell ref="G1:J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election activeCell="K32" sqref="K32"/>
    </sheetView>
  </sheetViews>
  <sheetFormatPr baseColWidth="10" defaultRowHeight="15"/>
  <sheetData>
    <row r="1" spans="1:1">
      <c r="A1" t="s">
        <v>172</v>
      </c>
    </row>
    <row r="23" spans="1:10">
      <c r="A23" s="468" t="s">
        <v>157</v>
      </c>
      <c r="B23" s="468"/>
      <c r="C23" s="468"/>
      <c r="D23" s="468"/>
      <c r="E23" s="468"/>
      <c r="F23" s="468"/>
      <c r="G23" s="468"/>
      <c r="H23" s="468"/>
      <c r="I23" s="468"/>
      <c r="J23" s="468"/>
    </row>
    <row r="24" spans="1:10">
      <c r="A24" s="469" t="s">
        <v>158</v>
      </c>
      <c r="B24" s="469"/>
      <c r="C24" s="469"/>
      <c r="D24" s="469"/>
      <c r="E24" s="469"/>
      <c r="F24" s="469"/>
      <c r="G24" s="469"/>
      <c r="H24" s="469"/>
      <c r="I24" s="469"/>
      <c r="J24" s="469"/>
    </row>
  </sheetData>
  <mergeCells count="2">
    <mergeCell ref="A23:J23"/>
    <mergeCell ref="A24:J24"/>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election activeCell="C19" sqref="C19"/>
    </sheetView>
  </sheetViews>
  <sheetFormatPr baseColWidth="10" defaultRowHeight="15"/>
  <cols>
    <col min="2" max="2" width="25.85546875" customWidth="1"/>
    <col min="3" max="4" width="20.5703125" customWidth="1"/>
  </cols>
  <sheetData>
    <row r="1" spans="1:10">
      <c r="A1" s="310" t="s">
        <v>172</v>
      </c>
    </row>
    <row r="3" spans="1:10">
      <c r="A3" s="308"/>
      <c r="B3" s="308"/>
      <c r="C3" s="309" t="s">
        <v>167</v>
      </c>
      <c r="D3" s="309" t="s">
        <v>168</v>
      </c>
    </row>
    <row r="4" spans="1:10">
      <c r="A4" s="285" t="s">
        <v>3</v>
      </c>
      <c r="B4" s="293"/>
      <c r="C4" s="313">
        <v>233.304</v>
      </c>
      <c r="D4" s="292">
        <v>185.82599999999999</v>
      </c>
    </row>
    <row r="5" spans="1:10">
      <c r="A5" s="471" t="s">
        <v>169</v>
      </c>
      <c r="B5" s="291" t="s">
        <v>16</v>
      </c>
      <c r="C5" s="312">
        <v>76.004000000000005</v>
      </c>
      <c r="D5" s="290">
        <v>75.623000000000005</v>
      </c>
    </row>
    <row r="6" spans="1:10">
      <c r="A6" s="471"/>
      <c r="B6" s="291" t="s">
        <v>17</v>
      </c>
      <c r="C6" s="312">
        <v>113.875</v>
      </c>
      <c r="D6" s="290">
        <v>63.823999999999998</v>
      </c>
    </row>
    <row r="7" spans="1:10">
      <c r="A7" s="471"/>
      <c r="B7" s="291" t="s">
        <v>18</v>
      </c>
      <c r="C7" s="289">
        <v>43.424999999999997</v>
      </c>
      <c r="D7" s="314">
        <v>46.378999999999998</v>
      </c>
    </row>
    <row r="8" spans="1:10">
      <c r="A8" s="472" t="s">
        <v>170</v>
      </c>
      <c r="B8" s="288" t="s">
        <v>73</v>
      </c>
      <c r="C8" s="287">
        <v>6.7050000000000001</v>
      </c>
      <c r="D8" s="316">
        <v>74.052999999999997</v>
      </c>
    </row>
    <row r="9" spans="1:10">
      <c r="A9" s="471"/>
      <c r="B9" s="291" t="s">
        <v>75</v>
      </c>
      <c r="C9" s="312">
        <v>215.97399999999999</v>
      </c>
      <c r="D9" s="290">
        <v>90.474000000000004</v>
      </c>
    </row>
    <row r="10" spans="1:10">
      <c r="A10" s="471"/>
      <c r="B10" s="291" t="s">
        <v>76</v>
      </c>
      <c r="C10" s="312">
        <v>1.0169999999999999</v>
      </c>
      <c r="D10" s="290">
        <v>1.87</v>
      </c>
    </row>
    <row r="11" spans="1:10">
      <c r="A11" s="473"/>
      <c r="B11" s="286" t="s">
        <v>77</v>
      </c>
      <c r="C11" s="289">
        <v>9.6080000000000005</v>
      </c>
      <c r="D11" s="314">
        <v>19.428999999999998</v>
      </c>
    </row>
    <row r="12" spans="1:10">
      <c r="A12" s="468" t="s">
        <v>157</v>
      </c>
      <c r="B12" s="468"/>
      <c r="C12" s="468"/>
      <c r="D12" s="468"/>
      <c r="E12" s="468"/>
      <c r="F12" s="468"/>
      <c r="G12" s="468"/>
      <c r="H12" s="468"/>
      <c r="I12" s="468"/>
      <c r="J12" s="468"/>
    </row>
    <row r="13" spans="1:10">
      <c r="A13" s="469" t="s">
        <v>171</v>
      </c>
      <c r="B13" s="469"/>
      <c r="C13" s="469"/>
      <c r="D13" s="469"/>
      <c r="E13" s="469"/>
      <c r="F13" s="469"/>
      <c r="G13" s="469"/>
      <c r="H13" s="469"/>
      <c r="I13" s="469"/>
      <c r="J13" s="469"/>
    </row>
  </sheetData>
  <mergeCells count="4">
    <mergeCell ref="A5:A7"/>
    <mergeCell ref="A8:A11"/>
    <mergeCell ref="A12:J12"/>
    <mergeCell ref="A13:J1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election activeCell="A3" sqref="A3:G17"/>
    </sheetView>
  </sheetViews>
  <sheetFormatPr baseColWidth="10" defaultRowHeight="15"/>
  <cols>
    <col min="1" max="1" width="13.42578125" customWidth="1"/>
    <col min="2" max="2" width="22.28515625" customWidth="1"/>
  </cols>
  <sheetData>
    <row r="1" spans="1:8" ht="28.5" customHeight="1">
      <c r="A1" s="476" t="s">
        <v>184</v>
      </c>
      <c r="B1" s="476"/>
      <c r="C1" s="476"/>
      <c r="D1" s="476"/>
      <c r="E1" s="476"/>
      <c r="F1" s="476"/>
      <c r="G1" s="476"/>
    </row>
    <row r="2" spans="1:8" s="337" customFormat="1">
      <c r="A2" s="351"/>
      <c r="B2" s="351"/>
      <c r="C2" s="351"/>
      <c r="D2" s="351"/>
      <c r="E2" s="351"/>
      <c r="F2" s="351"/>
      <c r="G2" s="351"/>
    </row>
    <row r="3" spans="1:8">
      <c r="A3" s="477"/>
      <c r="B3" s="478"/>
      <c r="C3" s="481">
        <v>2013</v>
      </c>
      <c r="D3" s="481">
        <v>2014</v>
      </c>
      <c r="E3" s="483">
        <v>2015</v>
      </c>
      <c r="F3" s="483"/>
      <c r="G3" s="484" t="s">
        <v>224</v>
      </c>
      <c r="H3" s="18"/>
    </row>
    <row r="4" spans="1:8" ht="22.5" customHeight="1">
      <c r="A4" s="479"/>
      <c r="B4" s="480"/>
      <c r="C4" s="482"/>
      <c r="D4" s="482"/>
      <c r="E4" s="338">
        <v>2015</v>
      </c>
      <c r="F4" s="338" t="s">
        <v>185</v>
      </c>
      <c r="G4" s="484"/>
      <c r="H4" s="18"/>
    </row>
    <row r="5" spans="1:8">
      <c r="A5" s="474" t="s">
        <v>16</v>
      </c>
      <c r="B5" s="339" t="s">
        <v>186</v>
      </c>
      <c r="C5" s="340">
        <v>205.1588100686499</v>
      </c>
      <c r="D5" s="340">
        <v>190.21637626693996</v>
      </c>
      <c r="E5" s="340">
        <v>2595.820432851337</v>
      </c>
      <c r="F5" s="341">
        <v>72.328134026574233</v>
      </c>
      <c r="G5" s="352">
        <v>1264.6671668313641</v>
      </c>
      <c r="H5" s="18"/>
    </row>
    <row r="6" spans="1:8">
      <c r="A6" s="474"/>
      <c r="B6" s="339" t="s">
        <v>233</v>
      </c>
      <c r="C6" s="340">
        <v>520.15011441647596</v>
      </c>
      <c r="D6" s="340">
        <v>572.65140644573512</v>
      </c>
      <c r="E6" s="340">
        <v>993.12938285606276</v>
      </c>
      <c r="F6" s="341">
        <v>27.671865973425767</v>
      </c>
      <c r="G6" s="353">
        <v>73.426515970702056</v>
      </c>
      <c r="H6" s="18"/>
    </row>
    <row r="7" spans="1:8">
      <c r="A7" s="474"/>
      <c r="B7" s="342" t="s">
        <v>80</v>
      </c>
      <c r="C7" s="343">
        <v>725.30892448512589</v>
      </c>
      <c r="D7" s="343">
        <v>762.86778271267508</v>
      </c>
      <c r="E7" s="343">
        <v>3588.9498157073999</v>
      </c>
      <c r="F7" s="344">
        <v>100</v>
      </c>
      <c r="G7" s="354">
        <v>370.4550247154865</v>
      </c>
      <c r="H7" s="18"/>
    </row>
    <row r="8" spans="1:8">
      <c r="A8" s="474" t="s">
        <v>17</v>
      </c>
      <c r="B8" s="339" t="s">
        <v>187</v>
      </c>
      <c r="C8" s="340">
        <v>4529.0361556064081</v>
      </c>
      <c r="D8" s="340">
        <v>4399.0039858786013</v>
      </c>
      <c r="E8" s="340">
        <v>3852.2638691995085</v>
      </c>
      <c r="F8" s="341">
        <v>59.171974522292992</v>
      </c>
      <c r="G8" s="353">
        <v>-12.428725194025798</v>
      </c>
      <c r="H8" s="18"/>
    </row>
    <row r="9" spans="1:8">
      <c r="A9" s="474"/>
      <c r="B9" s="339" t="s">
        <v>48</v>
      </c>
      <c r="C9" s="340">
        <v>954.2993135011443</v>
      </c>
      <c r="D9" s="340">
        <v>1002.1399612800363</v>
      </c>
      <c r="E9" s="345">
        <v>855.25233909838391</v>
      </c>
      <c r="F9" s="341">
        <v>13.136942675159236</v>
      </c>
      <c r="G9" s="353">
        <v>-14.657395958348216</v>
      </c>
      <c r="H9" s="18"/>
    </row>
    <row r="10" spans="1:8">
      <c r="A10" s="474"/>
      <c r="B10" s="339" t="s">
        <v>49</v>
      </c>
      <c r="C10" s="340">
        <v>495.28237986270028</v>
      </c>
      <c r="D10" s="340">
        <v>451.51360892836806</v>
      </c>
      <c r="E10" s="345">
        <v>466.50127587184573</v>
      </c>
      <c r="F10" s="341">
        <v>7.1656050955414008</v>
      </c>
      <c r="G10" s="353">
        <v>3.319427509405469</v>
      </c>
      <c r="H10" s="18"/>
    </row>
    <row r="11" spans="1:8" ht="25.5">
      <c r="A11" s="474"/>
      <c r="B11" s="339" t="s">
        <v>188</v>
      </c>
      <c r="C11" s="340">
        <v>100.50709382151031</v>
      </c>
      <c r="D11" s="340">
        <v>96.109326955927571</v>
      </c>
      <c r="E11" s="345">
        <v>96.410263680181458</v>
      </c>
      <c r="F11" s="341">
        <v>1.4808917197452229</v>
      </c>
      <c r="G11" s="353">
        <v>0.3131191672915225</v>
      </c>
      <c r="H11" s="18"/>
    </row>
    <row r="12" spans="1:8" ht="25.5">
      <c r="A12" s="474"/>
      <c r="B12" s="339" t="s">
        <v>189</v>
      </c>
      <c r="C12" s="340">
        <v>218.6288329519451</v>
      </c>
      <c r="D12" s="340">
        <v>219.24940211820976</v>
      </c>
      <c r="E12" s="340">
        <v>173.12380682355166</v>
      </c>
      <c r="F12" s="341">
        <v>2.6592356687898091</v>
      </c>
      <c r="G12" s="353">
        <v>-21.037957161584039</v>
      </c>
      <c r="H12" s="18"/>
    </row>
    <row r="13" spans="1:8" ht="25.5">
      <c r="A13" s="474"/>
      <c r="B13" s="339" t="s">
        <v>190</v>
      </c>
      <c r="C13" s="340">
        <v>1077.6018306636156</v>
      </c>
      <c r="D13" s="340">
        <v>1026.1672930190182</v>
      </c>
      <c r="E13" s="340">
        <v>1038.7428409413099</v>
      </c>
      <c r="F13" s="341">
        <v>15.955414012738853</v>
      </c>
      <c r="G13" s="353">
        <v>1.2254871118815318</v>
      </c>
      <c r="H13" s="18"/>
    </row>
    <row r="14" spans="1:8">
      <c r="A14" s="474"/>
      <c r="B14" s="339" t="s">
        <v>229</v>
      </c>
      <c r="C14" s="340">
        <v>22.795423340961101</v>
      </c>
      <c r="D14" s="340">
        <v>24.027331738981893</v>
      </c>
      <c r="E14" s="340">
        <v>27.990076552310747</v>
      </c>
      <c r="F14" s="341">
        <v>0.42993630573248409</v>
      </c>
      <c r="G14" s="353">
        <v>16.492654516854675</v>
      </c>
      <c r="H14" s="18"/>
    </row>
    <row r="15" spans="1:8">
      <c r="A15" s="474"/>
      <c r="B15" s="342" t="s">
        <v>80</v>
      </c>
      <c r="C15" s="343">
        <v>7398.1510297482846</v>
      </c>
      <c r="D15" s="343">
        <v>7218.210909919143</v>
      </c>
      <c r="E15" s="343">
        <v>6510.2844721670917</v>
      </c>
      <c r="F15" s="344">
        <v>100</v>
      </c>
      <c r="G15" s="354">
        <v>-9.8075055797999848</v>
      </c>
      <c r="H15" s="18"/>
    </row>
    <row r="16" spans="1:8">
      <c r="A16" s="346" t="s">
        <v>18</v>
      </c>
      <c r="B16" s="347"/>
      <c r="C16" s="343">
        <v>692.15194508009154</v>
      </c>
      <c r="D16" s="343">
        <v>574.65368409065024</v>
      </c>
      <c r="E16" s="343">
        <v>589.86494660240055</v>
      </c>
      <c r="F16" s="348" t="s">
        <v>191</v>
      </c>
      <c r="G16" s="354">
        <v>2.6470312351379208</v>
      </c>
      <c r="H16" s="18"/>
    </row>
    <row r="17" spans="1:8">
      <c r="A17" s="475" t="s">
        <v>19</v>
      </c>
      <c r="B17" s="475"/>
      <c r="C17" s="343">
        <v>8815.6118993135024</v>
      </c>
      <c r="D17" s="343">
        <v>8555.732376722468</v>
      </c>
      <c r="E17" s="343">
        <v>10689.099234476893</v>
      </c>
      <c r="F17" s="348" t="s">
        <v>191</v>
      </c>
      <c r="G17" s="354">
        <v>24.934941438311746</v>
      </c>
      <c r="H17" s="18"/>
    </row>
    <row r="18" spans="1:8">
      <c r="A18" s="377" t="s">
        <v>225</v>
      </c>
      <c r="B18" s="337"/>
      <c r="C18" s="337"/>
      <c r="D18" s="337"/>
      <c r="E18" s="337"/>
      <c r="F18" s="337"/>
    </row>
    <row r="19" spans="1:8">
      <c r="A19" s="349" t="s">
        <v>192</v>
      </c>
      <c r="B19" s="337"/>
      <c r="C19" s="337"/>
      <c r="D19" s="337"/>
      <c r="E19" s="337"/>
      <c r="F19" s="337"/>
    </row>
    <row r="20" spans="1:8">
      <c r="A20" s="349" t="s">
        <v>228</v>
      </c>
      <c r="B20" s="337"/>
      <c r="C20" s="337"/>
      <c r="D20" s="337"/>
      <c r="E20" s="337"/>
      <c r="F20" s="337"/>
    </row>
    <row r="23" spans="1:8">
      <c r="A23" s="337"/>
      <c r="B23" s="337"/>
      <c r="C23" s="337"/>
      <c r="D23" s="337"/>
      <c r="E23" s="350"/>
      <c r="F23" s="337"/>
    </row>
    <row r="25" spans="1:8">
      <c r="A25" s="337"/>
      <c r="B25" s="337"/>
      <c r="C25" s="337"/>
      <c r="D25" s="337"/>
      <c r="E25" s="350"/>
      <c r="F25" s="337"/>
    </row>
    <row r="26" spans="1:8">
      <c r="A26" s="337"/>
      <c r="B26" s="337"/>
      <c r="C26" s="337"/>
      <c r="D26" s="337"/>
      <c r="E26" s="337"/>
      <c r="F26" s="350"/>
    </row>
  </sheetData>
  <mergeCells count="9">
    <mergeCell ref="A5:A7"/>
    <mergeCell ref="A8:A15"/>
    <mergeCell ref="A17:B17"/>
    <mergeCell ref="A1:G1"/>
    <mergeCell ref="A3:B4"/>
    <mergeCell ref="C3:C4"/>
    <mergeCell ref="D3:D4"/>
    <mergeCell ref="E3:F3"/>
    <mergeCell ref="G3: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election sqref="A1:E1"/>
    </sheetView>
  </sheetViews>
  <sheetFormatPr baseColWidth="10" defaultRowHeight="15"/>
  <cols>
    <col min="1" max="1" width="28.28515625" customWidth="1"/>
    <col min="3" max="3" width="27.42578125" customWidth="1"/>
    <col min="5" max="5" width="13.42578125" customWidth="1"/>
  </cols>
  <sheetData>
    <row r="1" spans="1:5" ht="37.5" customHeight="1" thickBot="1">
      <c r="A1" s="392" t="s">
        <v>130</v>
      </c>
      <c r="B1" s="392"/>
      <c r="C1" s="392"/>
      <c r="D1" s="392"/>
      <c r="E1" s="392"/>
    </row>
    <row r="2" spans="1:5" ht="25.5" customHeight="1">
      <c r="A2" s="4"/>
      <c r="B2" s="393" t="s">
        <v>0</v>
      </c>
      <c r="C2" s="394"/>
      <c r="D2" s="395" t="s">
        <v>1</v>
      </c>
      <c r="E2" s="397" t="s">
        <v>2</v>
      </c>
    </row>
    <row r="3" spans="1:5">
      <c r="A3" s="5"/>
      <c r="B3" s="6" t="s">
        <v>3</v>
      </c>
      <c r="C3" s="7" t="s">
        <v>10</v>
      </c>
      <c r="D3" s="396"/>
      <c r="E3" s="398"/>
    </row>
    <row r="4" spans="1:5">
      <c r="A4" s="8" t="s">
        <v>4</v>
      </c>
      <c r="B4" s="14">
        <v>2398031</v>
      </c>
      <c r="C4" s="10">
        <v>15.173281746566245</v>
      </c>
      <c r="D4" s="16">
        <v>2282535</v>
      </c>
      <c r="E4" s="14">
        <v>2293300</v>
      </c>
    </row>
    <row r="5" spans="1:5">
      <c r="A5" s="9" t="s">
        <v>5</v>
      </c>
      <c r="B5" s="14">
        <v>1889310</v>
      </c>
      <c r="C5" s="11">
        <v>26.176752359326947</v>
      </c>
      <c r="D5" s="16">
        <v>1713062</v>
      </c>
      <c r="E5" s="14">
        <v>1770170</v>
      </c>
    </row>
    <row r="6" spans="1:5">
      <c r="A6" s="9" t="s">
        <v>6</v>
      </c>
      <c r="B6" s="14">
        <v>1163278</v>
      </c>
      <c r="C6" s="11">
        <v>22.955561783167909</v>
      </c>
      <c r="D6" s="16">
        <v>1078151</v>
      </c>
      <c r="E6" s="14">
        <v>1086487</v>
      </c>
    </row>
    <row r="7" spans="1:5" ht="15.75" thickBot="1">
      <c r="A7" s="12" t="s">
        <v>7</v>
      </c>
      <c r="B7" s="15">
        <v>5450619</v>
      </c>
      <c r="C7" s="13">
        <v>20.648241970315663</v>
      </c>
      <c r="D7" s="17">
        <v>5073748</v>
      </c>
      <c r="E7" s="15">
        <v>5149957</v>
      </c>
    </row>
    <row r="8" spans="1:5">
      <c r="A8" s="1"/>
      <c r="B8" s="2"/>
      <c r="C8" s="2"/>
      <c r="D8" s="3"/>
      <c r="E8" s="3"/>
    </row>
    <row r="9" spans="1:5">
      <c r="A9" s="400" t="s">
        <v>8</v>
      </c>
      <c r="B9" s="400"/>
      <c r="C9" s="400"/>
      <c r="D9" s="400"/>
      <c r="E9" s="400"/>
    </row>
    <row r="10" spans="1:5" ht="27" customHeight="1">
      <c r="A10" s="399" t="s">
        <v>9</v>
      </c>
      <c r="B10" s="399"/>
      <c r="C10" s="399"/>
      <c r="D10" s="399"/>
      <c r="E10" s="399"/>
    </row>
  </sheetData>
  <mergeCells count="6">
    <mergeCell ref="A1:E1"/>
    <mergeCell ref="B2:C2"/>
    <mergeCell ref="D2:D3"/>
    <mergeCell ref="E2:E3"/>
    <mergeCell ref="A10:E10"/>
    <mergeCell ref="A9:E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election activeCell="J6" sqref="J6"/>
    </sheetView>
  </sheetViews>
  <sheetFormatPr baseColWidth="10" defaultRowHeight="15"/>
  <sheetData>
    <row r="1" spans="1:7">
      <c r="A1" s="24" t="s">
        <v>180</v>
      </c>
      <c r="B1" s="20"/>
      <c r="C1" s="20"/>
      <c r="D1" s="20"/>
      <c r="E1" s="20"/>
      <c r="F1" s="20"/>
    </row>
    <row r="2" spans="1:7">
      <c r="A2" s="21" t="s">
        <v>11</v>
      </c>
      <c r="B2" s="20"/>
      <c r="C2" s="20"/>
      <c r="D2" s="20"/>
      <c r="E2" s="20"/>
      <c r="F2" s="20"/>
    </row>
    <row r="5" spans="1:7">
      <c r="G5" s="485" t="s">
        <v>235</v>
      </c>
    </row>
    <row r="6" spans="1:7">
      <c r="A6" s="20"/>
      <c r="B6" s="20"/>
      <c r="C6" s="20"/>
      <c r="D6" s="20"/>
      <c r="E6" s="20"/>
      <c r="F6" s="20"/>
      <c r="G6" s="486" t="s">
        <v>236</v>
      </c>
    </row>
    <row r="7" spans="1:7">
      <c r="A7" s="20"/>
      <c r="B7" s="20"/>
      <c r="C7" s="20"/>
      <c r="D7" s="20"/>
      <c r="E7" s="20"/>
      <c r="F7" s="20"/>
      <c r="G7" s="486" t="s">
        <v>237</v>
      </c>
    </row>
    <row r="8" spans="1:7">
      <c r="A8" s="20"/>
      <c r="B8" s="20"/>
      <c r="C8" s="20"/>
      <c r="D8" s="20"/>
      <c r="E8" s="20"/>
      <c r="F8" s="20"/>
      <c r="G8" s="486" t="s">
        <v>238</v>
      </c>
    </row>
    <row r="9" spans="1:7">
      <c r="A9" s="20"/>
      <c r="B9" s="20"/>
      <c r="C9" s="20"/>
      <c r="D9" s="20"/>
      <c r="E9" s="20"/>
      <c r="F9" s="20"/>
      <c r="G9" s="486" t="s">
        <v>239</v>
      </c>
    </row>
    <row r="10" spans="1:7">
      <c r="A10" s="20"/>
      <c r="B10" s="20"/>
      <c r="C10" s="20"/>
      <c r="D10" s="20"/>
      <c r="E10" s="20"/>
      <c r="F10" s="20"/>
      <c r="G10" s="486" t="s">
        <v>240</v>
      </c>
    </row>
    <row r="11" spans="1:7">
      <c r="A11" s="20"/>
      <c r="B11" s="20"/>
      <c r="C11" s="20"/>
      <c r="D11" s="20"/>
      <c r="E11" s="20"/>
      <c r="F11" s="20"/>
      <c r="G11" s="486" t="s">
        <v>241</v>
      </c>
    </row>
    <row r="12" spans="1:7">
      <c r="A12" s="20"/>
      <c r="B12" s="20"/>
      <c r="C12" s="20"/>
      <c r="D12" s="20"/>
      <c r="E12" s="20"/>
      <c r="F12" s="20"/>
      <c r="G12" s="486"/>
    </row>
    <row r="13" spans="1:7">
      <c r="A13" s="20"/>
      <c r="B13" s="20"/>
      <c r="C13" s="20"/>
      <c r="D13" s="20"/>
      <c r="E13" s="20"/>
      <c r="F13" s="20"/>
      <c r="G13" s="487" t="s">
        <v>242</v>
      </c>
    </row>
    <row r="14" spans="1:7">
      <c r="A14" s="20"/>
      <c r="B14" s="20"/>
      <c r="C14" s="20"/>
      <c r="D14" s="20"/>
      <c r="E14" s="20"/>
      <c r="F14" s="20"/>
      <c r="G14" s="487" t="s">
        <v>243</v>
      </c>
    </row>
    <row r="15" spans="1:7">
      <c r="A15" s="20"/>
      <c r="B15" s="20"/>
      <c r="C15" s="20"/>
      <c r="D15" s="20"/>
      <c r="E15" s="20"/>
      <c r="F15" s="20"/>
      <c r="G15" s="487" t="s">
        <v>244</v>
      </c>
    </row>
    <row r="16" spans="1:7">
      <c r="A16" s="20"/>
      <c r="B16" s="20"/>
      <c r="C16" s="20"/>
      <c r="D16" s="20"/>
      <c r="E16" s="20"/>
      <c r="F16" s="20"/>
      <c r="G16" s="487" t="s">
        <v>245</v>
      </c>
    </row>
    <row r="17" spans="1:7">
      <c r="A17" s="20"/>
      <c r="B17" s="20"/>
      <c r="C17" s="20"/>
      <c r="D17" s="20"/>
      <c r="E17" s="20"/>
      <c r="F17" s="20"/>
      <c r="G17" s="487" t="s">
        <v>246</v>
      </c>
    </row>
    <row r="18" spans="1:7">
      <c r="A18" s="20"/>
      <c r="B18" s="20"/>
      <c r="C18" s="20"/>
      <c r="D18" s="20"/>
      <c r="E18" s="20"/>
      <c r="F18" s="20"/>
      <c r="G18" s="487" t="s">
        <v>247</v>
      </c>
    </row>
    <row r="19" spans="1:7">
      <c r="A19" s="20"/>
      <c r="B19" s="20"/>
      <c r="C19" s="20"/>
      <c r="D19" s="20"/>
      <c r="E19" s="20"/>
      <c r="F19" s="20"/>
    </row>
    <row r="20" spans="1:7">
      <c r="A20" s="401"/>
      <c r="B20" s="402"/>
      <c r="C20" s="402"/>
      <c r="D20" s="402"/>
      <c r="E20" s="402"/>
      <c r="F20" s="402"/>
    </row>
    <row r="21" spans="1:7">
      <c r="A21" s="22"/>
      <c r="B21" s="23"/>
      <c r="C21" s="23"/>
      <c r="D21" s="23"/>
      <c r="E21" s="23"/>
      <c r="F21" s="23"/>
    </row>
    <row r="22" spans="1:7" ht="28.5" customHeight="1">
      <c r="A22" s="404" t="s">
        <v>12</v>
      </c>
      <c r="B22" s="404"/>
      <c r="C22" s="404"/>
      <c r="D22" s="404"/>
      <c r="E22" s="404"/>
      <c r="F22" s="404"/>
    </row>
    <row r="23" spans="1:7" ht="29.25" customHeight="1">
      <c r="A23" s="403" t="s">
        <v>13</v>
      </c>
      <c r="B23" s="403"/>
      <c r="C23" s="403"/>
      <c r="D23" s="403"/>
      <c r="E23" s="403"/>
      <c r="F23" s="403"/>
    </row>
    <row r="24" spans="1:7" ht="21.75" customHeight="1">
      <c r="A24" s="403" t="s">
        <v>14</v>
      </c>
      <c r="B24" s="403"/>
      <c r="C24" s="403"/>
      <c r="D24" s="403"/>
      <c r="E24" s="403"/>
      <c r="F24" s="403"/>
    </row>
    <row r="25" spans="1:7" ht="25.5" customHeight="1">
      <c r="A25" s="403" t="s">
        <v>14</v>
      </c>
      <c r="B25" s="403"/>
      <c r="C25" s="403"/>
      <c r="D25" s="403"/>
      <c r="E25" s="403"/>
      <c r="F25" s="403"/>
    </row>
  </sheetData>
  <mergeCells count="5">
    <mergeCell ref="A20:F20"/>
    <mergeCell ref="A23:F23"/>
    <mergeCell ref="A25:F25"/>
    <mergeCell ref="A22:F22"/>
    <mergeCell ref="A24:F2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workbookViewId="0">
      <selection activeCell="D14" sqref="D14"/>
    </sheetView>
  </sheetViews>
  <sheetFormatPr baseColWidth="10" defaultRowHeight="15"/>
  <sheetData>
    <row r="1" spans="1:19">
      <c r="A1" s="30" t="s">
        <v>15</v>
      </c>
      <c r="B1" s="25"/>
      <c r="C1" s="25"/>
      <c r="D1" s="25"/>
      <c r="E1" s="25"/>
      <c r="F1" s="25"/>
      <c r="G1" s="25"/>
      <c r="H1" s="25"/>
      <c r="I1" s="25"/>
      <c r="J1" s="25"/>
      <c r="K1" s="25"/>
      <c r="L1" s="25"/>
      <c r="M1" s="25"/>
      <c r="N1" s="25"/>
      <c r="O1" s="25"/>
      <c r="P1" s="25"/>
      <c r="Q1" s="25"/>
      <c r="R1" s="25"/>
      <c r="S1" s="25"/>
    </row>
    <row r="2" spans="1:19">
      <c r="A2" s="30"/>
      <c r="B2" s="25"/>
      <c r="C2" s="25"/>
      <c r="D2" s="25"/>
      <c r="E2" s="25"/>
      <c r="F2" s="25"/>
      <c r="G2" s="25"/>
      <c r="H2" s="25"/>
      <c r="I2" s="25"/>
      <c r="J2" s="25"/>
      <c r="K2" s="25"/>
      <c r="L2" s="25"/>
      <c r="M2" s="25"/>
      <c r="N2" s="25"/>
      <c r="O2" s="25"/>
      <c r="P2" s="25"/>
      <c r="Q2" s="25"/>
      <c r="R2" s="25"/>
      <c r="S2" s="25"/>
    </row>
    <row r="3" spans="1:19">
      <c r="A3" s="27"/>
      <c r="B3" s="31" t="s">
        <v>16</v>
      </c>
      <c r="C3" s="31" t="s">
        <v>17</v>
      </c>
      <c r="D3" s="31" t="s">
        <v>18</v>
      </c>
      <c r="E3" s="31" t="s">
        <v>19</v>
      </c>
      <c r="F3" s="31" t="s">
        <v>20</v>
      </c>
      <c r="G3" s="25"/>
      <c r="H3" s="25"/>
      <c r="I3" s="25"/>
      <c r="J3" s="25"/>
      <c r="K3" s="25"/>
      <c r="L3" s="25"/>
      <c r="M3" s="25"/>
      <c r="N3" s="25"/>
      <c r="O3" s="25"/>
      <c r="P3" s="25"/>
      <c r="Q3" s="25"/>
      <c r="R3" s="25"/>
      <c r="S3" s="25"/>
    </row>
    <row r="4" spans="1:19">
      <c r="A4" s="32">
        <v>2005</v>
      </c>
      <c r="B4" s="33">
        <v>100</v>
      </c>
      <c r="C4" s="33">
        <v>100</v>
      </c>
      <c r="D4" s="33">
        <v>100</v>
      </c>
      <c r="E4" s="33">
        <v>100</v>
      </c>
      <c r="F4" s="33">
        <v>100</v>
      </c>
      <c r="G4" s="25"/>
      <c r="H4" s="25"/>
      <c r="I4" s="25"/>
      <c r="J4" s="25"/>
      <c r="K4" s="25"/>
      <c r="L4" s="25"/>
      <c r="M4" s="25"/>
      <c r="N4" s="25"/>
      <c r="O4" s="25"/>
      <c r="P4" s="25"/>
      <c r="Q4" s="25"/>
      <c r="R4" s="25"/>
      <c r="S4" s="25"/>
    </row>
    <row r="5" spans="1:19">
      <c r="A5" s="34">
        <v>2006</v>
      </c>
      <c r="B5" s="33">
        <v>99.660571623712528</v>
      </c>
      <c r="C5" s="33">
        <v>103.0794067830773</v>
      </c>
      <c r="D5" s="33">
        <v>100.33603063808758</v>
      </c>
      <c r="E5" s="33">
        <v>100.80842356267614</v>
      </c>
      <c r="F5" s="33">
        <v>101.26623952379128</v>
      </c>
      <c r="G5" s="25"/>
      <c r="H5" s="25"/>
      <c r="I5" s="25"/>
      <c r="J5" s="25"/>
      <c r="K5" s="25"/>
      <c r="L5" s="25"/>
      <c r="M5" s="25"/>
      <c r="N5" s="25"/>
      <c r="O5" s="25"/>
      <c r="P5" s="25"/>
      <c r="Q5" s="25"/>
      <c r="R5" s="25"/>
      <c r="S5" s="25"/>
    </row>
    <row r="6" spans="1:19">
      <c r="A6" s="32">
        <v>2007</v>
      </c>
      <c r="B6" s="33">
        <v>97.332487865200491</v>
      </c>
      <c r="C6" s="33">
        <v>108.97471911011063</v>
      </c>
      <c r="D6" s="33">
        <v>101.99119059950488</v>
      </c>
      <c r="E6" s="33">
        <v>101.71189889661825</v>
      </c>
      <c r="F6" s="33">
        <v>102.66105479962346</v>
      </c>
      <c r="G6" s="25"/>
      <c r="H6" s="25"/>
      <c r="I6" s="25"/>
      <c r="J6" s="25"/>
      <c r="K6" s="25"/>
      <c r="L6" s="25"/>
      <c r="M6" s="25"/>
      <c r="N6" s="25"/>
      <c r="O6" s="25"/>
      <c r="P6" s="25"/>
      <c r="Q6" s="25"/>
      <c r="R6" s="25"/>
      <c r="S6" s="25"/>
    </row>
    <row r="7" spans="1:19">
      <c r="A7" s="32">
        <v>2008</v>
      </c>
      <c r="B7" s="33">
        <v>94.372258716257434</v>
      </c>
      <c r="C7" s="33">
        <v>113.24826385445108</v>
      </c>
      <c r="D7" s="33">
        <v>103.09250820832759</v>
      </c>
      <c r="E7" s="33">
        <v>101.70556590407828</v>
      </c>
      <c r="F7" s="33">
        <v>102.10179204827705</v>
      </c>
      <c r="G7" s="25"/>
      <c r="H7" s="25"/>
      <c r="I7" s="25"/>
      <c r="J7" s="25"/>
      <c r="K7" s="25"/>
      <c r="L7" s="25"/>
      <c r="M7" s="25"/>
      <c r="N7" s="25"/>
      <c r="O7" s="25"/>
      <c r="P7" s="25"/>
      <c r="Q7" s="25"/>
      <c r="R7" s="25"/>
      <c r="S7" s="25"/>
    </row>
    <row r="8" spans="1:19">
      <c r="A8" s="32">
        <v>2009</v>
      </c>
      <c r="B8" s="33">
        <v>93.412268765593964</v>
      </c>
      <c r="C8" s="33">
        <v>115.59264423301497</v>
      </c>
      <c r="D8" s="33">
        <v>104.13538157438336</v>
      </c>
      <c r="E8" s="33">
        <v>102.12435873710268</v>
      </c>
      <c r="F8" s="33">
        <v>101.26187265684364</v>
      </c>
      <c r="G8" s="25"/>
      <c r="H8" s="25"/>
      <c r="I8" s="25"/>
      <c r="J8" s="25"/>
      <c r="K8" s="25"/>
      <c r="L8" s="25"/>
      <c r="M8" s="25"/>
      <c r="N8" s="25"/>
      <c r="O8" s="25"/>
      <c r="P8" s="25"/>
      <c r="Q8" s="25"/>
      <c r="R8" s="25"/>
      <c r="S8" s="25"/>
    </row>
    <row r="9" spans="1:19">
      <c r="A9" s="35">
        <v>2010</v>
      </c>
      <c r="B9" s="33">
        <v>92.447502371297404</v>
      </c>
      <c r="C9" s="33">
        <v>115.88327624566404</v>
      </c>
      <c r="D9" s="33">
        <v>105.53737818176634</v>
      </c>
      <c r="E9" s="33">
        <v>102.00382330723281</v>
      </c>
      <c r="F9" s="33">
        <v>101.83153994335225</v>
      </c>
      <c r="G9" s="25"/>
      <c r="H9" s="25"/>
      <c r="I9" s="25"/>
      <c r="J9" s="25"/>
      <c r="K9" s="25"/>
      <c r="L9" s="25"/>
      <c r="M9" s="25"/>
      <c r="N9" s="36"/>
      <c r="O9" s="25"/>
      <c r="P9" s="25"/>
      <c r="Q9" s="25"/>
      <c r="R9" s="25"/>
      <c r="S9" s="25"/>
    </row>
    <row r="10" spans="1:19">
      <c r="A10" s="35">
        <v>2011</v>
      </c>
      <c r="B10" s="33">
        <v>90.860594791344624</v>
      </c>
      <c r="C10" s="33">
        <v>117.13973820083299</v>
      </c>
      <c r="D10" s="33">
        <v>107.33194904422281</v>
      </c>
      <c r="E10" s="33">
        <v>101.93416038929321</v>
      </c>
      <c r="F10" s="33">
        <v>102.28341574054281</v>
      </c>
      <c r="G10" s="25"/>
      <c r="H10" s="25"/>
      <c r="I10" s="25"/>
      <c r="J10" s="25"/>
      <c r="K10" s="25"/>
      <c r="L10" s="25"/>
      <c r="M10" s="25"/>
      <c r="N10" s="25"/>
      <c r="O10" s="25"/>
      <c r="P10" s="25"/>
      <c r="Q10" s="25"/>
      <c r="R10" s="25"/>
      <c r="S10" s="36"/>
    </row>
    <row r="11" spans="1:19">
      <c r="A11" s="32">
        <v>2012</v>
      </c>
      <c r="B11" s="33">
        <v>90.258349185860823</v>
      </c>
      <c r="C11" s="33">
        <v>119.17185873313365</v>
      </c>
      <c r="D11" s="33">
        <v>108.04953030785387</v>
      </c>
      <c r="E11" s="33">
        <v>102.37587713842784</v>
      </c>
      <c r="F11" s="33">
        <v>102.60295648284183</v>
      </c>
      <c r="G11" s="25"/>
      <c r="H11" s="25"/>
      <c r="I11" s="25"/>
      <c r="J11" s="25"/>
      <c r="K11" s="25"/>
      <c r="L11" s="25"/>
      <c r="M11" s="25"/>
      <c r="N11" s="25"/>
      <c r="O11" s="25"/>
      <c r="P11" s="25"/>
      <c r="Q11" s="25"/>
      <c r="R11" s="25"/>
      <c r="S11" s="25"/>
    </row>
    <row r="12" spans="1:19">
      <c r="A12" s="32">
        <v>2013</v>
      </c>
      <c r="B12" s="33">
        <v>90.286142822434385</v>
      </c>
      <c r="C12" s="33">
        <v>120.21658547697372</v>
      </c>
      <c r="D12" s="33">
        <v>109.54323210917194</v>
      </c>
      <c r="E12" s="33">
        <v>102.99749638223061</v>
      </c>
      <c r="F12" s="33">
        <v>103.30336396848716</v>
      </c>
      <c r="G12" s="50"/>
      <c r="H12" s="50"/>
      <c r="I12" s="50"/>
      <c r="J12" s="50"/>
      <c r="K12" s="50"/>
      <c r="L12" s="25"/>
      <c r="M12" s="25"/>
      <c r="N12" s="25"/>
      <c r="O12" s="25"/>
      <c r="P12" s="25"/>
      <c r="Q12" s="25"/>
      <c r="R12" s="25"/>
      <c r="S12" s="25"/>
    </row>
    <row r="13" spans="1:19">
      <c r="A13" s="32">
        <v>2014</v>
      </c>
      <c r="B13" s="33">
        <v>89.984399458118119</v>
      </c>
      <c r="C13" s="33">
        <v>121.23456537332649</v>
      </c>
      <c r="D13" s="33">
        <v>110.33959431142704</v>
      </c>
      <c r="E13" s="33">
        <v>103.30591691113788</v>
      </c>
      <c r="F13" s="33">
        <v>103.44690098641829</v>
      </c>
      <c r="G13" s="25"/>
      <c r="H13" s="25"/>
      <c r="I13" s="25"/>
      <c r="J13" s="25"/>
      <c r="K13" s="25"/>
      <c r="L13" s="25"/>
      <c r="M13" s="25"/>
      <c r="N13" s="25"/>
      <c r="O13" s="25"/>
      <c r="P13" s="25"/>
      <c r="Q13" s="25"/>
      <c r="R13" s="25"/>
      <c r="S13" s="25"/>
    </row>
    <row r="14" spans="1:19">
      <c r="A14" s="42">
        <v>2015</v>
      </c>
      <c r="B14" s="33">
        <v>90.189448046208895</v>
      </c>
      <c r="C14" s="33">
        <v>120.89255125892548</v>
      </c>
      <c r="D14" s="33">
        <v>110.54780786573978</v>
      </c>
      <c r="E14" s="33">
        <v>103.34948941669725</v>
      </c>
      <c r="F14" s="33">
        <v>103.80954080685272</v>
      </c>
      <c r="G14" s="25"/>
      <c r="H14" s="25"/>
      <c r="I14" s="25"/>
      <c r="J14" s="25"/>
      <c r="K14" s="25"/>
      <c r="L14" s="25"/>
      <c r="M14" s="25"/>
      <c r="N14" s="25"/>
      <c r="O14" s="25"/>
      <c r="P14" s="25"/>
      <c r="Q14" s="25"/>
      <c r="R14" s="25"/>
      <c r="S14" s="25"/>
    </row>
    <row r="15" spans="1:19">
      <c r="A15" s="42"/>
      <c r="B15" s="43"/>
      <c r="C15" s="43"/>
      <c r="D15" s="43"/>
      <c r="E15" s="43"/>
      <c r="F15" s="43"/>
      <c r="G15" s="25"/>
      <c r="H15" s="25"/>
      <c r="I15" s="25"/>
      <c r="J15" s="25"/>
      <c r="K15" s="25"/>
      <c r="L15" s="25"/>
      <c r="M15" s="25"/>
      <c r="N15" s="25"/>
      <c r="O15" s="25"/>
      <c r="P15" s="25"/>
      <c r="Q15" s="25"/>
      <c r="R15" s="25"/>
      <c r="S15" s="25"/>
    </row>
    <row r="16" spans="1:19">
      <c r="A16" s="44" t="s">
        <v>21</v>
      </c>
      <c r="B16" s="45">
        <v>2658882</v>
      </c>
      <c r="C16" s="45">
        <v>1562801</v>
      </c>
      <c r="D16" s="45">
        <v>1052285</v>
      </c>
      <c r="E16" s="45">
        <v>5273968</v>
      </c>
      <c r="F16" s="45">
        <v>26334.67</v>
      </c>
      <c r="G16" s="25"/>
      <c r="H16" s="25"/>
      <c r="I16" s="25"/>
      <c r="J16" s="25"/>
      <c r="K16" s="25"/>
      <c r="L16" s="25"/>
      <c r="M16" s="25"/>
      <c r="N16" s="25"/>
      <c r="O16" s="25"/>
      <c r="P16" s="25"/>
      <c r="Q16" s="25"/>
      <c r="R16" s="25"/>
      <c r="S16" s="25"/>
    </row>
    <row r="17" spans="1:12">
      <c r="A17" s="44" t="s">
        <v>22</v>
      </c>
      <c r="B17" s="45">
        <v>2398031</v>
      </c>
      <c r="C17" s="45">
        <v>1889310</v>
      </c>
      <c r="D17" s="45">
        <v>1163278</v>
      </c>
      <c r="E17" s="45">
        <v>5450619</v>
      </c>
      <c r="F17" s="45">
        <v>27337.9</v>
      </c>
      <c r="G17" s="40"/>
      <c r="H17" s="40"/>
      <c r="I17" s="40"/>
      <c r="J17" s="40"/>
      <c r="K17" s="40"/>
      <c r="L17" s="40"/>
    </row>
    <row r="18" spans="1:12">
      <c r="A18" s="44" t="s">
        <v>23</v>
      </c>
      <c r="B18" s="45">
        <v>2392579</v>
      </c>
      <c r="C18" s="45">
        <v>1894655</v>
      </c>
      <c r="D18" s="45">
        <v>1161087</v>
      </c>
      <c r="E18" s="45">
        <v>5448321</v>
      </c>
      <c r="F18" s="45">
        <v>27242.400000000001</v>
      </c>
      <c r="G18" s="41"/>
      <c r="H18" s="41"/>
      <c r="I18" s="41"/>
      <c r="J18" s="41"/>
      <c r="K18" s="41"/>
      <c r="L18" s="41"/>
    </row>
    <row r="19" spans="1:12">
      <c r="A19" s="46" t="s">
        <v>24</v>
      </c>
      <c r="B19" s="47">
        <v>2.278712636029967E-3</v>
      </c>
      <c r="C19" s="47">
        <v>-2.8210940778136129E-3</v>
      </c>
      <c r="D19" s="47">
        <v>1.8870248310418614E-3</v>
      </c>
      <c r="E19" s="47">
        <v>4.2178131574854838E-4</v>
      </c>
      <c r="F19" s="47">
        <v>3.5055648547852591E-3</v>
      </c>
      <c r="G19" s="25"/>
      <c r="H19" s="25"/>
      <c r="I19" s="25"/>
      <c r="J19" s="25"/>
      <c r="K19" s="25"/>
      <c r="L19" s="25"/>
    </row>
    <row r="20" spans="1:12">
      <c r="A20" s="48" t="s">
        <v>25</v>
      </c>
      <c r="B20" s="49">
        <v>-9.3431471701205249E-3</v>
      </c>
      <c r="C20" s="49">
        <v>1.7397971815237723E-2</v>
      </c>
      <c r="D20" s="49">
        <v>9.1578508293197469E-3</v>
      </c>
      <c r="E20" s="49">
        <v>2.999595245612996E-3</v>
      </c>
      <c r="F20" s="49">
        <v>3.4046641843108461E-3</v>
      </c>
      <c r="G20" s="25"/>
      <c r="H20" s="25"/>
      <c r="I20" s="25"/>
      <c r="J20" s="25"/>
      <c r="K20" s="25"/>
      <c r="L20" s="25"/>
    </row>
    <row r="21" spans="1:12">
      <c r="A21" s="28"/>
      <c r="B21" s="25"/>
      <c r="C21" s="25"/>
      <c r="D21" s="25"/>
      <c r="E21" s="25"/>
      <c r="F21" s="25"/>
      <c r="G21" s="25"/>
      <c r="H21" s="25"/>
      <c r="I21" s="25"/>
      <c r="J21" s="25"/>
      <c r="K21" s="25"/>
      <c r="L21" s="25"/>
    </row>
    <row r="22" spans="1:12">
      <c r="A22" s="29" t="s">
        <v>13</v>
      </c>
      <c r="B22" s="40"/>
      <c r="C22" s="40"/>
      <c r="D22" s="40"/>
      <c r="E22" s="40"/>
      <c r="F22" s="40"/>
      <c r="G22" s="25"/>
      <c r="H22" s="25"/>
      <c r="I22" s="25"/>
      <c r="J22" s="25"/>
      <c r="K22" s="25"/>
      <c r="L22" s="25"/>
    </row>
    <row r="23" spans="1:12">
      <c r="A23" s="29" t="s">
        <v>14</v>
      </c>
      <c r="B23" s="41"/>
      <c r="C23" s="41"/>
      <c r="D23" s="41"/>
      <c r="E23" s="41"/>
      <c r="F23" s="41"/>
      <c r="G23" s="25"/>
      <c r="H23" s="25"/>
      <c r="I23" s="25"/>
      <c r="J23" s="25"/>
      <c r="K23" s="25"/>
      <c r="L23" s="25"/>
    </row>
    <row r="24" spans="1:12">
      <c r="A24" s="37"/>
      <c r="B24" s="25"/>
      <c r="C24" s="25"/>
      <c r="D24" s="25"/>
      <c r="E24" s="25"/>
      <c r="F24" s="25"/>
      <c r="G24" s="25"/>
      <c r="H24" s="25"/>
      <c r="I24" s="25"/>
      <c r="J24" s="25"/>
      <c r="K24" s="25"/>
      <c r="L24" s="25"/>
    </row>
    <row r="25" spans="1:12">
      <c r="A25" s="25"/>
      <c r="B25" s="38"/>
      <c r="C25" s="38"/>
      <c r="D25" s="38"/>
      <c r="E25" s="38"/>
      <c r="F25" s="38"/>
      <c r="G25" s="25"/>
      <c r="H25" s="25"/>
      <c r="I25" s="25"/>
      <c r="J25" s="25"/>
      <c r="K25" s="25"/>
      <c r="L25" s="25"/>
    </row>
    <row r="26" spans="1:12">
      <c r="A26" s="25"/>
      <c r="B26" s="38"/>
      <c r="C26" s="38"/>
      <c r="D26" s="38"/>
      <c r="E26" s="38"/>
      <c r="F26" s="38"/>
      <c r="G26" s="25"/>
      <c r="H26" s="25"/>
      <c r="I26" s="25"/>
      <c r="J26" s="25"/>
      <c r="K26" s="25"/>
      <c r="L26" s="25"/>
    </row>
    <row r="27" spans="1:12">
      <c r="A27" s="25"/>
      <c r="B27" s="38"/>
      <c r="C27" s="38"/>
      <c r="D27" s="38"/>
      <c r="E27" s="38"/>
      <c r="F27" s="38"/>
      <c r="G27" s="25"/>
      <c r="H27" s="25"/>
      <c r="I27" s="25"/>
      <c r="J27" s="25"/>
      <c r="K27" s="25"/>
      <c r="L27" s="25"/>
    </row>
    <row r="28" spans="1:12">
      <c r="A28" s="26" t="s">
        <v>26</v>
      </c>
      <c r="B28" s="25"/>
      <c r="C28" s="25"/>
      <c r="D28" s="25"/>
      <c r="E28" s="25"/>
      <c r="F28" s="25"/>
      <c r="G28" s="25"/>
      <c r="H28" s="25"/>
      <c r="I28" s="25"/>
      <c r="J28" s="25"/>
      <c r="K28" s="25"/>
      <c r="L28" s="25"/>
    </row>
    <row r="29" spans="1:12">
      <c r="A29" s="25"/>
      <c r="B29" s="38"/>
      <c r="C29" s="38"/>
      <c r="D29" s="25"/>
      <c r="E29" s="25"/>
      <c r="F29" s="25"/>
      <c r="G29" s="25"/>
      <c r="H29" s="25"/>
      <c r="I29" s="25"/>
      <c r="J29" s="25"/>
      <c r="K29" s="25"/>
      <c r="L29" s="25"/>
    </row>
    <row r="30" spans="1:12">
      <c r="A30" s="25"/>
      <c r="B30" s="38"/>
      <c r="C30" s="38"/>
      <c r="D30" s="25"/>
      <c r="E30" s="25"/>
      <c r="F30" s="25"/>
      <c r="G30" s="25"/>
      <c r="H30" s="25"/>
      <c r="I30" s="25"/>
      <c r="J30" s="25"/>
      <c r="K30" s="25"/>
      <c r="L30" s="25"/>
    </row>
    <row r="31" spans="1:12">
      <c r="A31" s="25"/>
      <c r="B31" s="51"/>
      <c r="C31" s="36"/>
      <c r="D31" s="38"/>
      <c r="E31" s="25"/>
      <c r="F31" s="25"/>
      <c r="G31" s="25"/>
      <c r="H31" s="25"/>
      <c r="I31" s="25"/>
      <c r="J31" s="25"/>
      <c r="K31" s="25"/>
      <c r="L31" s="25"/>
    </row>
    <row r="32" spans="1:12">
      <c r="A32" s="25"/>
      <c r="B32" s="36"/>
      <c r="C32" s="36"/>
      <c r="D32" s="25"/>
      <c r="E32" s="25"/>
      <c r="F32" s="25"/>
      <c r="G32" s="25"/>
      <c r="H32" s="25"/>
      <c r="I32" s="25"/>
      <c r="J32" s="25"/>
      <c r="K32" s="25"/>
      <c r="L32" s="25"/>
    </row>
    <row r="35" spans="1:2">
      <c r="A35" s="25"/>
      <c r="B35" s="38"/>
    </row>
    <row r="36" spans="1:2">
      <c r="A36" s="39"/>
      <c r="B36" s="38"/>
    </row>
    <row r="37" spans="1:2">
      <c r="A37" s="25"/>
      <c r="B37"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showGridLines="0" workbookViewId="0">
      <selection activeCell="A3" sqref="A3:G18"/>
    </sheetView>
  </sheetViews>
  <sheetFormatPr baseColWidth="10" defaultRowHeight="15"/>
  <cols>
    <col min="1" max="1" width="43.5703125" bestFit="1" customWidth="1"/>
    <col min="4" max="4" width="8.28515625" customWidth="1"/>
    <col min="5" max="5" width="9.7109375" customWidth="1"/>
    <col min="6" max="6" width="7.7109375" customWidth="1"/>
    <col min="7" max="7" width="9.5703125" customWidth="1"/>
  </cols>
  <sheetData>
    <row r="1" spans="1:22" ht="26.25" customHeight="1">
      <c r="A1" s="392" t="s">
        <v>181</v>
      </c>
      <c r="B1" s="392"/>
      <c r="C1" s="392"/>
      <c r="D1" s="392"/>
      <c r="E1" s="392"/>
      <c r="F1" s="392"/>
      <c r="G1" s="392"/>
      <c r="H1" s="56"/>
      <c r="I1" s="56"/>
      <c r="J1" s="56"/>
      <c r="K1" s="56"/>
      <c r="L1" s="56"/>
      <c r="M1" s="56"/>
      <c r="N1" s="56"/>
      <c r="O1" s="56"/>
      <c r="P1" s="56"/>
      <c r="Q1" s="56"/>
      <c r="R1" s="56"/>
      <c r="S1" s="56"/>
      <c r="T1" s="56"/>
      <c r="U1" s="56"/>
      <c r="V1" s="56"/>
    </row>
    <row r="2" spans="1:22" ht="15.75" thickBot="1">
      <c r="A2" s="52"/>
      <c r="B2" s="52"/>
      <c r="C2" s="52"/>
      <c r="D2" s="52"/>
      <c r="E2" s="52"/>
      <c r="F2" s="52"/>
      <c r="G2" s="52"/>
      <c r="H2" s="52"/>
      <c r="I2" s="52"/>
      <c r="J2" s="52"/>
      <c r="K2" s="52"/>
      <c r="L2" s="52"/>
      <c r="M2" s="52"/>
      <c r="N2" s="52"/>
      <c r="O2" s="52"/>
      <c r="P2" s="52"/>
      <c r="Q2" s="52"/>
      <c r="R2" s="52"/>
      <c r="S2" s="52"/>
      <c r="T2" s="52"/>
      <c r="U2" s="52"/>
      <c r="V2" s="52"/>
    </row>
    <row r="3" spans="1:22" ht="23.25" customHeight="1">
      <c r="A3" s="57"/>
      <c r="B3" s="405" t="s">
        <v>27</v>
      </c>
      <c r="C3" s="406"/>
      <c r="D3" s="405" t="s">
        <v>28</v>
      </c>
      <c r="E3" s="406"/>
      <c r="F3" s="405" t="s">
        <v>29</v>
      </c>
      <c r="G3" s="407"/>
      <c r="H3" s="52"/>
      <c r="I3" s="52"/>
      <c r="J3" s="52"/>
      <c r="K3" s="52"/>
      <c r="L3" s="52"/>
      <c r="M3" s="52"/>
      <c r="N3" s="52"/>
      <c r="O3" s="52"/>
      <c r="P3" s="52"/>
      <c r="Q3" s="52"/>
      <c r="R3" s="52"/>
      <c r="S3" s="52"/>
      <c r="T3" s="52"/>
      <c r="U3" s="52"/>
      <c r="V3" s="52"/>
    </row>
    <row r="4" spans="1:22" ht="37.5" customHeight="1">
      <c r="A4" s="58"/>
      <c r="B4" s="74" t="s">
        <v>30</v>
      </c>
      <c r="C4" s="68" t="s">
        <v>31</v>
      </c>
      <c r="D4" s="54" t="s">
        <v>32</v>
      </c>
      <c r="E4" s="54" t="s">
        <v>33</v>
      </c>
      <c r="F4" s="53" t="s">
        <v>32</v>
      </c>
      <c r="G4" s="69" t="s">
        <v>33</v>
      </c>
      <c r="H4" s="52"/>
      <c r="I4" s="52"/>
      <c r="J4" s="52"/>
      <c r="K4" s="52"/>
      <c r="L4" s="52"/>
      <c r="M4" s="52"/>
      <c r="N4" s="52"/>
      <c r="O4" s="52"/>
      <c r="P4" s="52"/>
      <c r="Q4" s="52"/>
      <c r="R4" s="52"/>
      <c r="S4" s="52"/>
      <c r="T4" s="52"/>
      <c r="U4" s="52"/>
      <c r="V4" s="52"/>
    </row>
    <row r="5" spans="1:22">
      <c r="A5" s="59" t="s">
        <v>34</v>
      </c>
      <c r="B5" s="64">
        <v>2398031</v>
      </c>
      <c r="C5" s="61">
        <v>100</v>
      </c>
      <c r="D5" s="80">
        <v>0.2278712636029967</v>
      </c>
      <c r="E5" s="70"/>
      <c r="F5" s="80">
        <v>-1.027264717766263</v>
      </c>
      <c r="G5" s="71"/>
      <c r="H5" s="52"/>
      <c r="I5" s="52"/>
      <c r="J5" s="52"/>
      <c r="K5" s="52"/>
      <c r="L5" s="52"/>
      <c r="M5" s="52"/>
      <c r="N5" s="52"/>
      <c r="O5" s="52"/>
      <c r="P5" s="52"/>
      <c r="Q5" s="52"/>
      <c r="R5" s="52"/>
      <c r="S5" s="52"/>
      <c r="T5" s="52"/>
      <c r="U5" s="52"/>
      <c r="V5" s="52"/>
    </row>
    <row r="6" spans="1:22">
      <c r="A6" s="58" t="s">
        <v>35</v>
      </c>
      <c r="B6" s="65">
        <v>1913674</v>
      </c>
      <c r="C6" s="62">
        <v>79.8</v>
      </c>
      <c r="D6" s="81">
        <v>0.10315415268697947</v>
      </c>
      <c r="E6" s="84">
        <v>-0.10000000000000853</v>
      </c>
      <c r="F6" s="81">
        <v>-2.3315157949344356</v>
      </c>
      <c r="G6" s="85">
        <v>-1.1320000000000008</v>
      </c>
      <c r="H6" s="52"/>
      <c r="I6" s="52"/>
      <c r="J6" s="52"/>
      <c r="K6" s="52"/>
      <c r="L6" s="52"/>
      <c r="M6" s="52"/>
      <c r="N6" s="52"/>
      <c r="O6" s="52"/>
      <c r="P6" s="52"/>
      <c r="Q6" s="52"/>
      <c r="R6" s="52"/>
      <c r="S6" s="52"/>
      <c r="T6" s="52"/>
      <c r="U6" s="52"/>
      <c r="V6" s="52"/>
    </row>
    <row r="7" spans="1:22">
      <c r="A7" s="60" t="s">
        <v>36</v>
      </c>
      <c r="B7" s="65">
        <v>1011288</v>
      </c>
      <c r="C7" s="62">
        <v>42.17</v>
      </c>
      <c r="D7" s="81">
        <v>1.1234404576557333</v>
      </c>
      <c r="E7" s="81">
        <v>0.37000000000000455</v>
      </c>
      <c r="F7" s="81">
        <v>-2.6429008619934691</v>
      </c>
      <c r="G7" s="77">
        <v>-0.75499999999999967</v>
      </c>
      <c r="H7" s="52"/>
      <c r="I7" s="52"/>
      <c r="J7" s="52"/>
      <c r="K7" s="52"/>
      <c r="L7" s="52"/>
      <c r="M7" s="52"/>
      <c r="N7" s="52"/>
      <c r="O7" s="52"/>
      <c r="P7" s="52"/>
      <c r="Q7" s="52"/>
      <c r="R7" s="52"/>
      <c r="S7" s="52"/>
      <c r="T7" s="52"/>
      <c r="U7" s="52"/>
      <c r="V7" s="52"/>
    </row>
    <row r="8" spans="1:22">
      <c r="A8" s="60" t="s">
        <v>37</v>
      </c>
      <c r="B8" s="65">
        <v>79780</v>
      </c>
      <c r="C8" s="62">
        <v>3.33</v>
      </c>
      <c r="D8" s="81">
        <v>1.1704731349150954</v>
      </c>
      <c r="E8" s="81">
        <v>3.0000000000000249E-2</v>
      </c>
      <c r="F8" s="81">
        <v>0.72975858482338118</v>
      </c>
      <c r="G8" s="77">
        <v>5.4000000000000006E-2</v>
      </c>
      <c r="H8" s="52"/>
      <c r="I8" s="52"/>
      <c r="J8" s="52"/>
      <c r="K8" s="52"/>
      <c r="L8" s="52"/>
      <c r="M8" s="52"/>
      <c r="N8" s="52"/>
      <c r="O8" s="52"/>
      <c r="P8" s="52"/>
      <c r="Q8" s="52"/>
      <c r="R8" s="52"/>
      <c r="S8" s="52"/>
      <c r="T8" s="52"/>
      <c r="U8" s="52"/>
      <c r="V8" s="52"/>
    </row>
    <row r="9" spans="1:22">
      <c r="A9" s="60" t="s">
        <v>38</v>
      </c>
      <c r="B9" s="65">
        <v>11200</v>
      </c>
      <c r="C9" s="62">
        <v>0.47</v>
      </c>
      <c r="D9" s="81">
        <v>9.8310841004556337E-2</v>
      </c>
      <c r="E9" s="81">
        <v>0</v>
      </c>
      <c r="F9" s="81">
        <v>-2.0666193241209552</v>
      </c>
      <c r="G9" s="77">
        <v>-5.0000000000000044E-3</v>
      </c>
      <c r="H9" s="52"/>
      <c r="I9" s="52"/>
      <c r="J9" s="52"/>
      <c r="K9" s="52"/>
      <c r="L9" s="52"/>
      <c r="M9" s="52"/>
      <c r="N9" s="52"/>
      <c r="O9" s="52"/>
      <c r="P9" s="52"/>
      <c r="Q9" s="52"/>
      <c r="R9" s="52"/>
      <c r="S9" s="52"/>
      <c r="T9" s="52"/>
      <c r="U9" s="52"/>
      <c r="V9" s="52"/>
    </row>
    <row r="10" spans="1:22">
      <c r="A10" s="60" t="s">
        <v>39</v>
      </c>
      <c r="B10" s="66">
        <v>53939</v>
      </c>
      <c r="C10" s="67">
        <v>2.25</v>
      </c>
      <c r="D10" s="82">
        <v>-5.2071983410073468</v>
      </c>
      <c r="E10" s="82">
        <v>-0.12999999999999989</v>
      </c>
      <c r="F10" s="82">
        <v>-7.1401657975514121</v>
      </c>
      <c r="G10" s="78">
        <v>-0.20099999999999998</v>
      </c>
      <c r="H10" s="52"/>
      <c r="I10" s="52"/>
      <c r="J10" s="52"/>
      <c r="K10" s="52"/>
      <c r="L10" s="52"/>
      <c r="M10" s="52"/>
      <c r="N10" s="52"/>
      <c r="O10" s="52"/>
      <c r="P10" s="52"/>
      <c r="Q10" s="52"/>
      <c r="R10" s="52"/>
      <c r="S10" s="52"/>
      <c r="T10" s="52"/>
      <c r="U10" s="52"/>
      <c r="V10" s="52"/>
    </row>
    <row r="11" spans="1:22">
      <c r="A11" s="60" t="s">
        <v>40</v>
      </c>
      <c r="B11" s="66">
        <v>258906</v>
      </c>
      <c r="C11" s="67">
        <v>10.8</v>
      </c>
      <c r="D11" s="82">
        <v>-1.3270423952314925</v>
      </c>
      <c r="E11" s="82">
        <v>-0.16999999999999993</v>
      </c>
      <c r="F11" s="82">
        <v>-4.8072763895753212</v>
      </c>
      <c r="G11" s="78">
        <v>-0.5139999999999999</v>
      </c>
      <c r="H11" s="52"/>
      <c r="I11" s="52"/>
      <c r="J11" s="52"/>
      <c r="K11" s="52"/>
      <c r="L11" s="52"/>
      <c r="M11" s="52"/>
      <c r="N11" s="52"/>
      <c r="O11" s="52"/>
      <c r="P11" s="52"/>
      <c r="Q11" s="52"/>
      <c r="R11" s="52"/>
      <c r="S11" s="52"/>
      <c r="T11" s="52"/>
      <c r="U11" s="52"/>
      <c r="V11" s="52"/>
    </row>
    <row r="12" spans="1:22">
      <c r="A12" s="60" t="s">
        <v>203</v>
      </c>
      <c r="B12" s="66">
        <v>146652</v>
      </c>
      <c r="C12" s="67">
        <v>6.12</v>
      </c>
      <c r="D12" s="82">
        <v>-1.845927314102136</v>
      </c>
      <c r="E12" s="82">
        <v>-0.12000000000000011</v>
      </c>
      <c r="F12" s="82">
        <v>-2.5378911285695804</v>
      </c>
      <c r="G12" s="78">
        <v>-0.10099999999999998</v>
      </c>
      <c r="H12" s="63"/>
      <c r="I12" s="63"/>
      <c r="J12" s="63"/>
      <c r="K12" s="63"/>
      <c r="L12" s="63"/>
      <c r="M12" s="63"/>
      <c r="N12" s="63"/>
      <c r="O12" s="63"/>
      <c r="P12" s="63"/>
      <c r="Q12" s="63"/>
      <c r="R12" s="63"/>
      <c r="S12" s="63"/>
      <c r="T12" s="63"/>
      <c r="U12" s="63"/>
      <c r="V12" s="63"/>
    </row>
    <row r="13" spans="1:22">
      <c r="A13" s="60" t="s">
        <v>41</v>
      </c>
      <c r="B13" s="66">
        <v>285957</v>
      </c>
      <c r="C13" s="67">
        <v>11.92</v>
      </c>
      <c r="D13" s="82">
        <v>-0.10200908998808655</v>
      </c>
      <c r="E13" s="82">
        <v>-4.0000000000000924E-2</v>
      </c>
      <c r="F13" s="82">
        <v>3.5634866833912149</v>
      </c>
      <c r="G13" s="78">
        <v>0.434</v>
      </c>
      <c r="H13" s="52"/>
      <c r="I13" s="52"/>
      <c r="J13" s="52"/>
      <c r="K13" s="52"/>
      <c r="L13" s="52"/>
      <c r="M13" s="52"/>
      <c r="N13" s="52"/>
      <c r="O13" s="52"/>
      <c r="P13" s="52"/>
      <c r="Q13" s="52"/>
      <c r="R13" s="52"/>
      <c r="S13" s="52"/>
      <c r="T13" s="52"/>
      <c r="U13" s="52"/>
      <c r="V13" s="52"/>
    </row>
    <row r="14" spans="1:22">
      <c r="A14" s="60" t="s">
        <v>42</v>
      </c>
      <c r="B14" s="66">
        <v>20461</v>
      </c>
      <c r="C14" s="67">
        <v>0.85</v>
      </c>
      <c r="D14" s="82">
        <v>-2.3201413090179979</v>
      </c>
      <c r="E14" s="82">
        <v>-3.0000000000000027E-2</v>
      </c>
      <c r="F14" s="82">
        <v>-5.5271338282778188</v>
      </c>
      <c r="G14" s="78">
        <v>-5.1000000000000011E-2</v>
      </c>
      <c r="H14" s="63"/>
      <c r="I14" s="63"/>
      <c r="J14" s="63"/>
      <c r="K14" s="63"/>
      <c r="L14" s="63"/>
      <c r="M14" s="63"/>
      <c r="N14" s="63"/>
      <c r="O14" s="63"/>
      <c r="P14" s="63"/>
      <c r="Q14" s="63"/>
      <c r="R14" s="63"/>
      <c r="S14" s="63"/>
      <c r="T14" s="63"/>
      <c r="U14" s="63"/>
      <c r="V14" s="63"/>
    </row>
    <row r="15" spans="1:22">
      <c r="A15" s="58" t="s">
        <v>230</v>
      </c>
      <c r="B15" s="66">
        <v>484357</v>
      </c>
      <c r="C15" s="67">
        <v>20.2</v>
      </c>
      <c r="D15" s="82">
        <v>0.72367778038875397</v>
      </c>
      <c r="E15" s="82">
        <v>9.9999999999997868E-2</v>
      </c>
      <c r="F15" s="82">
        <v>7.4524547934530894</v>
      </c>
      <c r="G15" s="78">
        <v>1.1319999999999999</v>
      </c>
      <c r="H15" s="52"/>
      <c r="I15" s="52"/>
      <c r="J15" s="52"/>
      <c r="K15" s="52"/>
      <c r="L15" s="52"/>
      <c r="M15" s="52"/>
      <c r="N15" s="52"/>
      <c r="O15" s="52"/>
      <c r="P15" s="52"/>
      <c r="Q15" s="52"/>
      <c r="R15" s="52"/>
      <c r="S15" s="52"/>
      <c r="T15" s="52"/>
      <c r="U15" s="52"/>
      <c r="V15" s="52"/>
    </row>
    <row r="16" spans="1:22">
      <c r="A16" s="60" t="s">
        <v>36</v>
      </c>
      <c r="B16" s="65">
        <v>331683</v>
      </c>
      <c r="C16" s="62">
        <v>13.83</v>
      </c>
      <c r="D16" s="81">
        <v>1.1435262690854486</v>
      </c>
      <c r="E16" s="81">
        <v>0.11999999999999922</v>
      </c>
      <c r="F16" s="81">
        <v>8.9490555643122036</v>
      </c>
      <c r="G16" s="77">
        <v>0.85399999999999987</v>
      </c>
      <c r="H16" s="63"/>
      <c r="I16" s="63"/>
      <c r="J16" s="55"/>
      <c r="K16" s="55"/>
      <c r="L16" s="55"/>
      <c r="M16" s="55"/>
      <c r="N16" s="55"/>
      <c r="O16" s="55"/>
      <c r="P16" s="55"/>
      <c r="Q16" s="63"/>
      <c r="R16" s="63"/>
      <c r="S16" s="63"/>
      <c r="T16" s="63"/>
      <c r="U16" s="63"/>
      <c r="V16" s="63"/>
    </row>
    <row r="17" spans="1:7">
      <c r="A17" s="60" t="s">
        <v>42</v>
      </c>
      <c r="B17" s="66">
        <v>79007</v>
      </c>
      <c r="C17" s="67">
        <v>3.29</v>
      </c>
      <c r="D17" s="82">
        <v>-0.58386077940381087</v>
      </c>
      <c r="E17" s="82">
        <v>-2.9999999999999805E-2</v>
      </c>
      <c r="F17" s="82">
        <v>6.651503016172966</v>
      </c>
      <c r="G17" s="78">
        <v>0.17299999999999999</v>
      </c>
    </row>
    <row r="18" spans="1:7" ht="15.75" thickBot="1">
      <c r="A18" s="72" t="s">
        <v>39</v>
      </c>
      <c r="B18" s="75">
        <v>22593</v>
      </c>
      <c r="C18" s="73">
        <v>0.94</v>
      </c>
      <c r="D18" s="83">
        <v>0.27072607846618801</v>
      </c>
      <c r="E18" s="83">
        <v>0</v>
      </c>
      <c r="F18" s="83">
        <v>7.3675191084961789</v>
      </c>
      <c r="G18" s="79">
        <v>5.2000000000000005E-2</v>
      </c>
    </row>
    <row r="20" spans="1:7">
      <c r="A20" s="409" t="s">
        <v>43</v>
      </c>
      <c r="B20" s="409"/>
      <c r="C20" s="409"/>
      <c r="D20" s="409"/>
      <c r="E20" s="409"/>
      <c r="F20" s="409"/>
      <c r="G20" s="409"/>
    </row>
    <row r="21" spans="1:7" ht="21" customHeight="1">
      <c r="A21" s="410" t="s">
        <v>13</v>
      </c>
      <c r="B21" s="410"/>
      <c r="C21" s="410"/>
      <c r="D21" s="410"/>
      <c r="E21" s="410"/>
      <c r="F21" s="410"/>
      <c r="G21" s="410"/>
    </row>
    <row r="22" spans="1:7" ht="35.25" customHeight="1">
      <c r="A22" s="408" t="s">
        <v>44</v>
      </c>
      <c r="B22" s="408"/>
      <c r="C22" s="408"/>
      <c r="D22" s="408"/>
      <c r="E22" s="408"/>
      <c r="F22" s="408"/>
      <c r="G22" s="408"/>
    </row>
    <row r="27" spans="1:7">
      <c r="A27" s="52"/>
      <c r="B27" s="52"/>
      <c r="C27" s="76"/>
      <c r="D27" s="52"/>
      <c r="E27" s="52"/>
      <c r="F27" s="52"/>
      <c r="G27" s="52"/>
    </row>
    <row r="28" spans="1:7">
      <c r="A28" s="52"/>
      <c r="B28" s="52"/>
      <c r="C28" s="76"/>
      <c r="D28" s="52"/>
      <c r="E28" s="52"/>
      <c r="F28" s="52"/>
      <c r="G28" s="52"/>
    </row>
    <row r="32" spans="1:7">
      <c r="A32" s="52"/>
      <c r="B32" s="52"/>
      <c r="C32" s="76"/>
      <c r="D32" s="52"/>
      <c r="E32" s="52"/>
      <c r="F32" s="52"/>
      <c r="G32" s="52"/>
    </row>
  </sheetData>
  <mergeCells count="7">
    <mergeCell ref="B3:C3"/>
    <mergeCell ref="D3:E3"/>
    <mergeCell ref="F3:G3"/>
    <mergeCell ref="A1:G1"/>
    <mergeCell ref="A22:G22"/>
    <mergeCell ref="A20:G20"/>
    <mergeCell ref="A21:G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election activeCell="A3" sqref="A3:G15"/>
    </sheetView>
  </sheetViews>
  <sheetFormatPr baseColWidth="10" defaultRowHeight="15"/>
  <cols>
    <col min="1" max="1" width="33.5703125" customWidth="1"/>
    <col min="3" max="3" width="10.28515625" customWidth="1"/>
    <col min="4" max="4" width="8.42578125" customWidth="1"/>
    <col min="5" max="5" width="9.85546875" customWidth="1"/>
    <col min="6" max="6" width="8.5703125" customWidth="1"/>
    <col min="7" max="7" width="13.42578125" customWidth="1"/>
  </cols>
  <sheetData>
    <row r="1" spans="1:7">
      <c r="A1" s="411" t="s">
        <v>182</v>
      </c>
      <c r="B1" s="411"/>
      <c r="C1" s="411"/>
      <c r="D1" s="411"/>
      <c r="E1" s="411"/>
      <c r="F1" s="411"/>
      <c r="G1" s="411"/>
    </row>
    <row r="2" spans="1:7" ht="15.75" thickBot="1">
      <c r="A2" s="89"/>
      <c r="B2" s="89"/>
      <c r="C2" s="89"/>
      <c r="D2" s="86"/>
      <c r="E2" s="86"/>
      <c r="F2" s="86"/>
      <c r="G2" s="86"/>
    </row>
    <row r="3" spans="1:7" ht="30.75" customHeight="1">
      <c r="A3" s="90"/>
      <c r="B3" s="412" t="s">
        <v>27</v>
      </c>
      <c r="C3" s="413"/>
      <c r="D3" s="416" t="s">
        <v>45</v>
      </c>
      <c r="E3" s="417"/>
      <c r="F3" s="416" t="s">
        <v>29</v>
      </c>
      <c r="G3" s="418"/>
    </row>
    <row r="4" spans="1:7" ht="33.75">
      <c r="A4" s="91" t="s">
        <v>46</v>
      </c>
      <c r="B4" s="92" t="s">
        <v>30</v>
      </c>
      <c r="C4" s="93" t="s">
        <v>33</v>
      </c>
      <c r="D4" s="88" t="s">
        <v>32</v>
      </c>
      <c r="E4" s="121" t="s">
        <v>33</v>
      </c>
      <c r="F4" s="88" t="s">
        <v>32</v>
      </c>
      <c r="G4" s="87" t="s">
        <v>47</v>
      </c>
    </row>
    <row r="5" spans="1:7">
      <c r="A5" s="94" t="s">
        <v>204</v>
      </c>
      <c r="B5" s="107">
        <v>1021856</v>
      </c>
      <c r="C5" s="95">
        <v>54.09</v>
      </c>
      <c r="D5" s="95">
        <v>-1.2503925898366353</v>
      </c>
      <c r="E5" s="95">
        <v>-0.52999999999999403</v>
      </c>
      <c r="F5" s="95">
        <v>0.36298542567501091</v>
      </c>
      <c r="G5" s="95">
        <v>-0.89699999999999991</v>
      </c>
    </row>
    <row r="6" spans="1:7">
      <c r="A6" s="96" t="s">
        <v>48</v>
      </c>
      <c r="B6" s="107">
        <v>300376</v>
      </c>
      <c r="C6" s="95">
        <v>15.9</v>
      </c>
      <c r="D6" s="95">
        <v>1.7061864920413061</v>
      </c>
      <c r="E6" s="95">
        <v>0.3100000000000005</v>
      </c>
      <c r="F6" s="95">
        <v>4.4845834516758609</v>
      </c>
      <c r="G6" s="95">
        <v>0.35099999999999998</v>
      </c>
    </row>
    <row r="7" spans="1:7">
      <c r="A7" s="96" t="s">
        <v>49</v>
      </c>
      <c r="B7" s="107">
        <v>81885</v>
      </c>
      <c r="C7" s="95">
        <v>4.33</v>
      </c>
      <c r="D7" s="95">
        <v>0.50198831557759505</v>
      </c>
      <c r="E7" s="95">
        <v>3.0000000000000249E-2</v>
      </c>
      <c r="F7" s="95">
        <v>18.502029517463782</v>
      </c>
      <c r="G7" s="95">
        <v>0.33700000000000002</v>
      </c>
    </row>
    <row r="8" spans="1:7">
      <c r="A8" s="97" t="s">
        <v>50</v>
      </c>
      <c r="B8" s="108">
        <v>1404117</v>
      </c>
      <c r="C8" s="98">
        <v>74.319999999999993</v>
      </c>
      <c r="D8" s="98">
        <v>-0.53067140452590644</v>
      </c>
      <c r="E8" s="98">
        <v>-0.18000000000000682</v>
      </c>
      <c r="F8" s="98">
        <v>1.6325459206106396</v>
      </c>
      <c r="G8" s="98">
        <v>-0.20900000000000035</v>
      </c>
    </row>
    <row r="9" spans="1:7">
      <c r="A9" s="96" t="s">
        <v>205</v>
      </c>
      <c r="B9" s="107">
        <v>130825</v>
      </c>
      <c r="C9" s="95">
        <v>6.92</v>
      </c>
      <c r="D9" s="95">
        <v>-1.8692289805501194</v>
      </c>
      <c r="E9" s="95">
        <v>-0.12000000000000011</v>
      </c>
      <c r="F9" s="95">
        <v>1.8263870418608441</v>
      </c>
      <c r="G9" s="95">
        <v>-7.0000000000000288E-3</v>
      </c>
    </row>
    <row r="10" spans="1:7">
      <c r="A10" s="96" t="s">
        <v>206</v>
      </c>
      <c r="B10" s="107">
        <v>279137</v>
      </c>
      <c r="C10" s="95">
        <v>14.77</v>
      </c>
      <c r="D10" s="95">
        <v>1.8413659746798539</v>
      </c>
      <c r="E10" s="95">
        <v>0.29999999999999893</v>
      </c>
      <c r="F10" s="95">
        <v>4.5883165383304947</v>
      </c>
      <c r="G10" s="95">
        <v>0.33699999999999991</v>
      </c>
    </row>
    <row r="11" spans="1:7">
      <c r="A11" s="96" t="s">
        <v>51</v>
      </c>
      <c r="B11" s="107">
        <v>67027</v>
      </c>
      <c r="C11" s="95">
        <v>3.55</v>
      </c>
      <c r="D11" s="95">
        <v>-0.33752639248223471</v>
      </c>
      <c r="E11" s="95">
        <v>0</v>
      </c>
      <c r="F11" s="95">
        <v>1.2008666269524682</v>
      </c>
      <c r="G11" s="95">
        <v>-2.6000000000000023E-2</v>
      </c>
    </row>
    <row r="12" spans="1:7">
      <c r="A12" s="96" t="s">
        <v>232</v>
      </c>
      <c r="B12" s="107">
        <v>8204</v>
      </c>
      <c r="C12" s="95">
        <v>0.43</v>
      </c>
      <c r="D12" s="95">
        <v>-2.1702838063439089</v>
      </c>
      <c r="E12" s="95">
        <v>-1.0000000000000009E-2</v>
      </c>
      <c r="F12" s="95">
        <v>-9.2788418599624052</v>
      </c>
      <c r="G12" s="95">
        <v>-9.6000000000000002E-2</v>
      </c>
    </row>
    <row r="13" spans="1:7">
      <c r="A13" s="110" t="s">
        <v>231</v>
      </c>
      <c r="B13" s="111">
        <v>485193</v>
      </c>
      <c r="C13" s="112">
        <v>25.68</v>
      </c>
      <c r="D13" s="112">
        <v>0.44426318764012596</v>
      </c>
      <c r="E13" s="112">
        <v>0.17999999999999972</v>
      </c>
      <c r="F13" s="112">
        <v>2.7862951723307772</v>
      </c>
      <c r="G13" s="112">
        <v>0.20899999999999999</v>
      </c>
    </row>
    <row r="14" spans="1:7">
      <c r="A14" s="113" t="s">
        <v>52</v>
      </c>
      <c r="B14" s="114">
        <v>1889310</v>
      </c>
      <c r="C14" s="115">
        <v>100</v>
      </c>
      <c r="D14" s="115">
        <v>-0.28210940778136129</v>
      </c>
      <c r="E14" s="115"/>
      <c r="F14" s="115">
        <v>1.9154330733951896</v>
      </c>
      <c r="G14" s="115"/>
    </row>
    <row r="15" spans="1:7" ht="15.75" thickBot="1">
      <c r="A15" s="99" t="s">
        <v>53</v>
      </c>
      <c r="B15" s="109">
        <v>1440022</v>
      </c>
      <c r="C15" s="100">
        <v>76.22</v>
      </c>
      <c r="D15" s="100">
        <v>-0.72839427873386819</v>
      </c>
      <c r="E15" s="100">
        <v>-0.34000000000000341</v>
      </c>
      <c r="F15" s="100">
        <v>1.070135803924499</v>
      </c>
      <c r="G15" s="100">
        <v>-0.66200000000000048</v>
      </c>
    </row>
    <row r="16" spans="1:7">
      <c r="A16" s="102"/>
      <c r="B16" s="103"/>
      <c r="C16" s="104"/>
      <c r="D16" s="105"/>
      <c r="E16" s="105"/>
      <c r="F16" s="105"/>
      <c r="G16" s="105"/>
    </row>
    <row r="17" spans="1:8">
      <c r="A17" s="414" t="s">
        <v>54</v>
      </c>
      <c r="B17" s="414"/>
      <c r="C17" s="414"/>
      <c r="D17" s="414"/>
      <c r="E17" s="414"/>
      <c r="F17" s="414"/>
      <c r="G17" s="414"/>
      <c r="H17" s="86"/>
    </row>
    <row r="18" spans="1:8" ht="21" customHeight="1">
      <c r="A18" s="415" t="s">
        <v>13</v>
      </c>
      <c r="B18" s="415"/>
      <c r="C18" s="415"/>
      <c r="D18" s="415"/>
      <c r="E18" s="415"/>
      <c r="F18" s="415"/>
      <c r="G18" s="415"/>
      <c r="H18" s="86"/>
    </row>
    <row r="19" spans="1:8" ht="25.5" customHeight="1">
      <c r="A19" s="415" t="s">
        <v>55</v>
      </c>
      <c r="B19" s="415"/>
      <c r="C19" s="415"/>
      <c r="D19" s="415"/>
      <c r="E19" s="415"/>
      <c r="F19" s="415"/>
      <c r="G19" s="415"/>
      <c r="H19" s="86"/>
    </row>
    <row r="20" spans="1:8" ht="36.75" customHeight="1">
      <c r="A20" s="415" t="s">
        <v>56</v>
      </c>
      <c r="B20" s="415"/>
      <c r="C20" s="415"/>
      <c r="D20" s="415"/>
      <c r="E20" s="415"/>
      <c r="F20" s="415"/>
      <c r="G20" s="415"/>
      <c r="H20" s="86"/>
    </row>
    <row r="21" spans="1:8" ht="33.75" customHeight="1">
      <c r="A21" s="415" t="s">
        <v>57</v>
      </c>
      <c r="B21" s="415"/>
      <c r="C21" s="415"/>
      <c r="D21" s="415"/>
      <c r="E21" s="415"/>
      <c r="F21" s="415"/>
      <c r="G21" s="415"/>
      <c r="H21" s="116"/>
    </row>
    <row r="22" spans="1:8">
      <c r="A22" s="106"/>
      <c r="B22" s="106"/>
      <c r="C22" s="106"/>
      <c r="D22" s="106"/>
      <c r="E22" s="106"/>
      <c r="F22" s="106"/>
      <c r="G22" s="106"/>
      <c r="H22" s="86"/>
    </row>
    <row r="23" spans="1:8">
      <c r="A23" s="86"/>
      <c r="B23" s="101"/>
      <c r="C23" s="86"/>
      <c r="D23" s="86"/>
      <c r="E23" s="86"/>
      <c r="F23" s="86"/>
      <c r="G23" s="86"/>
      <c r="H23" s="86"/>
    </row>
  </sheetData>
  <mergeCells count="9">
    <mergeCell ref="A1:G1"/>
    <mergeCell ref="B3:C3"/>
    <mergeCell ref="A17:G17"/>
    <mergeCell ref="A20:G20"/>
    <mergeCell ref="A21:G21"/>
    <mergeCell ref="D3:E3"/>
    <mergeCell ref="F3:G3"/>
    <mergeCell ref="A18:G18"/>
    <mergeCell ref="A19:G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workbookViewId="0">
      <selection activeCell="A13" sqref="A13:G13"/>
    </sheetView>
  </sheetViews>
  <sheetFormatPr baseColWidth="10" defaultRowHeight="15"/>
  <cols>
    <col min="1" max="1" width="51.28515625" customWidth="1"/>
  </cols>
  <sheetData>
    <row r="1" spans="1:8" ht="15.75" thickBot="1">
      <c r="A1" s="422" t="s">
        <v>207</v>
      </c>
      <c r="B1" s="422"/>
      <c r="C1" s="422"/>
      <c r="D1" s="422"/>
      <c r="E1" s="422"/>
      <c r="F1" s="422"/>
      <c r="G1" s="422"/>
    </row>
    <row r="2" spans="1:8" ht="23.25" customHeight="1">
      <c r="A2" s="118"/>
      <c r="B2" s="419" t="s">
        <v>27</v>
      </c>
      <c r="C2" s="420"/>
      <c r="D2" s="419" t="s">
        <v>58</v>
      </c>
      <c r="E2" s="420"/>
      <c r="F2" s="419" t="s">
        <v>59</v>
      </c>
      <c r="G2" s="421"/>
    </row>
    <row r="3" spans="1:8" ht="33.75">
      <c r="A3" s="119" t="s">
        <v>46</v>
      </c>
      <c r="B3" s="120" t="s">
        <v>30</v>
      </c>
      <c r="C3" s="121" t="s">
        <v>60</v>
      </c>
      <c r="D3" s="120" t="s">
        <v>61</v>
      </c>
      <c r="E3" s="121" t="s">
        <v>47</v>
      </c>
      <c r="F3" s="120" t="s">
        <v>61</v>
      </c>
      <c r="G3" s="120" t="s">
        <v>47</v>
      </c>
    </row>
    <row r="4" spans="1:8">
      <c r="A4" s="122" t="s">
        <v>208</v>
      </c>
      <c r="B4" s="130">
        <v>1026526</v>
      </c>
      <c r="C4" s="132">
        <v>88.244254597783154</v>
      </c>
      <c r="D4" s="134">
        <v>0.1</v>
      </c>
      <c r="E4" s="129">
        <v>-0.1</v>
      </c>
      <c r="F4" s="134">
        <v>0.97605668244309385</v>
      </c>
      <c r="G4" s="134">
        <v>-0.12892340145201048</v>
      </c>
    </row>
    <row r="5" spans="1:8">
      <c r="A5" s="123" t="s">
        <v>63</v>
      </c>
      <c r="B5" s="130">
        <v>116833</v>
      </c>
      <c r="C5" s="132">
        <v>10.043428999774774</v>
      </c>
      <c r="D5" s="135">
        <v>1.6</v>
      </c>
      <c r="E5" s="129">
        <v>0.1</v>
      </c>
      <c r="F5" s="135">
        <v>1.2344541485605376</v>
      </c>
      <c r="G5" s="134">
        <v>1.0677090392420218E-2</v>
      </c>
    </row>
    <row r="6" spans="1:8">
      <c r="A6" s="123" t="s">
        <v>64</v>
      </c>
      <c r="B6" s="130">
        <v>909693</v>
      </c>
      <c r="C6" s="132">
        <v>78.200825598008379</v>
      </c>
      <c r="D6" s="135">
        <v>-0.1</v>
      </c>
      <c r="E6" s="129">
        <v>-0.3</v>
      </c>
      <c r="F6" s="135">
        <v>0.94717678877034306</v>
      </c>
      <c r="G6" s="134">
        <v>-0.13805182915913009</v>
      </c>
    </row>
    <row r="7" spans="1:8">
      <c r="A7" s="124" t="s">
        <v>65</v>
      </c>
      <c r="B7" s="130">
        <v>97350</v>
      </c>
      <c r="C7" s="132">
        <v>8.3685928900916213</v>
      </c>
      <c r="D7" s="134">
        <v>1.3</v>
      </c>
      <c r="E7" s="129">
        <v>0.1</v>
      </c>
      <c r="F7" s="134">
        <v>3.1435360143762914</v>
      </c>
      <c r="G7" s="134">
        <v>0.14884757820876066</v>
      </c>
    </row>
    <row r="8" spans="1:8">
      <c r="A8" s="125" t="s">
        <v>66</v>
      </c>
      <c r="B8" s="131">
        <v>39402</v>
      </c>
      <c r="C8" s="133">
        <v>3.3871525121252191</v>
      </c>
      <c r="D8" s="134">
        <v>0.8</v>
      </c>
      <c r="E8" s="129">
        <v>0</v>
      </c>
      <c r="F8" s="134">
        <v>1.074811849340751</v>
      </c>
      <c r="G8" s="134">
        <v>0</v>
      </c>
    </row>
    <row r="9" spans="1:8" ht="15.75" thickBot="1">
      <c r="A9" s="126" t="s">
        <v>67</v>
      </c>
      <c r="B9" s="127">
        <v>1163278</v>
      </c>
      <c r="C9" s="138">
        <v>100</v>
      </c>
      <c r="D9" s="136">
        <v>0.2</v>
      </c>
      <c r="E9" s="128"/>
      <c r="F9" s="136">
        <v>1.1229465090274005</v>
      </c>
      <c r="G9" s="19"/>
      <c r="H9" s="18"/>
    </row>
    <row r="10" spans="1:8">
      <c r="A10" s="414" t="s">
        <v>68</v>
      </c>
      <c r="B10" s="414"/>
      <c r="C10" s="414"/>
      <c r="D10" s="414"/>
      <c r="E10" s="414"/>
      <c r="F10" s="414"/>
      <c r="G10" s="414"/>
    </row>
    <row r="11" spans="1:8">
      <c r="A11" s="415" t="s">
        <v>13</v>
      </c>
      <c r="B11" s="415"/>
      <c r="C11" s="415"/>
      <c r="D11" s="415"/>
      <c r="E11" s="415"/>
      <c r="F11" s="415"/>
      <c r="G11" s="415"/>
    </row>
    <row r="12" spans="1:8" ht="22.5" customHeight="1">
      <c r="A12" s="408" t="s">
        <v>69</v>
      </c>
      <c r="B12" s="408"/>
      <c r="C12" s="408"/>
      <c r="D12" s="408"/>
      <c r="E12" s="408"/>
      <c r="F12" s="408"/>
      <c r="G12" s="408"/>
    </row>
    <row r="13" spans="1:8" ht="35.25" customHeight="1">
      <c r="A13" s="408" t="s">
        <v>70</v>
      </c>
      <c r="B13" s="408"/>
      <c r="C13" s="408"/>
      <c r="D13" s="408"/>
      <c r="E13" s="408"/>
      <c r="F13" s="408"/>
      <c r="G13" s="408"/>
    </row>
    <row r="36" spans="1:7" ht="15.75" thickBot="1">
      <c r="A36" s="117"/>
      <c r="B36" s="117"/>
      <c r="C36" s="117"/>
      <c r="D36" s="117"/>
      <c r="E36" s="117"/>
      <c r="F36" s="117"/>
      <c r="G36" s="117"/>
    </row>
    <row r="37" spans="1:7">
      <c r="A37" s="118"/>
      <c r="B37" s="419" t="s">
        <v>27</v>
      </c>
      <c r="C37" s="420"/>
      <c r="D37" s="419" t="s">
        <v>58</v>
      </c>
      <c r="E37" s="420"/>
      <c r="F37" s="419" t="s">
        <v>59</v>
      </c>
      <c r="G37" s="421"/>
    </row>
    <row r="38" spans="1:7" ht="33.75">
      <c r="A38" s="119" t="s">
        <v>46</v>
      </c>
      <c r="B38" s="120" t="s">
        <v>30</v>
      </c>
      <c r="C38" s="121" t="s">
        <v>60</v>
      </c>
      <c r="D38" s="120" t="s">
        <v>61</v>
      </c>
      <c r="E38" s="121" t="s">
        <v>47</v>
      </c>
      <c r="F38" s="120" t="s">
        <v>61</v>
      </c>
      <c r="G38" s="120" t="s">
        <v>47</v>
      </c>
    </row>
    <row r="39" spans="1:7">
      <c r="A39" s="122" t="s">
        <v>62</v>
      </c>
      <c r="B39" s="130">
        <v>1026526</v>
      </c>
      <c r="C39" s="132">
        <v>88.244254597783154</v>
      </c>
      <c r="D39" s="134">
        <v>0.1</v>
      </c>
      <c r="E39" s="129">
        <v>-0.1</v>
      </c>
      <c r="F39" s="134">
        <v>0.97605668244309385</v>
      </c>
      <c r="G39" s="134">
        <v>-0.12892340145201048</v>
      </c>
    </row>
    <row r="40" spans="1:7">
      <c r="A40" s="123" t="s">
        <v>63</v>
      </c>
      <c r="B40" s="130">
        <v>116833</v>
      </c>
      <c r="C40" s="132">
        <v>10.043428999774774</v>
      </c>
      <c r="D40" s="135">
        <v>1.6</v>
      </c>
      <c r="E40" s="129">
        <v>0.1</v>
      </c>
      <c r="F40" s="135">
        <v>1.2344541485605376</v>
      </c>
      <c r="G40" s="134">
        <v>1.0677090392420218E-2</v>
      </c>
    </row>
    <row r="41" spans="1:7">
      <c r="A41" s="123" t="s">
        <v>64</v>
      </c>
      <c r="B41" s="130">
        <v>909693</v>
      </c>
      <c r="C41" s="132">
        <v>78.200825598008379</v>
      </c>
      <c r="D41" s="135">
        <v>-0.1</v>
      </c>
      <c r="E41" s="129">
        <v>-0.3</v>
      </c>
      <c r="F41" s="135">
        <v>0.94717678877034306</v>
      </c>
      <c r="G41" s="134">
        <v>-0.13805182915913009</v>
      </c>
    </row>
    <row r="42" spans="1:7">
      <c r="A42" s="124" t="s">
        <v>65</v>
      </c>
      <c r="B42" s="130">
        <v>97350</v>
      </c>
      <c r="C42" s="132">
        <v>8.3685928900916213</v>
      </c>
      <c r="D42" s="134">
        <v>1.3</v>
      </c>
      <c r="E42" s="129">
        <v>0.1</v>
      </c>
      <c r="F42" s="134">
        <v>3.1435360143762914</v>
      </c>
      <c r="G42" s="134">
        <v>0.14884757820876066</v>
      </c>
    </row>
    <row r="43" spans="1:7">
      <c r="A43" s="125" t="s">
        <v>66</v>
      </c>
      <c r="B43" s="131">
        <v>39402</v>
      </c>
      <c r="C43" s="133">
        <v>3.3871525121252191</v>
      </c>
      <c r="D43" s="134">
        <v>0.8</v>
      </c>
      <c r="E43" s="129">
        <v>0</v>
      </c>
      <c r="F43" s="134">
        <v>1.074811849340751</v>
      </c>
      <c r="G43" s="134">
        <v>0</v>
      </c>
    </row>
    <row r="44" spans="1:7" ht="15.75" thickBot="1">
      <c r="A44" s="126" t="s">
        <v>67</v>
      </c>
      <c r="B44" s="127">
        <v>1163278</v>
      </c>
      <c r="C44" s="138">
        <v>100</v>
      </c>
      <c r="D44" s="136">
        <v>0.2</v>
      </c>
      <c r="E44" s="128"/>
      <c r="F44" s="136">
        <v>1.1229465090274005</v>
      </c>
      <c r="G44" s="137"/>
    </row>
  </sheetData>
  <mergeCells count="11">
    <mergeCell ref="B37:C37"/>
    <mergeCell ref="D37:E37"/>
    <mergeCell ref="F37:G37"/>
    <mergeCell ref="A1:G1"/>
    <mergeCell ref="A13:G13"/>
    <mergeCell ref="A12:G12"/>
    <mergeCell ref="A10:G10"/>
    <mergeCell ref="A11:G11"/>
    <mergeCell ref="B2:C2"/>
    <mergeCell ref="D2:E2"/>
    <mergeCell ref="F2:G2"/>
  </mergeCells>
  <pageMargins left="0.7" right="0.7" top="0.75" bottom="0.75" header="0.3" footer="0.3"/>
  <pageSetup paperSize="9" orientation="portrait" verticalDpi="597"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election activeCell="C29" sqref="C29"/>
    </sheetView>
  </sheetViews>
  <sheetFormatPr baseColWidth="10" defaultColWidth="27" defaultRowHeight="15"/>
  <cols>
    <col min="1" max="1" width="27.5703125" bestFit="1" customWidth="1"/>
    <col min="2" max="2" width="22.140625" bestFit="1" customWidth="1"/>
    <col min="3" max="3" width="7.85546875" bestFit="1" customWidth="1"/>
    <col min="4" max="4" width="7.42578125" bestFit="1" customWidth="1"/>
    <col min="5" max="5" width="6.85546875" bestFit="1" customWidth="1"/>
    <col min="6" max="6" width="11.5703125" bestFit="1" customWidth="1"/>
    <col min="7" max="7" width="6.85546875" bestFit="1" customWidth="1"/>
    <col min="8" max="8" width="11.5703125" bestFit="1" customWidth="1"/>
  </cols>
  <sheetData>
    <row r="1" spans="1:8">
      <c r="A1" s="427" t="s">
        <v>78</v>
      </c>
      <c r="B1" s="427"/>
      <c r="C1" s="427"/>
      <c r="D1" s="427"/>
      <c r="E1" s="427"/>
      <c r="F1" s="427"/>
      <c r="G1" s="427"/>
      <c r="H1" s="427"/>
    </row>
    <row r="2" spans="1:8" ht="15.75" thickBot="1">
      <c r="A2" s="139"/>
      <c r="B2" s="139"/>
      <c r="C2" s="139"/>
      <c r="D2" s="139"/>
      <c r="E2" s="139"/>
      <c r="F2" s="139"/>
      <c r="G2" s="139"/>
      <c r="H2" s="139"/>
    </row>
    <row r="3" spans="1:8" ht="33.75" customHeight="1" thickBot="1">
      <c r="A3" s="140"/>
      <c r="B3" s="140"/>
      <c r="C3" s="428" t="s">
        <v>27</v>
      </c>
      <c r="D3" s="429"/>
      <c r="E3" s="430" t="s">
        <v>45</v>
      </c>
      <c r="F3" s="430"/>
      <c r="G3" s="428" t="s">
        <v>79</v>
      </c>
      <c r="H3" s="430"/>
    </row>
    <row r="4" spans="1:8" ht="23.25" thickBot="1">
      <c r="A4" s="141"/>
      <c r="B4" s="142"/>
      <c r="C4" s="143" t="s">
        <v>30</v>
      </c>
      <c r="D4" s="144" t="s">
        <v>60</v>
      </c>
      <c r="E4" s="145" t="s">
        <v>61</v>
      </c>
      <c r="F4" s="145" t="s">
        <v>47</v>
      </c>
      <c r="G4" s="146" t="s">
        <v>61</v>
      </c>
      <c r="H4" s="146" t="s">
        <v>47</v>
      </c>
    </row>
    <row r="5" spans="1:8">
      <c r="A5" s="147" t="s">
        <v>16</v>
      </c>
      <c r="B5" s="148" t="s">
        <v>73</v>
      </c>
      <c r="C5" s="149">
        <v>1542419</v>
      </c>
      <c r="D5" s="150">
        <f>C5/C$9*100</f>
        <v>64.320227720158755</v>
      </c>
      <c r="E5" s="151">
        <v>0.29677700433394794</v>
      </c>
      <c r="F5" s="152">
        <v>4.4189186007955072E-2</v>
      </c>
      <c r="G5" s="151">
        <v>-1.568400842913853</v>
      </c>
      <c r="H5" s="152">
        <v>-0.36248078455280391</v>
      </c>
    </row>
    <row r="6" spans="1:8">
      <c r="A6" s="153"/>
      <c r="B6" s="154" t="s">
        <v>75</v>
      </c>
      <c r="C6" s="149">
        <v>378939</v>
      </c>
      <c r="D6" s="150">
        <f t="shared" ref="D6:D9" si="0">C6/C$9*100</f>
        <v>15.802089297427765</v>
      </c>
      <c r="E6" s="151">
        <v>0.87501197917221329</v>
      </c>
      <c r="F6" s="152">
        <v>0.10137471287277222</v>
      </c>
      <c r="G6" s="151">
        <v>2.2399440402624871</v>
      </c>
      <c r="H6" s="152">
        <v>0.43821434028547424</v>
      </c>
    </row>
    <row r="7" spans="1:8">
      <c r="A7" s="153"/>
      <c r="B7" s="154" t="s">
        <v>209</v>
      </c>
      <c r="C7" s="149">
        <v>300327</v>
      </c>
      <c r="D7" s="150">
        <f t="shared" si="0"/>
        <v>12.523899816140826</v>
      </c>
      <c r="E7" s="151">
        <v>-1.010244172555641</v>
      </c>
      <c r="F7" s="152">
        <v>-0.15664281170970717</v>
      </c>
      <c r="G7" s="151">
        <v>-1.4477131080729233</v>
      </c>
      <c r="H7" s="152">
        <v>-5.4467070764679451E-2</v>
      </c>
    </row>
    <row r="8" spans="1:8">
      <c r="A8" s="153"/>
      <c r="B8" s="154" t="s">
        <v>210</v>
      </c>
      <c r="C8" s="149">
        <v>176346</v>
      </c>
      <c r="D8" s="150">
        <f t="shared" si="0"/>
        <v>7.3537831662726632</v>
      </c>
      <c r="E8" s="151">
        <v>0.37909836065572744</v>
      </c>
      <c r="F8" s="152">
        <v>1.1078912828994092E-2</v>
      </c>
      <c r="G8" s="151">
        <v>-1.3090264115743655</v>
      </c>
      <c r="H8" s="152">
        <v>-2.1266484967989996E-2</v>
      </c>
    </row>
    <row r="9" spans="1:8">
      <c r="A9" s="155"/>
      <c r="B9" s="156" t="s">
        <v>80</v>
      </c>
      <c r="C9" s="157">
        <v>2398031</v>
      </c>
      <c r="D9" s="158">
        <f t="shared" si="0"/>
        <v>100</v>
      </c>
      <c r="E9" s="159">
        <v>0.2278712636029967</v>
      </c>
      <c r="F9" s="160"/>
      <c r="G9" s="161">
        <v>-1.0272684401095189</v>
      </c>
      <c r="H9" s="162"/>
    </row>
    <row r="10" spans="1:8">
      <c r="A10" s="163" t="s">
        <v>17</v>
      </c>
      <c r="B10" s="164" t="s">
        <v>211</v>
      </c>
      <c r="C10" s="165">
        <v>1472339</v>
      </c>
      <c r="D10" s="166">
        <f>C10/C$13*100</f>
        <v>77.929985020986507</v>
      </c>
      <c r="E10" s="151">
        <v>0.29420580101089389</v>
      </c>
      <c r="F10" s="152">
        <v>0.44780488792798678</v>
      </c>
      <c r="G10" s="151">
        <v>2.1315950539158024</v>
      </c>
      <c r="H10" s="152">
        <v>0.16337707237087357</v>
      </c>
    </row>
    <row r="11" spans="1:8">
      <c r="A11" s="142"/>
      <c r="B11" s="164" t="s">
        <v>75</v>
      </c>
      <c r="C11" s="149">
        <v>355992</v>
      </c>
      <c r="D11" s="150">
        <f>C11/C$13*100</f>
        <v>18.842434539593818</v>
      </c>
      <c r="E11" s="151">
        <v>-2.2534383674859049</v>
      </c>
      <c r="F11" s="152">
        <v>-0.38000965209279514</v>
      </c>
      <c r="G11" s="151">
        <v>1.4888107647454518</v>
      </c>
      <c r="H11" s="152">
        <v>-8.0722015092660013E-2</v>
      </c>
    </row>
    <row r="12" spans="1:8">
      <c r="A12" s="142"/>
      <c r="B12" s="164" t="s">
        <v>210</v>
      </c>
      <c r="C12" s="149">
        <v>60979</v>
      </c>
      <c r="D12" s="150">
        <f>C12/C$13*100</f>
        <v>3.2275804394196825</v>
      </c>
      <c r="E12" s="151">
        <v>-2.333589595746044</v>
      </c>
      <c r="F12" s="152">
        <v>-6.7795235835178769E-2</v>
      </c>
      <c r="G12" s="151">
        <v>-0.38198496167720641</v>
      </c>
      <c r="H12" s="152">
        <v>-8.2655057278212679E-2</v>
      </c>
    </row>
    <row r="13" spans="1:8">
      <c r="A13" s="167"/>
      <c r="B13" s="168" t="s">
        <v>80</v>
      </c>
      <c r="C13" s="169">
        <v>1889310</v>
      </c>
      <c r="D13" s="170">
        <f>C13/C$13*100</f>
        <v>100</v>
      </c>
      <c r="E13" s="159">
        <v>-0.28210940778136129</v>
      </c>
      <c r="F13" s="162"/>
      <c r="G13" s="159">
        <v>1.9154330733951896</v>
      </c>
      <c r="H13" s="162"/>
    </row>
    <row r="14" spans="1:8">
      <c r="A14" s="171" t="s">
        <v>18</v>
      </c>
      <c r="B14" s="164" t="s">
        <v>73</v>
      </c>
      <c r="C14" s="165">
        <v>836373</v>
      </c>
      <c r="D14" s="166">
        <f>C14/C$17*100</f>
        <v>71.897947008367737</v>
      </c>
      <c r="E14" s="172">
        <v>-0.23879528850454523</v>
      </c>
      <c r="F14" s="152">
        <v>-0.3080978444296818</v>
      </c>
      <c r="G14" s="172">
        <v>0.33774057957789427</v>
      </c>
      <c r="H14" s="152">
        <v>-0.49484396644442941</v>
      </c>
    </row>
    <row r="15" spans="1:8">
      <c r="A15" s="142"/>
      <c r="B15" s="164" t="s">
        <v>75</v>
      </c>
      <c r="C15" s="149">
        <v>205280</v>
      </c>
      <c r="D15" s="150">
        <f t="shared" ref="D15:D17" si="1">C15/C$17*100</f>
        <v>17.646684627406348</v>
      </c>
      <c r="E15" s="151">
        <v>1.2338616615214626</v>
      </c>
      <c r="F15" s="152">
        <v>0.18218799623228321</v>
      </c>
      <c r="G15" s="151">
        <v>3.7345998486895127</v>
      </c>
      <c r="H15" s="152">
        <v>0.41266781652786905</v>
      </c>
    </row>
    <row r="16" spans="1:8">
      <c r="A16" s="142"/>
      <c r="B16" s="164" t="s">
        <v>210</v>
      </c>
      <c r="C16" s="149">
        <v>121625</v>
      </c>
      <c r="D16" s="150">
        <f t="shared" si="1"/>
        <v>10.455368364225921</v>
      </c>
      <c r="E16" s="151">
        <v>1.4099421348408248</v>
      </c>
      <c r="F16" s="152">
        <v>0.12590984819740569</v>
      </c>
      <c r="G16" s="151">
        <v>1.8380454482889608</v>
      </c>
      <c r="H16" s="152">
        <v>8.2176149916559998E-2</v>
      </c>
    </row>
    <row r="17" spans="1:8">
      <c r="A17" s="167"/>
      <c r="B17" s="168" t="s">
        <v>80</v>
      </c>
      <c r="C17" s="169">
        <v>1163278</v>
      </c>
      <c r="D17" s="170">
        <f t="shared" si="1"/>
        <v>100</v>
      </c>
      <c r="E17" s="159">
        <v>0.18870248310418614</v>
      </c>
      <c r="F17" s="162"/>
      <c r="G17" s="159">
        <v>1.007823593726731</v>
      </c>
      <c r="H17" s="162"/>
    </row>
    <row r="18" spans="1:8">
      <c r="A18" s="431" t="s">
        <v>7</v>
      </c>
      <c r="B18" s="164" t="s">
        <v>211</v>
      </c>
      <c r="C18" s="165">
        <v>3851131</v>
      </c>
      <c r="D18" s="166">
        <f>C18/C$22*100</f>
        <v>70.65492928417855</v>
      </c>
      <c r="E18" s="151">
        <v>0.17899460232815301</v>
      </c>
      <c r="F18" s="152">
        <v>9.6494860068816024E-2</v>
      </c>
      <c r="G18" s="151">
        <v>0.11379524435068955</v>
      </c>
      <c r="H18" s="152">
        <v>-0.15407927612107955</v>
      </c>
    </row>
    <row r="19" spans="1:8">
      <c r="A19" s="431"/>
      <c r="B19" s="164" t="s">
        <v>75</v>
      </c>
      <c r="C19" s="149">
        <v>940211</v>
      </c>
      <c r="D19" s="150">
        <f t="shared" ref="D19:D22" si="2">C19/C$22*100</f>
        <v>17.249618804763276</v>
      </c>
      <c r="E19" s="151">
        <v>-0.25651661470207365</v>
      </c>
      <c r="F19" s="152">
        <v>-5.1656211888641224E-2</v>
      </c>
      <c r="G19" s="151">
        <v>2.245265782080863</v>
      </c>
      <c r="H19" s="152">
        <v>0.29720035969378228</v>
      </c>
    </row>
    <row r="20" spans="1:8">
      <c r="A20" s="431"/>
      <c r="B20" s="164" t="s">
        <v>209</v>
      </c>
      <c r="C20" s="149">
        <v>300327</v>
      </c>
      <c r="D20" s="150">
        <f t="shared" si="2"/>
        <v>5.5099613456746841</v>
      </c>
      <c r="E20" s="151">
        <v>-1.010244172555641</v>
      </c>
      <c r="F20" s="152">
        <v>-5.8579861790882148E-2</v>
      </c>
      <c r="G20" s="151">
        <v>-1.4477131080729233</v>
      </c>
      <c r="H20" s="152">
        <v>-0.10785870511778564</v>
      </c>
    </row>
    <row r="21" spans="1:8">
      <c r="A21" s="431"/>
      <c r="B21" s="164" t="s">
        <v>210</v>
      </c>
      <c r="C21" s="149">
        <v>358950</v>
      </c>
      <c r="D21" s="150">
        <f t="shared" si="2"/>
        <v>6.5854905653834912</v>
      </c>
      <c r="E21" s="151">
        <v>0.25136154168412528</v>
      </c>
      <c r="F21" s="152">
        <v>1.374121361071623E-2</v>
      </c>
      <c r="G21" s="151">
        <v>-0.19196780656397516</v>
      </c>
      <c r="H21" s="152">
        <v>-3.5262378454916907E-2</v>
      </c>
    </row>
    <row r="22" spans="1:8" ht="15.75" thickBot="1">
      <c r="A22" s="432"/>
      <c r="B22" s="173" t="s">
        <v>80</v>
      </c>
      <c r="C22" s="174">
        <v>5450619</v>
      </c>
      <c r="D22" s="175">
        <f t="shared" si="2"/>
        <v>100</v>
      </c>
      <c r="E22" s="176">
        <v>4.2178131574854838E-2</v>
      </c>
      <c r="F22" s="177"/>
      <c r="G22" s="176">
        <v>0.33000301683019373</v>
      </c>
      <c r="H22" s="177"/>
    </row>
    <row r="23" spans="1:8">
      <c r="A23" s="142"/>
      <c r="B23" s="164"/>
      <c r="C23" s="178"/>
      <c r="D23" s="178"/>
      <c r="E23" s="178"/>
      <c r="F23" s="178"/>
      <c r="G23" s="178"/>
      <c r="H23" s="178"/>
    </row>
    <row r="24" spans="1:8" ht="24.75" customHeight="1">
      <c r="A24" s="433" t="s">
        <v>81</v>
      </c>
      <c r="B24" s="433"/>
      <c r="C24" s="433"/>
      <c r="D24" s="433"/>
      <c r="E24" s="433"/>
      <c r="F24" s="433"/>
      <c r="G24" s="433"/>
      <c r="H24" s="433"/>
    </row>
    <row r="25" spans="1:8" ht="24" customHeight="1">
      <c r="A25" s="423" t="s">
        <v>13</v>
      </c>
      <c r="B25" s="423"/>
      <c r="C25" s="423"/>
      <c r="D25" s="423"/>
      <c r="E25" s="423"/>
      <c r="F25" s="423"/>
      <c r="G25" s="423"/>
      <c r="H25" s="423"/>
    </row>
    <row r="26" spans="1:8">
      <c r="A26" s="424" t="s">
        <v>82</v>
      </c>
      <c r="B26" s="424"/>
      <c r="C26" s="424"/>
      <c r="D26" s="424"/>
      <c r="E26" s="424"/>
      <c r="F26" s="424"/>
      <c r="G26" s="424"/>
      <c r="H26" s="424"/>
    </row>
    <row r="27" spans="1:8" ht="35.25" customHeight="1">
      <c r="A27" s="425" t="s">
        <v>83</v>
      </c>
      <c r="B27" s="425"/>
      <c r="C27" s="425"/>
      <c r="D27" s="425"/>
      <c r="E27" s="425"/>
      <c r="F27" s="425"/>
      <c r="G27" s="425"/>
      <c r="H27" s="425"/>
    </row>
    <row r="28" spans="1:8" ht="22.5" customHeight="1">
      <c r="A28" s="426" t="s">
        <v>212</v>
      </c>
      <c r="B28" s="426"/>
      <c r="C28" s="426"/>
      <c r="D28" s="426"/>
      <c r="E28" s="426"/>
      <c r="F28" s="426"/>
      <c r="G28" s="426"/>
      <c r="H28" s="426"/>
    </row>
  </sheetData>
  <mergeCells count="10">
    <mergeCell ref="A25:H25"/>
    <mergeCell ref="A26:H26"/>
    <mergeCell ref="A27:H27"/>
    <mergeCell ref="A28:H28"/>
    <mergeCell ref="A1:H1"/>
    <mergeCell ref="C3:D3"/>
    <mergeCell ref="E3:F3"/>
    <mergeCell ref="G3:H3"/>
    <mergeCell ref="A18:A22"/>
    <mergeCell ref="A24:H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Figure V 1-1</vt:lpstr>
      <vt:lpstr>Source Figure V 1-1</vt:lpstr>
      <vt:lpstr>Figure V 1-2</vt:lpstr>
      <vt:lpstr>Figure V 1-3</vt:lpstr>
      <vt:lpstr>Source Figure V 1-3</vt:lpstr>
      <vt:lpstr>Figure V 1-4</vt:lpstr>
      <vt:lpstr>Figure V 1-5</vt:lpstr>
      <vt:lpstr>Figure V 1-6</vt:lpstr>
      <vt:lpstr>Figure V 1-7</vt:lpstr>
      <vt:lpstr>Figure V 1-8</vt:lpstr>
      <vt:lpstr>Figure V 1-9</vt:lpstr>
      <vt:lpstr>Figure V 1-10</vt:lpstr>
      <vt:lpstr>Source Figure V 1-10</vt:lpstr>
      <vt:lpstr>Figure V 1-11</vt:lpstr>
      <vt:lpstr>Source Figure V 1-11</vt:lpstr>
      <vt:lpstr>Figure V 1-12</vt:lpstr>
      <vt:lpstr>Source Figure V 1-12</vt:lpstr>
      <vt:lpstr>Figure V 1-13</vt:lpstr>
      <vt:lpstr>Figure V 1-14</vt:lpstr>
      <vt:lpstr>Figure V 1-15</vt:lpstr>
      <vt:lpstr>Source Figure V 1-15</vt:lpstr>
      <vt:lpstr>Figure V 1-16</vt:lpstr>
      <vt:lpstr>Source Figure V 1-16</vt:lpstr>
      <vt:lpstr>Figure V 1.E-1</vt:lpstr>
    </vt:vector>
  </TitlesOfParts>
  <Company>MINEFI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 Amadou Yaya</dc:creator>
  <cp:lastModifiedBy>Jonathan DUVAL</cp:lastModifiedBy>
  <dcterms:created xsi:type="dcterms:W3CDTF">2017-07-12T10:40:31Z</dcterms:created>
  <dcterms:modified xsi:type="dcterms:W3CDTF">2017-11-09T14:16:22Z</dcterms:modified>
</cp:coreProperties>
</file>