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xml"/>
  <Override PartName="/xl/charts/chart1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AFP-DESSI\dessi\Publications DES réalisation\RAPPORT ANNUEL\rapportannuel 2019\5-VP et envoi maquette\Vue Rémunération\"/>
    </mc:Choice>
  </mc:AlternateContent>
  <bookViews>
    <workbookView xWindow="0" yWindow="120" windowWidth="20925" windowHeight="7140" tabRatio="1000" activeTab="3"/>
  </bookViews>
  <sheets>
    <sheet name="V3-1 distrib sn privé FP" sheetId="140" r:id="rId1"/>
    <sheet name="Source V3-1 distrib sn privé " sheetId="139" r:id="rId2"/>
    <sheet name="V3-2 distrib sn 3vFP" sheetId="227" r:id="rId3"/>
    <sheet name="Source V3-2 distrib sn 3vFP" sheetId="54" r:id="rId4"/>
    <sheet name="V3-E3-1" sheetId="235" r:id="rId5"/>
    <sheet name="V3 -E3-2" sheetId="228" r:id="rId6"/>
    <sheet name="V3-E3-3" sheetId="229" r:id="rId7"/>
    <sheet name="V 3-E3-4" sheetId="230" r:id="rId8"/>
    <sheet name="V3-3 Sn CS 3vFP" sheetId="53" r:id="rId9"/>
    <sheet name="Source V3-3 Sn CS 3vFP" sheetId="96" r:id="rId10"/>
    <sheet name="V3-4 sal brut 3vFP" sheetId="124" r:id="rId11"/>
    <sheet name="V3-5 sal n 3vFP" sheetId="125" r:id="rId12"/>
    <sheet name="V3-6 ev sal b&amp;n 3vFP" sheetId="234" r:id="rId13"/>
    <sheet name="V3-7 ventil ev sal net 3vFP" sheetId="126" r:id="rId14"/>
    <sheet name="V 3-8 Décomp niv sal moy 3vFP" sheetId="97" r:id="rId15"/>
    <sheet name="V 3-8 compl" sheetId="232" r:id="rId16"/>
    <sheet name="V 3 -9 Décomp évo SMPT 3vFP" sheetId="148" r:id="rId17"/>
    <sheet name="V3-10 ventil prop rmpp&lt; IPC" sheetId="135" r:id="rId18"/>
    <sheet name="V3-11 ventil ev RMPP n " sheetId="127" r:id="rId19"/>
    <sheet name="V3-12 ventil RMPP selon pos" sheetId="90" r:id="rId20"/>
    <sheet name="Source V3-12 ventil RMPP pos" sheetId="152" r:id="rId21"/>
    <sheet name="V 3-13 Evol sal my net " sheetId="213" r:id="rId22"/>
    <sheet name="Figure V 3-E5 - entrees sorties" sheetId="216" r:id="rId23"/>
    <sheet name="V 3-14 Décomp niv sal moy FPE" sheetId="149" r:id="rId24"/>
    <sheet name="V 3-15 Décomp niv sal moy FPE" sheetId="151" r:id="rId25"/>
    <sheet name="V3-16 évol ITB-GI en GA" sheetId="178" r:id="rId26"/>
    <sheet name=" V3-17 Evol ITN-GI" sheetId="208" r:id="rId27"/>
    <sheet name="Source V3-16 évol ITB-GI GA" sheetId="215" r:id="rId28"/>
    <sheet name="Source V3-17 Evol ITN-GI" sheetId="207" r:id="rId29"/>
    <sheet name="V3-18 Décomp RMPP fonc FPE" sheetId="86" r:id="rId30"/>
    <sheet name="Source V3-18 Décomp RMPP FPE GV" sheetId="153" r:id="rId31"/>
    <sheet name="V3-19 Eq salaire FPT" sheetId="67" r:id="rId32"/>
    <sheet name="V3-20 Evol s net FPT" sheetId="142" r:id="rId33"/>
    <sheet name="V3-21-filieres hop ETMS" sheetId="209" r:id="rId34"/>
    <sheet name="V3-22 Filières FPH " sheetId="214" r:id="rId35"/>
    <sheet name="V3-23 Eq salaire FPH" sheetId="205" r:id="rId36"/>
    <sheet name="V3-24 Eq salaire FPH" sheetId="144" r:id="rId37"/>
    <sheet name="V 3-A1-1 bilan GIPA 2018" sheetId="12" r:id="rId38"/>
    <sheet name="V 3.A1-2 GIPA" sheetId="136" r:id="rId39"/>
    <sheet name="Source V 3-A1-2 GIPA " sheetId="156" r:id="rId40"/>
    <sheet name="V3-A1-3" sheetId="233" r:id="rId41"/>
    <sheet name="V 3-A2-1 rachat RTT" sheetId="34" r:id="rId42"/>
    <sheet name="V 3-A2-2 CET min FPE" sheetId="137" r:id="rId43"/>
    <sheet name="Source V 3-A2-2 CET min FPE" sheetId="157" r:id="rId44"/>
    <sheet name="V 3-A2-3 CET FPT 2015" sheetId="224" r:id="rId45"/>
    <sheet name="V 3-A2-4 détail CET FPT 2015" sheetId="225" r:id="rId46"/>
  </sheets>
  <calcPr calcId="152511" fullPrecision="0"/>
</workbook>
</file>

<file path=xl/calcChain.xml><?xml version="1.0" encoding="utf-8"?>
<calcChain xmlns="http://schemas.openxmlformats.org/spreadsheetml/2006/main">
  <c r="P16" i="144" l="1"/>
  <c r="M40" i="144" l="1"/>
  <c r="L40" i="144"/>
  <c r="M38" i="144"/>
  <c r="L38" i="144"/>
  <c r="M37" i="144"/>
  <c r="L37" i="144"/>
  <c r="M36" i="144"/>
  <c r="L36" i="144"/>
  <c r="M32" i="144"/>
  <c r="L32" i="144"/>
  <c r="M31" i="144"/>
  <c r="L31" i="144"/>
  <c r="M30" i="144"/>
  <c r="L30" i="144"/>
  <c r="M28" i="144"/>
  <c r="L28" i="144"/>
  <c r="M26" i="144"/>
  <c r="L26" i="144"/>
  <c r="M25" i="144"/>
  <c r="L25" i="144"/>
  <c r="M24" i="144"/>
  <c r="L24" i="144"/>
  <c r="M20" i="144"/>
  <c r="L20" i="144"/>
  <c r="M19" i="144"/>
  <c r="L19" i="144"/>
  <c r="M18" i="144"/>
  <c r="L18" i="144"/>
  <c r="M16" i="144"/>
  <c r="L16" i="144"/>
  <c r="M14" i="144"/>
  <c r="L14" i="144"/>
  <c r="M13" i="144"/>
  <c r="L13" i="144"/>
  <c r="M12" i="144"/>
  <c r="L12" i="144"/>
  <c r="M8" i="144"/>
  <c r="L8" i="144"/>
  <c r="M7" i="144"/>
  <c r="L7" i="144"/>
  <c r="M6" i="144"/>
  <c r="L6" i="144"/>
  <c r="I30" i="144"/>
  <c r="I31" i="144"/>
  <c r="I32" i="144"/>
  <c r="I36" i="144"/>
  <c r="I37" i="144"/>
  <c r="I38" i="144"/>
  <c r="I28" i="144"/>
  <c r="I26" i="144"/>
  <c r="I25" i="144"/>
  <c r="I24" i="144"/>
  <c r="I20" i="144"/>
  <c r="I19" i="144"/>
  <c r="I18" i="144"/>
  <c r="I6" i="144"/>
  <c r="H38" i="144"/>
  <c r="H37" i="144"/>
  <c r="H36" i="144"/>
  <c r="H32" i="144"/>
  <c r="H31" i="144"/>
  <c r="H30" i="144"/>
  <c r="H19" i="144"/>
  <c r="H28" i="144"/>
  <c r="H26" i="144"/>
  <c r="H25" i="144"/>
  <c r="H24" i="144"/>
  <c r="H20" i="144"/>
  <c r="H18" i="144"/>
  <c r="J34" i="144"/>
  <c r="F40" i="144"/>
  <c r="I40" i="144" s="1"/>
  <c r="F34" i="144"/>
  <c r="J28" i="144"/>
  <c r="F22" i="144"/>
  <c r="F20" i="144"/>
  <c r="F10" i="144"/>
  <c r="J22" i="144"/>
  <c r="F28" i="144"/>
  <c r="J16" i="144"/>
  <c r="F16" i="144"/>
  <c r="H40" i="144" l="1"/>
  <c r="H8" i="213"/>
  <c r="F9" i="213"/>
  <c r="H9" i="213" l="1"/>
  <c r="K16" i="232" l="1"/>
  <c r="J16" i="232"/>
  <c r="I16" i="232"/>
  <c r="H16" i="232"/>
  <c r="E16" i="232"/>
  <c r="D16" i="232"/>
  <c r="C16" i="232"/>
  <c r="B16" i="232"/>
  <c r="K15" i="232"/>
  <c r="J15" i="232"/>
  <c r="I15" i="232"/>
  <c r="H15" i="232"/>
  <c r="E15" i="232"/>
  <c r="D15" i="232"/>
  <c r="C15" i="232"/>
  <c r="B15" i="232"/>
  <c r="E14" i="232"/>
  <c r="D14" i="232"/>
  <c r="C14" i="232"/>
  <c r="B14" i="232"/>
  <c r="G14" i="148" l="1"/>
  <c r="G13" i="148"/>
  <c r="G12" i="148"/>
  <c r="G7" i="148"/>
  <c r="G6" i="148"/>
  <c r="G5" i="148"/>
  <c r="I14" i="148"/>
  <c r="I12" i="148"/>
  <c r="I7" i="148"/>
  <c r="I6" i="148"/>
  <c r="I5" i="148"/>
  <c r="J6" i="229" l="1"/>
  <c r="D7" i="229"/>
  <c r="F6" i="229"/>
  <c r="H7" i="229"/>
  <c r="D5" i="229"/>
  <c r="H5" i="229"/>
  <c r="J7" i="229"/>
  <c r="D6" i="229"/>
  <c r="F5" i="229"/>
  <c r="F7" i="229"/>
  <c r="H6" i="229"/>
  <c r="J5" i="229"/>
  <c r="E10" i="228"/>
  <c r="C10" i="228"/>
  <c r="D10" i="228"/>
  <c r="B5" i="12"/>
  <c r="B10" i="228" l="1"/>
  <c r="B10" i="34" l="1"/>
  <c r="K7" i="156"/>
  <c r="K9" i="156"/>
  <c r="K8" i="156"/>
  <c r="K6" i="156"/>
  <c r="K5" i="156"/>
  <c r="K4" i="156"/>
  <c r="Q16" i="144" l="1"/>
  <c r="I16" i="144"/>
  <c r="D16" i="144"/>
  <c r="Q14" i="144"/>
  <c r="H14" i="144"/>
  <c r="E14" i="144"/>
  <c r="Q13" i="144"/>
  <c r="I13" i="144"/>
  <c r="E13" i="144"/>
  <c r="P12" i="144"/>
  <c r="H12" i="144"/>
  <c r="E12" i="144"/>
  <c r="P14" i="144"/>
  <c r="O10" i="144"/>
  <c r="K10" i="144"/>
  <c r="E6" i="144"/>
  <c r="P7" i="144"/>
  <c r="I7" i="144"/>
  <c r="E7" i="144"/>
  <c r="D7" i="144"/>
  <c r="Q6" i="144"/>
  <c r="G4" i="214"/>
  <c r="G5" i="214"/>
  <c r="G7" i="214"/>
  <c r="G8" i="214"/>
  <c r="G6" i="214"/>
  <c r="G9" i="214"/>
  <c r="E8" i="144" l="1"/>
  <c r="I8" i="144"/>
  <c r="Q8" i="144"/>
  <c r="D12" i="144"/>
  <c r="D13" i="144"/>
  <c r="D14" i="144"/>
  <c r="C10" i="144"/>
  <c r="B10" i="144"/>
  <c r="J10" i="144"/>
  <c r="N10" i="144"/>
  <c r="I12" i="144"/>
  <c r="I14" i="144"/>
  <c r="Q7" i="144"/>
  <c r="Q12" i="144"/>
  <c r="D6" i="144"/>
  <c r="H6" i="144"/>
  <c r="P6" i="144"/>
  <c r="P8" i="144"/>
  <c r="H8" i="144"/>
  <c r="G10" i="144"/>
  <c r="H13" i="144"/>
  <c r="P13" i="144"/>
  <c r="H16" i="144"/>
  <c r="E16" i="144"/>
  <c r="D8" i="144"/>
  <c r="H7" i="144"/>
  <c r="F8" i="213"/>
  <c r="B9" i="213"/>
  <c r="B8" i="213" l="1"/>
  <c r="D19" i="151"/>
  <c r="G19" i="151"/>
  <c r="M19" i="151"/>
  <c r="J19" i="151"/>
  <c r="H13" i="151"/>
  <c r="E13" i="151"/>
  <c r="J11" i="149"/>
  <c r="G11" i="149"/>
  <c r="D11" i="149"/>
  <c r="B13" i="151" l="1"/>
  <c r="B12" i="151"/>
  <c r="E12" i="151"/>
  <c r="K12" i="151"/>
  <c r="K13" i="151"/>
  <c r="H12" i="151"/>
  <c r="G14" i="97" l="1"/>
  <c r="F14" i="97"/>
  <c r="H15" i="97"/>
  <c r="B14" i="148"/>
  <c r="B15" i="97"/>
  <c r="F15" i="97" l="1"/>
  <c r="B13" i="97"/>
  <c r="C6" i="148"/>
  <c r="C15" i="97"/>
  <c r="C11" i="148" s="1"/>
  <c r="C7" i="148"/>
  <c r="C10" i="148"/>
  <c r="C8" i="148"/>
  <c r="C9" i="148"/>
  <c r="B13" i="148"/>
  <c r="C14" i="148"/>
  <c r="I15" i="97"/>
  <c r="H14" i="148"/>
  <c r="H12" i="148"/>
  <c r="H6" i="148"/>
  <c r="F13" i="148"/>
  <c r="F6" i="148"/>
  <c r="B5" i="148"/>
  <c r="B9" i="148"/>
  <c r="B7" i="148"/>
  <c r="C5" i="148"/>
  <c r="B14" i="97"/>
  <c r="C12" i="148"/>
  <c r="C13" i="148"/>
  <c r="I13" i="148"/>
  <c r="H13" i="148"/>
  <c r="I14" i="97"/>
  <c r="H7" i="148"/>
  <c r="H5" i="148"/>
  <c r="G15" i="97"/>
  <c r="F14" i="148"/>
  <c r="F12" i="148"/>
  <c r="F7" i="148"/>
  <c r="F5" i="148"/>
  <c r="B10" i="148"/>
  <c r="B8" i="148"/>
  <c r="B6" i="148"/>
  <c r="B12" i="148"/>
  <c r="C14" i="97"/>
  <c r="C13" i="97"/>
  <c r="H14" i="97"/>
  <c r="B11" i="148" l="1"/>
  <c r="G11" i="148"/>
  <c r="I11" i="148"/>
  <c r="F11" i="148"/>
  <c r="H11" i="148"/>
  <c r="B6" i="125" l="1"/>
  <c r="B7" i="125"/>
  <c r="B8" i="125"/>
  <c r="B9" i="125"/>
  <c r="B10" i="125"/>
  <c r="B11" i="125"/>
  <c r="B12" i="125"/>
  <c r="B13" i="125"/>
  <c r="B14" i="125"/>
  <c r="B15" i="125"/>
  <c r="B16" i="125"/>
  <c r="B17" i="125"/>
  <c r="B18" i="125"/>
  <c r="B19" i="125"/>
  <c r="B20" i="125"/>
  <c r="B5" i="125"/>
  <c r="C6" i="96" l="1"/>
  <c r="H4" i="54" l="1"/>
  <c r="D14" i="54"/>
  <c r="E14" i="54"/>
  <c r="F14" i="54"/>
  <c r="G14" i="54"/>
  <c r="I5" i="54" l="1"/>
  <c r="I4" i="54"/>
  <c r="I6" i="54"/>
  <c r="I7" i="54"/>
  <c r="I8" i="54"/>
  <c r="I9" i="54"/>
  <c r="I10" i="54"/>
  <c r="I11" i="54"/>
  <c r="I12" i="54"/>
  <c r="I13" i="54"/>
  <c r="H13" i="54"/>
  <c r="H12" i="54"/>
  <c r="H11" i="54"/>
  <c r="H10" i="54"/>
  <c r="H9" i="54"/>
  <c r="H8" i="54"/>
  <c r="H7" i="54"/>
  <c r="H6" i="54"/>
  <c r="H5" i="54"/>
  <c r="I14" i="54" l="1"/>
  <c r="H14" i="54"/>
  <c r="C14" i="139"/>
  <c r="D14" i="139"/>
  <c r="C14" i="54" l="1"/>
</calcChain>
</file>

<file path=xl/sharedStrings.xml><?xml version="1.0" encoding="utf-8"?>
<sst xmlns="http://schemas.openxmlformats.org/spreadsheetml/2006/main" count="1368" uniqueCount="462">
  <si>
    <t>Montant moyen par agent (en euros)</t>
  </si>
  <si>
    <t>Montant du premier décile (en euros)</t>
  </si>
  <si>
    <t>Montant médian (en euros)</t>
  </si>
  <si>
    <t>Montant du neuvième décile (en euros)</t>
  </si>
  <si>
    <t>Sexe</t>
  </si>
  <si>
    <t>Salaire brut (a)</t>
  </si>
  <si>
    <t xml:space="preserve">     - Traitement brut</t>
  </si>
  <si>
    <t>Salaire net de prélèvements = (a)-(b)-(c)</t>
  </si>
  <si>
    <t>Ensemble</t>
  </si>
  <si>
    <t>Cadres</t>
  </si>
  <si>
    <t>Professions intermédiaires</t>
  </si>
  <si>
    <t>Catégorie A</t>
  </si>
  <si>
    <t>Catégorie B</t>
  </si>
  <si>
    <t>Catégorie C</t>
  </si>
  <si>
    <t>Salaire moyen</t>
  </si>
  <si>
    <t>Employés et ouvriers</t>
  </si>
  <si>
    <t>Hommes</t>
  </si>
  <si>
    <t>Femmes</t>
  </si>
  <si>
    <t>40 à 44 ans</t>
  </si>
  <si>
    <t>45 à 49 ans</t>
  </si>
  <si>
    <t>50 à 54 ans</t>
  </si>
  <si>
    <t>55 ans et plus</t>
  </si>
  <si>
    <t>1er décile</t>
  </si>
  <si>
    <t>2ème décile</t>
  </si>
  <si>
    <t>3ème décile</t>
  </si>
  <si>
    <t>9ème décile</t>
  </si>
  <si>
    <t>8ème décile</t>
  </si>
  <si>
    <t>7ème décile</t>
  </si>
  <si>
    <t>6ème décile</t>
  </si>
  <si>
    <t>5ème décile</t>
  </si>
  <si>
    <t>4ème décile</t>
  </si>
  <si>
    <t>30 à 34 ans</t>
  </si>
  <si>
    <t>35 à 39 ans</t>
  </si>
  <si>
    <t>D1</t>
  </si>
  <si>
    <t>D9</t>
  </si>
  <si>
    <t>D9/D1</t>
  </si>
  <si>
    <t>Moins de 30 ans</t>
  </si>
  <si>
    <t xml:space="preserve"> </t>
  </si>
  <si>
    <t xml:space="preserve"> (en %)</t>
  </si>
  <si>
    <t>FPT</t>
  </si>
  <si>
    <t>(en %)</t>
  </si>
  <si>
    <t>(en euros)</t>
  </si>
  <si>
    <t>en euros</t>
  </si>
  <si>
    <t>1er décile =D1</t>
  </si>
  <si>
    <t>2e décile =D2</t>
  </si>
  <si>
    <t>3e décile =D3</t>
  </si>
  <si>
    <t>4e décile =D4</t>
  </si>
  <si>
    <t>5e décile =D5</t>
  </si>
  <si>
    <t>6e décile =D6</t>
  </si>
  <si>
    <t>7e décile =D7</t>
  </si>
  <si>
    <t>8e décile =D8</t>
  </si>
  <si>
    <t>9e décile =D9</t>
  </si>
  <si>
    <t>Bénéficiaires de contrats aidés</t>
  </si>
  <si>
    <t>Ensemble hors bénéficiaires de contrats aidés</t>
  </si>
  <si>
    <t>Part dans l'effectif bénéficiaire (en %)</t>
  </si>
  <si>
    <t xml:space="preserve">Autres catégories et statuts </t>
  </si>
  <si>
    <t>D2</t>
  </si>
  <si>
    <t>D3</t>
  </si>
  <si>
    <t>D4</t>
  </si>
  <si>
    <t>D5</t>
  </si>
  <si>
    <t>D6</t>
  </si>
  <si>
    <t>D7</t>
  </si>
  <si>
    <t>D8</t>
  </si>
  <si>
    <t xml:space="preserve">     - Primes et rémunérations annexes y compris indemnité de résidence et supplément familial de traitement</t>
  </si>
  <si>
    <t xml:space="preserve">     - CSG et CRDS (c)</t>
  </si>
  <si>
    <t>ITN-GI Ensemble</t>
  </si>
  <si>
    <t xml:space="preserve">   dont catégorie A</t>
  </si>
  <si>
    <t xml:space="preserve">   dont catégorie B</t>
  </si>
  <si>
    <t xml:space="preserve">   dont catégorie C</t>
  </si>
  <si>
    <t>Autres</t>
  </si>
  <si>
    <t>Ens</t>
  </si>
  <si>
    <t>FPE</t>
  </si>
  <si>
    <t>A</t>
  </si>
  <si>
    <t>B</t>
  </si>
  <si>
    <t>C</t>
  </si>
  <si>
    <t>Contribution traitement indiciaire - mesures générales et catégorielles</t>
  </si>
  <si>
    <t xml:space="preserve">  &lt;D1</t>
  </si>
  <si>
    <t xml:space="preserve">  D1-D2</t>
  </si>
  <si>
    <t xml:space="preserve">  D2-D3</t>
  </si>
  <si>
    <t xml:space="preserve">  D3-D4</t>
  </si>
  <si>
    <t xml:space="preserve">  D4-D5</t>
  </si>
  <si>
    <t xml:space="preserve">  D5-D6</t>
  </si>
  <si>
    <t xml:space="preserve">  D6-D7</t>
  </si>
  <si>
    <t xml:space="preserve">  D7-D8</t>
  </si>
  <si>
    <t xml:space="preserve">  D8-D9</t>
  </si>
  <si>
    <t xml:space="preserve">  &gt;=D9</t>
  </si>
  <si>
    <t>50-59 ans</t>
  </si>
  <si>
    <t>60 ans et plus</t>
  </si>
  <si>
    <t>Moyenne</t>
  </si>
  <si>
    <t>Moy</t>
  </si>
  <si>
    <t>Brut</t>
  </si>
  <si>
    <t>Net</t>
  </si>
  <si>
    <t xml:space="preserve">Salaire moyen </t>
  </si>
  <si>
    <t>Salaire médian</t>
  </si>
  <si>
    <t xml:space="preserve">FPH </t>
  </si>
  <si>
    <t>Fonctionnaires</t>
  </si>
  <si>
    <t>Contractuels</t>
  </si>
  <si>
    <t>Fonctionnaires de catégorie A</t>
  </si>
  <si>
    <t>Fonctionnaires de catégorie B</t>
  </si>
  <si>
    <t>Fonctionnaires de catégorie C</t>
  </si>
  <si>
    <t xml:space="preserve">Fonctionnaires de catégorie inconnue        </t>
  </si>
  <si>
    <t>30-39 ans</t>
  </si>
  <si>
    <t>40-49 ans</t>
  </si>
  <si>
    <t xml:space="preserve">     - Primes et rémunérations annexes, indemnité de résidence et supplément familial de traitement</t>
  </si>
  <si>
    <t xml:space="preserve">    dont ensemble des heures supplémentaires </t>
  </si>
  <si>
    <t>Part des primes (en % du salaire brut)</t>
  </si>
  <si>
    <t>Part des primes y.c. IR et SFT (en % du salaire brut)</t>
  </si>
  <si>
    <t>Ensemble de la fonction publique</t>
  </si>
  <si>
    <t>Ensemble de la fonction publique hors contrats aidés</t>
  </si>
  <si>
    <t>Fonctionnaires A</t>
  </si>
  <si>
    <t>Fonctionnaires B</t>
  </si>
  <si>
    <t>Fonctionnaires C</t>
  </si>
  <si>
    <t>Fonctionnaires catégorie indéterminée</t>
  </si>
  <si>
    <t>Communes</t>
  </si>
  <si>
    <t>CCAS et caisses des écoles</t>
  </si>
  <si>
    <t>Autres structures intercommunales</t>
  </si>
  <si>
    <t>Services départementaux d'incendie et de secours</t>
  </si>
  <si>
    <t>Régions</t>
  </si>
  <si>
    <t>Autres collectivités locales</t>
  </si>
  <si>
    <t>FPH</t>
  </si>
  <si>
    <t>Salaire brut</t>
  </si>
  <si>
    <t>Salaire net de prélèvements</t>
  </si>
  <si>
    <t xml:space="preserve">     dont : effet d'entrées-sorties</t>
  </si>
  <si>
    <t xml:space="preserve">     dont : effet de structure</t>
  </si>
  <si>
    <t>Salaire à structure constante</t>
  </si>
  <si>
    <t>Glissement annuel (%)</t>
  </si>
  <si>
    <t>T1</t>
  </si>
  <si>
    <t>T2</t>
  </si>
  <si>
    <t>T3</t>
  </si>
  <si>
    <t>T4</t>
  </si>
  <si>
    <t>Valeur du point</t>
  </si>
  <si>
    <t>IPC hors tabac</t>
  </si>
  <si>
    <t>IPC yc tabac</t>
  </si>
  <si>
    <t>Salaire net en EQTP</t>
  </si>
  <si>
    <t>Personnels de direction et personnels administratifs</t>
  </si>
  <si>
    <t>Personnels des services de soins</t>
  </si>
  <si>
    <t>Personnels médico-techniques</t>
  </si>
  <si>
    <t>Personnels éducatifs et sociaux</t>
  </si>
  <si>
    <t>Personnels techniques et ouvriers</t>
  </si>
  <si>
    <t>Contribution primes</t>
  </si>
  <si>
    <t>Médiane</t>
  </si>
  <si>
    <t>FP</t>
  </si>
  <si>
    <t>Salaire net moyen</t>
  </si>
  <si>
    <t>Ministères</t>
  </si>
  <si>
    <t>FPE : hors militaires.</t>
  </si>
  <si>
    <t>Indice des prix à la consommation (yc tabac)</t>
  </si>
  <si>
    <t>Contributions à l'évolution en euros constants du salaire net moyen (en %)</t>
  </si>
  <si>
    <t>(1) Cotisations vieillesse, maladie, solidarité chômage.</t>
  </si>
  <si>
    <t>(1) Rapportés à l'effectif total et non à celui des seuls bénéficiaires.</t>
  </si>
  <si>
    <t>Évolution de la RMPP nette en euros constants</t>
  </si>
  <si>
    <t>(1) Rémunération des personnes présentes les deux années consécutives  chez le même employeur et ayant la même quotité de travail les deux années.</t>
  </si>
  <si>
    <t>Ensemble FP</t>
  </si>
  <si>
    <t xml:space="preserve">en euros courants </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</si>
  <si>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</si>
  <si>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Contributions à l'évolution du salaire net moyen (en point de %)</t>
  </si>
  <si>
    <t>Distribution des évolutions individuelles</t>
  </si>
  <si>
    <t>Contributions à l'évolution en euros constants du salaire net moyen (en point de %)</t>
  </si>
  <si>
    <t>Ministères et établissements publics</t>
  </si>
  <si>
    <t>Établissements publics</t>
  </si>
  <si>
    <t xml:space="preserve">Source : Siasp Insee. </t>
  </si>
  <si>
    <t>Figure V 3-16 : Glissement annuel de l'ITB-GI, de la valeur du point d'indice de la fonction publique et de l'indice des prix à la consommation</t>
  </si>
  <si>
    <t>Figure V 3-17 : Évolution moyenne de l’indice de traitement net-grille indiciaire (ITN-GI) et de l’indice des prix à la consommation depuis 2006</t>
  </si>
  <si>
    <t>Figure V 3-18 : Décomposition de l’évolution de la RMPP brute des fonctionnaires civils en place deux années consécutives depuis 2011</t>
  </si>
  <si>
    <t>dont ministères de la FPE</t>
  </si>
  <si>
    <t>Source : Siasp Insee. Traitement DGCL - Département des études et des statistiques locales.</t>
  </si>
  <si>
    <t>Fonction publique</t>
  </si>
  <si>
    <t>Hôpitaux publics</t>
  </si>
  <si>
    <t>Non ventilés</t>
  </si>
  <si>
    <t>Établissements médico-sociaux</t>
  </si>
  <si>
    <t>RMPP</t>
  </si>
  <si>
    <t xml:space="preserve">        dont primes et rémunérations annexes hors indemnités de résidence et SFT</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</si>
  <si>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</si>
  <si>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Champ pour la fonction publique : hors militaires, hors assistants maternels et familiaux, hors internes et externes des hôpitaux publics.</t>
  </si>
  <si>
    <t>La nomenclature des catégories socio-professionnelles utilisée est la PCS-Insee.</t>
  </si>
  <si>
    <t>(1) Rémunération moyenne des personnes présentes les deux années consécutives (24 mois) chez le même employeur et ayant la même quotité de travail les deux années. Pour la FPT, y compris les agents  qui changent artificiellement d'employeur suite à des fusions d'établissements publics de coopération intercommunale (EPCI).</t>
  </si>
  <si>
    <t>en euros constants</t>
  </si>
  <si>
    <t xml:space="preserve"> FPE (ministères et établissements publics)</t>
  </si>
  <si>
    <t>Entrants</t>
  </si>
  <si>
    <t>Sortants</t>
  </si>
  <si>
    <t>Salaire mensuel net moyen</t>
  </si>
  <si>
    <t>Âge moyen</t>
  </si>
  <si>
    <t>Structure des effectifs utilisés pour le calcul des salaires (en %)</t>
  </si>
  <si>
    <t>Autres catégories et statuts</t>
  </si>
  <si>
    <t>FPE (ministères et établissements publics)</t>
  </si>
  <si>
    <t>ITB-GI brut</t>
  </si>
  <si>
    <t>ITN-GI net</t>
  </si>
  <si>
    <t>Attention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et 2013 (-0,2 point).</t>
  </si>
  <si>
    <t>Source : Siasp, Insee. Traitement DGCL - Département des études et des statistiques locales.</t>
  </si>
  <si>
    <t>Contribution primes hors heures supplémentaires</t>
  </si>
  <si>
    <t>Contribution heures supplémentaires</t>
  </si>
  <si>
    <r>
      <t xml:space="preserve">        dont indemnité de résidence</t>
    </r>
    <r>
      <rPr>
        <vertAlign val="superscript"/>
        <sz val="9"/>
        <rFont val="Arial"/>
        <family val="2"/>
      </rPr>
      <t>(1)</t>
    </r>
  </si>
  <si>
    <r>
      <t xml:space="preserve">        dont supplément familial</t>
    </r>
    <r>
      <rPr>
        <vertAlign val="superscript"/>
        <sz val="9"/>
        <rFont val="Arial"/>
        <family val="2"/>
      </rPr>
      <t>(1)</t>
    </r>
  </si>
  <si>
    <r>
      <t>Salaire brut des personnes en place</t>
    </r>
    <r>
      <rPr>
        <vertAlign val="superscript"/>
        <sz val="9"/>
        <rFont val="Arial"/>
        <family val="2"/>
      </rPr>
      <t>(1)</t>
    </r>
  </si>
  <si>
    <r>
      <t>Salaire net des personnes en place</t>
    </r>
    <r>
      <rPr>
        <vertAlign val="superscript"/>
        <sz val="9"/>
        <rFont val="Arial"/>
        <family val="2"/>
      </rPr>
      <t>(1)</t>
    </r>
  </si>
  <si>
    <r>
      <t>Cotisations sociales</t>
    </r>
    <r>
      <rPr>
        <b/>
        <vertAlign val="superscript"/>
        <sz val="9"/>
        <rFont val="Arial"/>
        <family val="2"/>
      </rPr>
      <t>(1)</t>
    </r>
  </si>
  <si>
    <t>Niveau moyen 2016 (en euros)</t>
  </si>
  <si>
    <r>
      <rPr>
        <b/>
        <sz val="9"/>
        <rFont val="Calibri"/>
        <family val="2"/>
      </rPr>
      <t>É</t>
    </r>
    <r>
      <rPr>
        <b/>
        <sz val="9"/>
        <rFont val="Arial"/>
        <family val="2"/>
      </rPr>
      <t>volution  en euros constants</t>
    </r>
  </si>
  <si>
    <t>ETMS</t>
  </si>
  <si>
    <t>Hôp</t>
  </si>
  <si>
    <t>(1) Les entrants de 2016 sont définis comme les fonctionnaires absents de la fonction publique au 31/12/2015 et présents au 31/12/2016.
Les sortants de 2016 sont définis comme les fonctionnaires présents dans la fonction publique au 31/12/2015 et absents au 31/12/2016.</t>
  </si>
  <si>
    <t>Nombre de jours en stock au 31/12</t>
  </si>
  <si>
    <t xml:space="preserve">Nombre de jours indemnisés ou rachetés </t>
  </si>
  <si>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2015, l'année 2016 n'étant pas encore disponible au moment de la publication de ce rapport.</t>
  </si>
  <si>
    <t>Champ pour le privé : salariés du privé et des entreprises publiques, y compris bénéficiaires de contrats aidés. Sont exclus les apprentis, les stagiaires, les salariés agricoles et les salariés des particuliers employeurs. Les données publiées ici sont issues d'une exploitation des DADS complètes et sont celles de 2015, l'année 2016 n'étant pas encore disponible au moment de la publication de ce rapport.</t>
  </si>
  <si>
    <t>Attention : Les données 2015 pour la FPH, et par conséquence pour l'ensemble de la fonction publique, ont été corrigées. Par ailleurs, partir de 2015, la méthode de calcul des salaires des agents des trois versants de la fonction publique a été revue et améliorée (voir encadré 1 de la vue "Les rémunérations dans la fonction publique en 2015" du Rapport annuel sur l'état de la fonction publique - édition 2017). Les données présentées ici ne sont donc pas directement comparables avec celles publiées dans les éditions antérieures à 2017.</t>
  </si>
  <si>
    <t>Q1</t>
  </si>
  <si>
    <t>Q3</t>
  </si>
  <si>
    <t>nd</t>
  </si>
  <si>
    <t>Nombre total de jours accumulés par agent ayant un CET</t>
  </si>
  <si>
    <t xml:space="preserve">Hommes </t>
  </si>
  <si>
    <t>Categorie A</t>
  </si>
  <si>
    <t>Nombre moyen de jours de CET par agent au 31/12</t>
  </si>
  <si>
    <t>Nombre d'agents ayant un CET</t>
  </si>
  <si>
    <t>Figure V 3-A2-3 : Nombre de CET, d'agents bénéficiaires, et de jours indemnisés dans la FPT au 31 décembre 2015</t>
  </si>
  <si>
    <t xml:space="preserve">Source : bilans sociaux FPT, DGCL. </t>
  </si>
  <si>
    <t>Contribution traitement indiciaire - effets individuels</t>
  </si>
  <si>
    <t>Contributions à l'évolution en euros constants du salaire net moyen 
(en point de %)</t>
  </si>
  <si>
    <t>Contributions à l'évolution en euros constants du salaire net moyen
 (en point de %)</t>
  </si>
  <si>
    <t>Montant annuel moyen 
(en euros)</t>
  </si>
  <si>
    <t>Montant annuel du premier décile 
(en euros)</t>
  </si>
  <si>
    <t>Montant annuel médian
 (en euros)</t>
  </si>
  <si>
    <t>Montant annuel du neuvième décile
 (en euros)</t>
  </si>
  <si>
    <t>Part des agents ayant un CET (en %) au 31/12</t>
  </si>
  <si>
    <t>Part des agents ayant un CET</t>
  </si>
  <si>
    <t>Figure V 3-1 : Distribution des salaires nets mensuels dans la fonction publique en 2017 et dans le secteur privé et semi-public en 2016</t>
  </si>
  <si>
    <t>Secteur privé (2016)</t>
  </si>
  <si>
    <t>Source Figure V 3-1 : Distribution des salaires nets mensuels dans la fonction publique en 2017 et dans le secteur privé et semi-public en 2016</t>
  </si>
  <si>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2016, l'année 2017 n'étant pas encore disponible au moment de la publication de ce rapport.</t>
  </si>
  <si>
    <r>
      <t xml:space="preserve">Privé </t>
    </r>
    <r>
      <rPr>
        <b/>
        <sz val="9"/>
        <rFont val="Arial"/>
        <family val="2"/>
      </rPr>
      <t>(2016)</t>
    </r>
  </si>
  <si>
    <t>Permanents en 2016 et 2017 (en % des effectifs de 2016)</t>
  </si>
  <si>
    <t>Proportion d'agents dont la RMPP nette a évolué négativement en 2017 (en %)</t>
  </si>
  <si>
    <t>Proportion d'agents dont la RMPP nette a moins évolué que l'inflation en 2017 (en %)</t>
  </si>
  <si>
    <t>Figure V 3-13 : Décomposition de l'évolution du salaire moyen dans les trois versants de la fonction publique en 2017 (en %)</t>
  </si>
  <si>
    <t>Figure V 3-19 : Décomposition du salaire mensuel moyen des fonctionnaires civils de la fonction publique territoriale en 2017</t>
  </si>
  <si>
    <t>Figure V 3-20 : Évolution des salaires mensuels nets moyens et de la RMPP nette en 2017 dans la fonction publique territoriale selon le type de collectivité</t>
  </si>
  <si>
    <r>
      <t>Départements</t>
    </r>
    <r>
      <rPr>
        <vertAlign val="superscript"/>
        <sz val="9"/>
        <rFont val="Arial"/>
        <family val="2"/>
      </rPr>
      <t>(2)</t>
    </r>
  </si>
  <si>
    <r>
      <t>EPCI à fiscalité propre</t>
    </r>
    <r>
      <rPr>
        <vertAlign val="superscript"/>
        <sz val="9"/>
        <rFont val="Arial"/>
        <family val="2"/>
      </rPr>
      <t>(2)</t>
    </r>
  </si>
  <si>
    <t>(2) La métropole de Lyon est ici classée avec les EPCI à fiscalité propre.</t>
  </si>
  <si>
    <r>
      <t>RMPP nette 2017/2016</t>
    </r>
    <r>
      <rPr>
        <b/>
        <vertAlign val="superscript"/>
        <sz val="9"/>
        <rFont val="Arial"/>
        <family val="2"/>
      </rPr>
      <t>(1)</t>
    </r>
  </si>
  <si>
    <t>Source Figure V 3-2 : Distribution des salaires nets mensuels dans la fonction publique par versant en 2017 et dans le secteur privé et semi-public en 2016</t>
  </si>
  <si>
    <t>Figure V 3-2 : Distribution des salaires nets mensuels dans la fonction publique par versant en 2017 et dans le secteur privé et semi-public en 2016</t>
  </si>
  <si>
    <t>Figure V 3-4 : Salaires bruts mensuels dans les trois versants de la fonction publique selon le statut ou la situation d'emploi en 2017</t>
  </si>
  <si>
    <t>Source figure V 3-3 : Salaires nets mensuels moyens par catégorie socioprofessionnelle dans les trois versants de la fonction publique en 2017 et dans le secteur privé en 2016</t>
  </si>
  <si>
    <t xml:space="preserve">Figure V 3-5 : Salaires nets mensuels en 2017 dans les trois versants de la fonction publique selon le statut ou la situation d'emploi </t>
  </si>
  <si>
    <t>nd : données non disponibles, non communiquées ou manquantes</t>
  </si>
  <si>
    <r>
      <t xml:space="preserve">     - Cotisations sociales salariées</t>
    </r>
    <r>
      <rPr>
        <vertAlign val="superscript"/>
        <sz val="9"/>
        <rFont val="Arial"/>
        <family val="2"/>
      </rPr>
      <t>(2)</t>
    </r>
    <r>
      <rPr>
        <sz val="9"/>
        <rFont val="Arial"/>
        <family val="2"/>
      </rPr>
      <t xml:space="preserve"> (b)</t>
    </r>
  </si>
  <si>
    <t>Contributions et cotisations sociales</t>
  </si>
  <si>
    <t>En 2016, la qualité des données sur les heures supplémentaires n’est pas suffisante pour diffuser les données pour les ministères.</t>
  </si>
  <si>
    <t xml:space="preserve">        dont primes et rémunérations annexes hors indemnité de résidence et SFT</t>
  </si>
  <si>
    <t>Figure V 3-9 : Décomposition de l'évolution en euros constants du salaire mensuel moyen des fonctionnaires de la fonction publique en 2017</t>
  </si>
  <si>
    <t>Évolution 2017/2016 en euros constants (en %)</t>
  </si>
  <si>
    <t xml:space="preserve">Lecture : Le salaire net moyen a évolué en euros constants de 1,2 % pour les fonctionnaires de la FPE. Cette évolution globale du salaire net moyen peut se décomposer ainsi : +1,9 % imputable à l’évolution du salaire brut, dont +1,8 % à l’évolution du traitement brut indiciaire et +0,1 % à l’évolution des primes et indemnités ; et 
-0,7 % imputable à l’augmentation des prélèvements sociaux. </t>
  </si>
  <si>
    <t>Lecture : Dans la FPE en 2017, le salaire net moyen a évolué de +2,1 % ; le salaire net médian a augmenté de 2,6 % ; le premier décile a diminué de 2,3 % et le neuvième décile a augmenté de 1,5 %.</t>
  </si>
  <si>
    <t>(2) Cotisations retraites et contribution exceptionnelle de solidarité.</t>
  </si>
  <si>
    <t>Champ pour la fonction publique : y compris bénéficiaires de contrats aidés, en équivalent temps plein mensualisé.  Hors militaires, hors assistants maternels et familiaux, hors apprentis, hors internes et externes des hôpitaux publics.</t>
  </si>
  <si>
    <t>Figure V 3-14 : Décomposition du salaire mensuel moyen dans la fonction publique de l'État en 2017</t>
  </si>
  <si>
    <t>Niveau moyen 2017 (en euros)</t>
  </si>
  <si>
    <r>
      <t xml:space="preserve">     - Cotisations sociales salariées</t>
    </r>
    <r>
      <rPr>
        <vertAlign val="superscript"/>
        <sz val="9"/>
        <rFont val="Arial"/>
        <family val="2"/>
      </rPr>
      <t>(1)</t>
    </r>
    <r>
      <rPr>
        <sz val="9"/>
        <rFont val="Arial"/>
        <family val="2"/>
      </rPr>
      <t xml:space="preserve"> (b)</t>
    </r>
  </si>
  <si>
    <t xml:space="preserve">Lecture : Le salaire net moyen a évolué de +1,0 % en euros constants dans la FPE. Cette évolution globale du salaire net moyen peut se décomposer ainsi : +1,6 % imputable à l’augmentation du salaire brut et -0,6 % imputable à l’augmentation des prélèvements sociaux. </t>
  </si>
  <si>
    <t>Figure V 3-15 : Décomposition du salaire mensuel moyen des fonctionnaires de la FPE en 2017</t>
  </si>
  <si>
    <t>Niveau moyen 2017 
(en euros)</t>
  </si>
  <si>
    <t>Lecture : le salaire net moyen a évolué de +1,2 % en euros constants pour les fonctionnaires de la FPE. Cette évolution globale du salaire net moyen en euros constants peut se décomposer ainsi : +1,9 % imputable à l’évolution du salaire brut, dont +1,8 % à l’évolution du traitement brut indiciaire et +0,1 % à l’évolution des primes et indemnités ; et -0,7 % imputable à l’augmentation des prélèvements sociaux.</t>
  </si>
  <si>
    <t>Champ : France, métropole et DOM (hors Mayotte), hors COM et étranger, en équivalent temps plein mensualisé., y compris bénéficiaires de contrats aidés.</t>
  </si>
  <si>
    <t>Effectifs utilisés pour le calcul des salaires (en équivalent temps plein mensualisé)</t>
  </si>
  <si>
    <r>
      <t>Source Figure V 3-10 : Évolution de la rémunération moyenne nette des agents en place en 2016 et 2017</t>
    </r>
    <r>
      <rPr>
        <b/>
        <vertAlign val="superscript"/>
        <sz val="11"/>
        <rFont val="Arial"/>
        <family val="2"/>
      </rPr>
      <t>(1)</t>
    </r>
    <r>
      <rPr>
        <b/>
        <sz val="11"/>
        <rFont val="Arial"/>
        <family val="2"/>
      </rPr>
      <t xml:space="preserve"> selon leur position relative dans la distribution des salaires en 2017 (en %)</t>
    </r>
  </si>
  <si>
    <t>Lecture : Les 10% d’agents qui percevaient en 2016 un salaire net inférieur au premier décile ont connu en 2017 une évolution de leur RMPP nette de +3,9% dans la FP, avec +4,3 % dans la FPE, +4,5 % dans la FPT, et +4,2 % dans la FPH.</t>
  </si>
  <si>
    <r>
      <rPr>
        <sz val="9"/>
        <rFont val="Calibri"/>
        <family val="2"/>
      </rPr>
      <t>É</t>
    </r>
    <r>
      <rPr>
        <sz val="9"/>
        <rFont val="Arial"/>
        <family val="2"/>
      </rPr>
      <t>volution 2017/2016 (en %)</t>
    </r>
  </si>
  <si>
    <t>Part des emplois  
en 2017
 (en %)</t>
  </si>
  <si>
    <t>Part des emplois 
en 2017
 (en %)</t>
  </si>
  <si>
    <t>Part des présents en 2016 et 2017 parmi les présents en 2016 (en %)</t>
  </si>
  <si>
    <t>Âge moyen au 31/12/2017</t>
  </si>
  <si>
    <t>Évolution de la RMPP nette 
entre 2016 et 2017 
en euros constants</t>
  </si>
  <si>
    <t>(2) Cotisations retraite et contribution exceptionnelle de solidarité.</t>
  </si>
  <si>
    <t>(1) Cotisations retraite et contribution exceptionnelle de solidarité.</t>
  </si>
  <si>
    <t>Permanents en 2016 et 2017 
(en % des effectifs de 2016)</t>
  </si>
  <si>
    <r>
      <t>Évolution de la RMPP</t>
    </r>
    <r>
      <rPr>
        <b/>
        <vertAlign val="superscript"/>
        <sz val="9"/>
        <rFont val="Arial"/>
        <family val="2"/>
      </rPr>
      <t>(1)</t>
    </r>
    <r>
      <rPr>
        <b/>
        <sz val="9"/>
        <rFont val="Arial"/>
        <family val="2"/>
      </rPr>
      <t xml:space="preserve"> nette en euros constants</t>
    </r>
  </si>
  <si>
    <t>Champ : France(hors Mayotte). Agents civils des ministères (hors militaires, enseignement privé sous contrat et établissements publics administratifs), y compris universités passées au régime des compétences élargies.</t>
  </si>
  <si>
    <t>Figure V 3-A2-2 : Évolution des caractéristiques statutaires des bénéficiaires du rachat de jours RTT ou de congés annuels dans la FPE depuis 2009</t>
  </si>
  <si>
    <t>Figure V 3-A1-2 : Évolution des caractéristiques statutaires des bénéficiaires de la Gipa dans les ministères depuis 2009</t>
  </si>
  <si>
    <t xml:space="preserve">Ouvriers </t>
  </si>
  <si>
    <t>Figure V 3-22 : Distribution des salaires nets par filières d'emploi du personnel de la FPH en 2017</t>
  </si>
  <si>
    <t>Cotisations sociales</t>
  </si>
  <si>
    <t>en %</t>
  </si>
  <si>
    <t>Les 10 % les mieux rémunérés</t>
  </si>
  <si>
    <t>Les 1 % les mieux rémunérés</t>
  </si>
  <si>
    <t>Les 0,5 % les mieux rémunérés</t>
  </si>
  <si>
    <t>Femme</t>
  </si>
  <si>
    <t>Homme</t>
  </si>
  <si>
    <t>Statut</t>
  </si>
  <si>
    <t>Autres statuts</t>
  </si>
  <si>
    <t>Âge</t>
  </si>
  <si>
    <t>moins de 40 ans</t>
  </si>
  <si>
    <t>50-54 ans</t>
  </si>
  <si>
    <t>55-59 ans</t>
  </si>
  <si>
    <t>60-64 ans</t>
  </si>
  <si>
    <t>65 ans et plus</t>
  </si>
  <si>
    <t>Lecture : en 2017, 73 % des agents parmi les 0,5 % les mieux rémunérés sont des hommes.</t>
  </si>
  <si>
    <t>effectifs</t>
  </si>
  <si>
    <t>%</t>
  </si>
  <si>
    <t>Fonction publique hospitalière (FPH)</t>
  </si>
  <si>
    <t>Fonction publique territoriale (FPT)</t>
  </si>
  <si>
    <t>(1) Postes  à l'étranger rémunérés depuis la France. Exemple : postes en ambassades, consulats, postes dans les lycées français. On décompte les postes à l'étranger dont les rémunérations sont supérieures aux niveaux des quantiles calculés sur les postes localisés en France.</t>
  </si>
  <si>
    <t>Fonction publique de l’État (FPE)</t>
  </si>
  <si>
    <t>Salaire net moyen en EQTP (en euros)</t>
  </si>
  <si>
    <t>Encadrement supérieur et emplois de direction dont :</t>
  </si>
  <si>
    <t>Corps et emplois à la décision du gouvernement (décret de 1985 et assimilés)</t>
  </si>
  <si>
    <t>Autres emplois et corps de direction dont :</t>
  </si>
  <si>
    <t>Administrateurs généraux des finances publiques et chefs de service comptable</t>
  </si>
  <si>
    <t>Chefs de service et sous-directeurs d'administration centrale</t>
  </si>
  <si>
    <t>Directeurs d'administration territoriale de l'État</t>
  </si>
  <si>
    <t>Ingénieurs A+</t>
  </si>
  <si>
    <t>Inspection, contrôle et expertise</t>
  </si>
  <si>
    <t>Enseignement supérieur, recherche et assimilés</t>
  </si>
  <si>
    <t>Autres titulaires dans la FPE</t>
  </si>
  <si>
    <t>Contractuels et autres statuts dans la FPE</t>
  </si>
  <si>
    <t>Emplois à l’étranger dont :</t>
  </si>
  <si>
    <t>Encadrement supérieur et emplois de direction</t>
  </si>
  <si>
    <t>Autres emplois</t>
  </si>
  <si>
    <t>Emplois de direction</t>
  </si>
  <si>
    <t>Médecins territoriaux</t>
  </si>
  <si>
    <t>Autres agents de la FPT</t>
  </si>
  <si>
    <t>Praticiens hospitaliers</t>
  </si>
  <si>
    <t>Autres agents de la FPH</t>
  </si>
  <si>
    <t>1. Emplois de catégorie A+ de l'encadrement supérieur</t>
  </si>
  <si>
    <t>2. Catégorie A, hors A+.</t>
  </si>
  <si>
    <t>3. Dans cette catégorie la plupart des personnels relèvent formellement de la FPE (universités) ; mais les émoluments de leur poste à l’hôpital, dont il est seulement tenu compte ici, représentent la majeure partie de leur rémunération. Une approche par personne (très complexe à mettre en oeuvre) et non par poste comme retenu ici conduirait à environ doubler la part de l'effectif de cette catégorie dans les plus hautes rémunérations.</t>
  </si>
  <si>
    <t xml:space="preserve">Champ : France et emplois à l'étranger rémunérés depuis la France. </t>
  </si>
  <si>
    <t>Part de l'effectif dont la rémunération est supérieure à 6 500 euros (en %)</t>
  </si>
  <si>
    <t>Part parmi les agents dont la dont la rémunération est supérieure à 6 500 euros (en %)</t>
  </si>
  <si>
    <t>Source : Siasp, Insee. Traitement DGAFP - Dessi.</t>
  </si>
  <si>
    <t>Source : Siasp Insee. Traitement DGAFP - Dessi.</t>
  </si>
  <si>
    <t>Source : SIASP, Insee. Traitement DGAFP - Dessi.</t>
  </si>
  <si>
    <t>Source : Fichiers ON, DGFiP. Traitement DGAFP - Dessi.</t>
  </si>
  <si>
    <t>Champ : France métropole et DOM (hors Mayotte) hors COM et étranger, en équivalent temps plein mensualisé, y compris bénéficiaires de contrats aidés.</t>
  </si>
  <si>
    <t>Champ : France métropole et DOM (hors Mayotte) hors COM et étranger, en équivalent temps plein mensualisé. Y compris bénéficiaires de contrats aidés.</t>
  </si>
  <si>
    <t xml:space="preserve">Champ : France métropole et DOM (hors Mayotte) hors COM et étranger, en équivalent temps plein mensualisé. </t>
  </si>
  <si>
    <t>Champ : France métropole et DOM (hors Mayotte) hors COM et étranger, y compris bénéficiaires de contrats aidés, en équivalent temps plein mensualisé.  Hors militaires, hors assistants maternels et familiaux, hors apprentis, hors internes et externes des hôpitaux publics.</t>
  </si>
  <si>
    <t>Champ : France métropole et DOM (hors Mayotte) hors COM et étranger, en équivalent temps plein mensualisé. Hors militaires.</t>
  </si>
  <si>
    <t xml:space="preserve">Champ : France métropole et DOM (hors Mayotte) hors COM et étranger, y compris bénéficiaires de contrats aidés, en équivalent temps plein mensualisé, hors militaires. </t>
  </si>
  <si>
    <t>Champ : France métropole et DOM (hors Mayotte) hors COM et étranger, y compris bénéficiaires de contrats aidés, hors militaires, en équivalent temps plein mensualisé.</t>
  </si>
  <si>
    <t>Champ : France métropole et DOM (hors Mayotte) hors COM et étranger.  Fonctionnaires civils des ministères jusqu'en 2009 , fonctionnaires civils de la FPE depuis 2010.</t>
  </si>
  <si>
    <t>Champ : France métropole et DOM (hors Mayotte) hors COM et étranger. Fonctionnaires civils des ministères jusqu'en 2009, fonctionnaires civils de la FPE depuis 2010.</t>
  </si>
  <si>
    <t>Champ : France métropole et DOM (hors Mayotte) hors COM et étranger, en équivalent temps plein mensualisé.  Fonctionnaires des ministères.</t>
  </si>
  <si>
    <t>Champ : France métropole et DOM (hors Mayotte) hors COM et étranger, en équivalent temps plein mensualisé. Fonctionnaires civils présents 24 mois consécutifs (année n et n-1 pour la RMPP de l'année n) chez le même employeur avec la même quotité de travail.</t>
  </si>
  <si>
    <t>Champ : France métropole et DOM (hors Mayotte) hors COM et étranger, en équivalent temps plein mensualisé.  Hors militaires, apprentis et assistants maternels et familiaux.</t>
  </si>
  <si>
    <t xml:space="preserve">Champ : France métropole et DOM (hors Mayotte) hors COM et étranger, en équivalent temps plein mensualisé. </t>
  </si>
  <si>
    <t>Champ : France métropole et DOM (hors Mayotte) hors COM et étranger. Agents civils des ministères (hors militaires, enseignement privé sous contrat et établissements publics administratifs), y compris universités passées au régime des compétences élargies.</t>
  </si>
  <si>
    <t>Lecture : 33% des praticiens hospitaliers ont une rémunération mensuelle nette supérieure à 6 500 euros. Ils représentent 42,5 % des agents en poste en France ou à l’étranger dont la rémunération est supérieure à ce seuil.</t>
  </si>
  <si>
    <r>
      <t>FPE à l'étranger</t>
    </r>
    <r>
      <rPr>
        <b/>
        <vertAlign val="superscript"/>
        <sz val="9"/>
        <color indexed="8"/>
        <rFont val="Arial"/>
        <family val="2"/>
      </rPr>
      <t>(1)</t>
    </r>
  </si>
  <si>
    <r>
      <t>Encadrement supérieur de la FPE</t>
    </r>
    <r>
      <rPr>
        <i/>
        <vertAlign val="superscript"/>
        <sz val="9"/>
        <color indexed="8"/>
        <rFont val="Arial"/>
        <family val="2"/>
      </rPr>
      <t>1</t>
    </r>
    <r>
      <rPr>
        <i/>
        <sz val="9"/>
        <color indexed="8"/>
        <rFont val="Arial"/>
        <family val="2"/>
      </rPr>
      <t xml:space="preserve"> dont :</t>
    </r>
  </si>
  <si>
    <r>
      <t>Ingénieurs et cadres de l'aviation civile</t>
    </r>
    <r>
      <rPr>
        <vertAlign val="superscript"/>
        <sz val="9"/>
        <color indexed="8"/>
        <rFont val="Arial"/>
        <family val="2"/>
      </rPr>
      <t>2</t>
    </r>
  </si>
  <si>
    <r>
      <t>Encadrement supérieur</t>
    </r>
    <r>
      <rPr>
        <vertAlign val="superscript"/>
        <sz val="9"/>
        <color indexed="8"/>
        <rFont val="Arial"/>
        <family val="2"/>
      </rPr>
      <t>1</t>
    </r>
  </si>
  <si>
    <r>
      <t>Personnels hospitalo-universitaires</t>
    </r>
    <r>
      <rPr>
        <vertAlign val="superscript"/>
        <sz val="9"/>
        <color indexed="8"/>
        <rFont val="Arial"/>
        <family val="2"/>
      </rPr>
      <t>3</t>
    </r>
  </si>
  <si>
    <t>Champ : France métropole et DOM (hors Mayotte) hors COM et étranger, en équivalent temps plein mensualisé. Fonctionnaires civils.</t>
  </si>
  <si>
    <t>Salaire mensuel moyen net de prélèvements en 2017</t>
  </si>
  <si>
    <t>Évolution du salaire net moyen 2017/2016
(en %)</t>
  </si>
  <si>
    <t>Structure des effectifs 2017 (en %)</t>
  </si>
  <si>
    <t>Évolution 2017/2016 (en %)</t>
  </si>
  <si>
    <t>En euros courants</t>
  </si>
  <si>
    <t>En euros constants</t>
  </si>
  <si>
    <t>Proportion des agents de 2016 présents en 2017 
(en %)</t>
  </si>
  <si>
    <t>Évolution de la rémunération en euros courants
 (en %)</t>
  </si>
  <si>
    <t>Évolution de la rémunération en euros constants 
 (en %)</t>
  </si>
  <si>
    <t>Proportion d'agents dont la RMPP nette a moins évolué que l'indice des prix à la consommation</t>
  </si>
  <si>
    <t xml:space="preserve">Figure V 3-7 : Evolution du salaire net mensuel en euros courants en 2017 dans les trois versants de la fonction publique selon le statut ou la situation d'emploi </t>
  </si>
  <si>
    <t>Figure V 3-8 : Décomposition du salaire mensuel moyen des fonctionnaires de la fonction publique en 2016 et 2017</t>
  </si>
  <si>
    <t>2013-2017</t>
  </si>
  <si>
    <t>2014-2018</t>
  </si>
  <si>
    <t>Période</t>
  </si>
  <si>
    <t>Champ : France (hors Mayotte). Agents civils des ministères (hors militaires, enseignement privé sous contrat et établissements publics administratifs), y compris universités passées au régime des compétences élargies.</t>
  </si>
  <si>
    <t>Note : le montant versé au titre de la GIPA en 2019 est calculé sur la base de l’évolution entre décembre 2014 et décembre 2018 du traitement indiciaire à temps plein, calculé sur la base de l’indice majoré au 31 décembre valorisé au point fonction publique en moyenne annuelle.</t>
  </si>
  <si>
    <t>Figure V 3-8 : Décomposition du salaire mensuel moyen des fonctionnaires de la fonction publique en 2016 et 2017 (en euros)</t>
  </si>
  <si>
    <t>Les 10 % les mieux rémunérés,
au moins 3 320 euros</t>
  </si>
  <si>
    <t>Les 1 % les mieux rémunérés,
au moins 6 500 euros</t>
  </si>
  <si>
    <t>Les 0,5 % les mieux rémunérés,
au moins 7 440 euros</t>
  </si>
  <si>
    <t>Lecture : en 2017, 12 691 postes équivalent temps plein dans la FPH ont une rémunération les plaçant dans les 0,5 % des emplois les mieux rémunérés dans la fonction publique, c'est-à-dire supérieure à 7 440 € nets mensuels.
En 2017, 3 422 salariés en poste à l'étranger et payés depuis la France ont une rémunération supérieure à 7 440 euros mensuels.</t>
  </si>
  <si>
    <t>Corps ENA de conception et de management</t>
  </si>
  <si>
    <t>Fonction publique de l'État (FPE)</t>
  </si>
  <si>
    <t>Note : Les fonctionnaires d'un corps donné détachés sur un emploi fonctionnel apparaissent ici dans l'emploi de détachement. Les emplois appartenant au dernier centile de rémunération, qui sont regroupés dans les catégories "Autres agents", sont soit des emplois très spécifiques occupés par un faible nombre de personnes, soit des cas rares non représentatifs des rémunérations de l'ensemble de leur corps ou catégorie.</t>
  </si>
  <si>
    <r>
      <t xml:space="preserve">        dont indemnité de résidence</t>
    </r>
    <r>
      <rPr>
        <i/>
        <vertAlign val="superscript"/>
        <sz val="9"/>
        <rFont val="Arial"/>
        <family val="2"/>
      </rPr>
      <t>(1)</t>
    </r>
  </si>
  <si>
    <r>
      <t xml:space="preserve">        dont supplément familial</t>
    </r>
    <r>
      <rPr>
        <i/>
        <vertAlign val="superscript"/>
        <sz val="9"/>
        <rFont val="Arial"/>
        <family val="2"/>
      </rPr>
      <t>(1)</t>
    </r>
  </si>
  <si>
    <r>
      <t>1</t>
    </r>
    <r>
      <rPr>
        <b/>
        <vertAlign val="superscript"/>
        <sz val="9"/>
        <rFont val="Arial"/>
        <family val="2"/>
      </rPr>
      <t>er</t>
    </r>
    <r>
      <rPr>
        <b/>
        <sz val="9"/>
        <rFont val="Arial"/>
        <family val="2"/>
      </rPr>
      <t xml:space="preserve"> décile</t>
    </r>
  </si>
  <si>
    <r>
      <t>1</t>
    </r>
    <r>
      <rPr>
        <b/>
        <vertAlign val="superscript"/>
        <sz val="9"/>
        <rFont val="Arial"/>
        <family val="2"/>
      </rPr>
      <t>er</t>
    </r>
    <r>
      <rPr>
        <b/>
        <sz val="9"/>
        <rFont val="Arial"/>
        <family val="2"/>
      </rPr>
      <t xml:space="preserve"> quartile</t>
    </r>
  </si>
  <si>
    <r>
      <t>3</t>
    </r>
    <r>
      <rPr>
        <b/>
        <vertAlign val="superscript"/>
        <sz val="9"/>
        <rFont val="Arial"/>
        <family val="2"/>
      </rPr>
      <t>ème</t>
    </r>
    <r>
      <rPr>
        <b/>
        <sz val="9"/>
        <rFont val="Arial"/>
        <family val="2"/>
      </rPr>
      <t xml:space="preserve"> quartile</t>
    </r>
  </si>
  <si>
    <r>
      <t>9</t>
    </r>
    <r>
      <rPr>
        <b/>
        <vertAlign val="superscript"/>
        <sz val="9"/>
        <rFont val="Arial"/>
        <family val="2"/>
      </rPr>
      <t>ème</t>
    </r>
    <r>
      <rPr>
        <b/>
        <sz val="9"/>
        <rFont val="Arial"/>
        <family val="2"/>
      </rPr>
      <t xml:space="preserve"> décile</t>
    </r>
  </si>
  <si>
    <r>
      <t xml:space="preserve">       - dont indemnité de résidence</t>
    </r>
    <r>
      <rPr>
        <i/>
        <vertAlign val="superscript"/>
        <sz val="9"/>
        <rFont val="Arial"/>
        <family val="2"/>
      </rPr>
      <t>(1)</t>
    </r>
  </si>
  <si>
    <r>
      <t xml:space="preserve">       - dont supplément familial</t>
    </r>
    <r>
      <rPr>
        <i/>
        <vertAlign val="superscript"/>
        <sz val="9"/>
        <rFont val="Arial"/>
        <family val="2"/>
      </rPr>
      <t>(1)</t>
    </r>
  </si>
  <si>
    <t xml:space="preserve">      - dont primes et rémunérations annexes</t>
  </si>
  <si>
    <t>Évolution 2017/2016 en euros constants
(en %)</t>
  </si>
  <si>
    <t>Contributions à l'évolution en euros constants du salaire net moyen
(en point de %)</t>
  </si>
  <si>
    <t>Salaire net de prélèvements 
= (a)-(b)-(c)</t>
  </si>
  <si>
    <r>
      <t>Nombre de jours versés au RAFP</t>
    </r>
    <r>
      <rPr>
        <vertAlign val="superscript"/>
        <sz val="8"/>
        <rFont val="Arial"/>
        <family val="2"/>
      </rPr>
      <t xml:space="preserve"> (1)</t>
    </r>
  </si>
  <si>
    <t>Montant total (en million d'euros)</t>
  </si>
  <si>
    <t xml:space="preserve">     - Cotisations sociales salariales (b)</t>
  </si>
  <si>
    <r>
      <t xml:space="preserve">     - Cotisations sociales salariales </t>
    </r>
    <r>
      <rPr>
        <vertAlign val="superscript"/>
        <sz val="9"/>
        <rFont val="Arial"/>
        <family val="2"/>
      </rPr>
      <t>(1)</t>
    </r>
    <r>
      <rPr>
        <sz val="9"/>
        <rFont val="Arial"/>
        <family val="2"/>
      </rPr>
      <t xml:space="preserve"> (b)</t>
    </r>
  </si>
  <si>
    <t>Figure V 3-24 : Décomposition du salaire mensuel moyen des fonctionnaires de la fonction publique hospitalière en 2017</t>
  </si>
  <si>
    <t>Effectifs (en équivalent temps plein mensualisé)</t>
  </si>
  <si>
    <t>Lecture : Le salaire net moyen a évolué de +1,0 % en euros constants pour les fonctionnaires de la FPT. Cette évolution globale du salaire net moyen peut se décomposer ainsi : +1,7 point imputable à l’évolution du salaire brut, dont +1,6 point à l’évolution du traitement brut indiciaire et +0,1 point à l’évolution des primes et indemnités, et  -0,7 point imputable à l’augmentation des prélèvements sociaux.</t>
  </si>
  <si>
    <r>
      <t xml:space="preserve">     - Cotisations sociales salariales</t>
    </r>
    <r>
      <rPr>
        <vertAlign val="superscript"/>
        <sz val="9"/>
        <rFont val="Arial"/>
        <family val="2"/>
      </rPr>
      <t>(2)</t>
    </r>
    <r>
      <rPr>
        <sz val="9"/>
        <rFont val="Arial"/>
        <family val="2"/>
      </rPr>
      <t xml:space="preserve"> (b)</t>
    </r>
  </si>
  <si>
    <t>à ne pas maquetter</t>
  </si>
  <si>
    <t>Champ pour le privé : salariés du privé et des entreprises publiques, y compris bénéficiaires de contrats aidés. Sont exclus les apprentis, les stagiaires, les salariés agricoles et les salariés des particuliers employeurs. Les données publiées ici sont issues d'une exploitation des DADS complètes. Les données présentées sont celles de 2016, les données 2017 n’étant pas disponibles au moment de la rédaction de ce rapport.</t>
  </si>
  <si>
    <t>(1) Pour le secteur privé, les données 2017 ne sont pas disponibles à la date de l'édition de ce rapport,</t>
  </si>
  <si>
    <r>
      <t>Figure V 3.3 : Salaires nets mensuels par catégorie socioprofessionnelle dans les trois versants de la fonction publique en 2017 et dans le secteur privé</t>
    </r>
    <r>
      <rPr>
        <b/>
        <vertAlign val="superscript"/>
        <sz val="11"/>
        <rFont val="Arial"/>
        <family val="2"/>
      </rPr>
      <t>(1)</t>
    </r>
    <r>
      <rPr>
        <b/>
        <sz val="11"/>
        <rFont val="Arial"/>
        <family val="2"/>
      </rPr>
      <t xml:space="preserve"> en 2016</t>
    </r>
  </si>
  <si>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2016, l'année 2017 n'étant pas disponible au moment de la publication de ce rapport.</t>
  </si>
  <si>
    <t>Figure V 3-6 : Évolution des salaires mensuels dans la fonction publique en euros courants en 2017</t>
  </si>
  <si>
    <t>Lecture : 64 % des agents présents dans la FPE en 2017 ont été présents avec la même quotité de travail et chez le même employeur tout au long de 2016 et 2017. Le salaire net a diminué pour 16,7 % de ces agents. Pour 27,0% d'entre eux, il a évolué moins que l'inflation.</t>
  </si>
  <si>
    <t>Lecture : Dans la FPE, parmi les agents en place en 2016 et 2017, le salaire net moyen a évolué de +2,4 %. Pour la moitié des agents en place en 2016 et 2017, le salaire net a augmenté de plus de 2,0 %. Il a diminué de 2,4 % pour 10 % des agents et augmenté de plus de 8,9% pour 10 % des agents.</t>
  </si>
  <si>
    <r>
      <t>Figure V 3-10 : Proportion d'agents en place en 2016 et 2017</t>
    </r>
    <r>
      <rPr>
        <b/>
        <vertAlign val="superscript"/>
        <sz val="11"/>
        <rFont val="Arial"/>
        <family val="2"/>
      </rPr>
      <t>(1)</t>
    </r>
    <r>
      <rPr>
        <b/>
        <sz val="11"/>
        <rFont val="Arial"/>
        <family val="2"/>
      </rPr>
      <t xml:space="preserve"> dont le salaire net a diminué en 2017 dans les trois versants de la fonction publique selon le statut ou la situation d'emploi </t>
    </r>
  </si>
  <si>
    <r>
      <t>Figure V 3-11 : Évolutions en 2017 en euros constants du salaire net des agents en place en 2016 et 2017</t>
    </r>
    <r>
      <rPr>
        <b/>
        <vertAlign val="superscript"/>
        <sz val="11"/>
        <rFont val="Arial"/>
        <family val="2"/>
      </rPr>
      <t>(1)</t>
    </r>
    <r>
      <rPr>
        <b/>
        <sz val="11"/>
        <rFont val="Arial"/>
        <family val="2"/>
      </rPr>
      <t xml:space="preserve"> dans les trois versants de la fonction publique selon le statut ou la situation d'emploi (en %)</t>
    </r>
  </si>
  <si>
    <r>
      <t>Figure V 3-12 : Évolution de la rémunération moyenne nette des agents en place en 2016 et 2017</t>
    </r>
    <r>
      <rPr>
        <b/>
        <vertAlign val="superscript"/>
        <sz val="10"/>
        <rFont val="Arial"/>
        <family val="2"/>
      </rPr>
      <t>(1)</t>
    </r>
    <r>
      <rPr>
        <b/>
        <sz val="10"/>
        <rFont val="Arial"/>
        <family val="2"/>
      </rPr>
      <t xml:space="preserve"> selon leur position relative dans la distribution des salaires en 2016 (en %)</t>
    </r>
  </si>
  <si>
    <t>(1)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</si>
  <si>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(1) Personnes présentes les deux années consécutives (24 mois) chez le même employeur et ayant la même quotité de travail les deux années. Pour la FPT, y compris les agents qui changent artificiellement d'employeur suite à des fusions d'établissements publics de coopération intercommunale (EPCI).</t>
  </si>
  <si>
    <t>Note : Rémunération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</si>
  <si>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r>
      <t>Figure V 3-E6  : Salaire mensuel moyen des fonctionnaires entrants et sortants de 2015 à 2017 dans chacun des versants de la fonction publique</t>
    </r>
    <r>
      <rPr>
        <b/>
        <vertAlign val="superscript"/>
        <sz val="11"/>
        <rFont val="Arial"/>
        <family val="2"/>
      </rPr>
      <t>(1)</t>
    </r>
  </si>
  <si>
    <t xml:space="preserve">Lecture : En 2017, la RMPP brute des fonctionnaires civils de la FPE a augmenté de 3,9 %. Cette évolution peut se décomposer ainsi : +2,0 % imputable à l'augmentation du traitement indiciaire relevant de l'effet carrière, +1,4 % imputable à l'augmentation du traitement indiciaire relevant des mesures générales, catégorielles et statutaires et +0,4 % imputable à l'augmentation des primes supplémentaires. </t>
  </si>
  <si>
    <t>Note : Attention, l’évolution du salaire moyen brut et de la RMPP brute dans la FPE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(-0,1 point) et 2013 (-0,2 point).</t>
  </si>
  <si>
    <t>Note : A partir de 2016, la qualité des données sur les heures supplémentaires n'est pas suffisante pour exploiter les données.</t>
  </si>
  <si>
    <t>Champ : France métropole et DOM (hors Mayotte) hors COM et étranger, y compris bénéficiaires de contrats aidés, en équivalent temps plein mensualisé. Hors militaires et assistants maternels et familiaux.</t>
  </si>
  <si>
    <t>Figure V 3-21 : Salaire net moyen et RMPP nette par filières d'emploi et secteurs en 2017 dans les hôpitaux publics et dans les établissements médico-sociaux</t>
  </si>
  <si>
    <t>Source : Siasp Insee. Traitement DREES.</t>
  </si>
  <si>
    <t>Champ : France métropole et DOM (hors Mayotte) hors COM et étranger, en équivalent temps plein mensualisé. Hors bénéficiaires de contrats aidés, internes, externes, et assistants maternels et familiaux.</t>
  </si>
  <si>
    <t>Sources : DADS, Siasp Insee. 
Traitements Insee, DREES,  DGCL - Département des études et des statistiques locales, DGAFP - Dessi.</t>
  </si>
  <si>
    <t>Sources : DADS, SIASP, Insee. 
Traitements Insee, DREES,  DGCL - Département des études et des statistiques locales, DGAFP - Dessi.</t>
  </si>
  <si>
    <t>Source : Siasp, Insee. Traitement DREES.</t>
  </si>
  <si>
    <t>Source : Siasp Insee. Traitements DREES.</t>
  </si>
  <si>
    <t xml:space="preserve">Figure V 3-23 : Proportion d'agents en place en 2016 et 2017 dans la FPH dont le salaire net a diminué en 2017 selon le secteur et le statut ou la situation d'emploi </t>
  </si>
  <si>
    <t>Champ : France métropole et DOM (hors Mayotte) hors COM et étranger, y compris bénéficiaires de contrats aidés, en équivalent temps plein mensualisé. Hors internes, externes, et assistants maternels et familiaux.</t>
  </si>
  <si>
    <t>Lecture : 67,5 % des agents présents dans les hôpitaux en 2016 ont été présents avec la même quotité de travail et chez le même employeur tout au long de 2016 et 2017. Le salaire net a diminué pour 23,6 % de ces agents et pour 36,2 % d'entre eux a évolué moins vite que l'inflation.</t>
  </si>
  <si>
    <t>Lecture : Le salaire net moyen a augmenté de 0,3 % en euros constants pour les fonctionnaires de la fonction publique hospitalière, des hôpitaux publics comme des établissements médico-sociaux. Cette évolution globale du salaire net moyen peut se décomposer ainsi dans la FPH : +0,9 % imputable à l’évolution du salaire brut, dont +1,5 % à l’évolution du traitement brut indiciaire et -0,6 % à l’évolution des primes et indemnités ; et -0,6 % imputable à l’augmentation des prélèvements sociaux. Dans les hôpitaux publics : +0,8 % imputable à l’évolution du salaire brut, dont +1,5 % à l’évolution du traitement brut indiciaire et -0,7 % à l’évolution des primes et indemnités ; et -0,6 % imputable à l’augmentation des prélèvements sociaux. Dans les établissements médico-sociaux : +1,0 % imputable à l’évolution du salaire brut, dont +1,7 % à l’évolution du traitement brut indiciaire et -0,8 % à l’évolution des primes et indemnités ; et -0,6 % imputable à l’augmentation des prélèvements sociaux.</t>
  </si>
  <si>
    <t>Médecins</t>
  </si>
  <si>
    <t>Figure V 3-A1-1 : Bilan des versements Gipa effectués en 2018 dans les ministères (hors militaires, établissements publics et enseignement privé)</t>
  </si>
  <si>
    <t xml:space="preserve">Lecture : En 2016, la RMPP brute des fonctionnaires civils de la FPE a augmenté de 2,3 %. Cette évolution peut se décomposer ainsi : +1,5 % imputable à l'augmentation du traitement indiciaire relevant de l'effet carrière, +0,4 % imputable à l'augmentation du traitement indiciaire relevant des mesures générales, catégorielles et statutaires, et +0,4 % imputable à l'augmentation des primes. </t>
  </si>
  <si>
    <t xml:space="preserve">Lecture : en 2018, les fonctionnaires de catégorie B représentent 44,7 % de l’effectif bénéficiaire de la mesure de rachat de jours dans la FPE ; le montant total perçu par cette catégorie d’agents s’élève à 41,1 millions d’euros, ce qui représente un montant moyen perçu par agent de catégorie B de 996 euros. En termes de distribution, 10 % des agents de catégorie B ont perçu un montant de moins de 320 euros, 50 % des agents de catégorie B ont perçu moins de 800 euros et 90 % des agents de catégorie B ont perçu moins de 2 000 euros. </t>
  </si>
  <si>
    <t>Lecture : Les agents fonctionnaires de catégorie A représentent 75,8 % de l’effectif bénéficiaire de la Gipa versée en 2018 ; le montant total perçu par cette catégorie d’agents s’élève à 4,8 millions d’euros, ce qui représente un montant moyen perçu par agent de 443 euros. En termes de distribution, 10 % des fonctionnaires de catégorie A ont perçu un montant de Gipa de moins de 319 euros, 50 % des fonctionnaires de catégorie A ont perçu moins de 470 euros et 90 % des fonctionnaires de catégorie A ont perçu moins de 578 euros.</t>
  </si>
  <si>
    <t>Lecture : 90 % des agents à temps pleins ont vu leur traitement indiciaire brut progresser de moins de 4,2 % en moyenne par an entre décembre 2013 et décembre 2017 et de moins de 4,4 % en moyenne par an entre décembre 2014 et décembre 2018.</t>
  </si>
  <si>
    <t>Figure V 3-A1-3 : Distribution des évolutions annuelles moyennes de traitement indiciaire brut à temps complet des agents civils des ministères entre décembre 2013 et décembre 2017, et entre décembre 2014 et décembre 2018, calculée par l'attribution de la Gipa</t>
  </si>
  <si>
    <t>Figure V 3-A2-1  : Bilan de la mesure de rachat de jours RTT ou de congés annuels dans la FPE (ministères) en 2018</t>
  </si>
  <si>
    <t>Champ : France métropole et DOM (hors Mayotte) hors COM et étranger, y compris bénéficiaires de contrats aidés, en équivalent temps plein mensualisé. Agents civils des ministères (hors militaires, enseignement privé sous contrat et établissements publics administratifs), y compris universités passées au régime des compétences élargies pour permettre la comparaison des données.</t>
  </si>
  <si>
    <t>Figure V 3-A2-2 : Évolution des caractéristiques statutaires des bénéficiaires du rachat de jours RTT ou de congés annuels dans la FPE (ministères) depuis 2009</t>
  </si>
  <si>
    <t>(1) RAFP : retraite additionnelle de la fonction publique.</t>
  </si>
  <si>
    <t>Figure V 3-A2-4 : Part des agents ayant un CET et nombre total de jours accumulés par agent ayant un CET par sexe et catégorie hiérarchique dans la FPT au 31 décembre 2015</t>
  </si>
  <si>
    <t xml:space="preserve">Figure V 3-E3-2 : Caractéristiques des agents en fonction de leur niveau de rémunération dans la fonction publique en 2017 </t>
  </si>
  <si>
    <t>Figure V 3-E3-3 : Versant des postes les plus rémunérateurs de la fonction publique en 2017</t>
  </si>
  <si>
    <t>Figure V 3- E3-4 : Principaux corps et emplois dans le dernier centile de rémunération de la fonction publique en 2017</t>
  </si>
  <si>
    <t>Figure V 3-E3-1 : Salaire moyen et médian des agents dans le dernier centile des rémunérations en 2017</t>
  </si>
  <si>
    <t>Limite inférieure du centile</t>
  </si>
  <si>
    <t>Salaire moyen du centile</t>
  </si>
  <si>
    <t>Salaire médian du centile</t>
  </si>
  <si>
    <t>Versants</t>
  </si>
  <si>
    <t>Traitement  DGAFP - Dessi.</t>
  </si>
  <si>
    <t>Source : Siasp Insee. Traitement  DGAFP - Dessi.</t>
  </si>
  <si>
    <t xml:space="preserve">Source : Siasp, Insee. </t>
  </si>
  <si>
    <t>Lecture : En 2017, dans la fonction publique territoriale, 1 % des agents ont un salaire net mensuel en équivalent temps plein supérieur à 4 660 euros. Parmi eux, la moitié a une rémunération  supérieure à 5 270 euros. La rémunération moyenne de ces agents est égale à 5 640 euros.</t>
  </si>
  <si>
    <t>Source : Siasp Insee. Traitement DREES,  DGCL - Département des études et des statistiques locales, DGAFP - Dessi.</t>
  </si>
  <si>
    <r>
      <t>Note : L’effet d’entrées-sorties est calculé par solde entre l’évolution du salaire moyen et l’évolution de la RMPP.
L'effet de structure est calculé par différence entre l'évolution du salaire moyen et l'évolution du salaire à structure constante. 
L'indicateur à structure constante est calculé comme l’évolution de la moyenne à structure constante (indice de Laspeyre). La qualité des informations sur la répartition des agents par échelon étant variable d’un versant à l’autre la structure des emplois est définie en termes de corps, grade et échelon dans la FPE,</t>
    </r>
    <r>
      <rPr>
        <sz val="8"/>
        <color rgb="FFFF0000"/>
        <rFont val="Arial"/>
        <family val="2"/>
      </rPr>
      <t xml:space="preserve"> de statut (fonctionnaires, contractuels, etc.) et de catégorie  hiérarchique dans la FPH</t>
    </r>
    <r>
      <rPr>
        <sz val="8"/>
        <rFont val="Arial"/>
        <family val="2"/>
      </rPr>
      <t>, et de cadre d’emploi et de statut dans la FPT.</t>
    </r>
  </si>
  <si>
    <t>Source: Siasp, Insee. Traitement DREES,  DGCL - Département des études et des statistiques locales, DGAFP - Dessi.</t>
  </si>
  <si>
    <t>Sources : DADS, Siasp Insee. Traitement Insee, DREES,  DGCL - Département des études et des statistiques locales, DGAFP - Dessi.</t>
  </si>
  <si>
    <t>Sources : DADS, Siasp Insee. 
Traitement Insee, DREES,  DGCL - Département des études et des statistiques locales, DGAFP - Dessi.</t>
  </si>
  <si>
    <t>Source : Siasp, Insee. 
Traitement DREES,  DGCL - Département des études et des statistiques locales, DGAFP - Dessi.</t>
  </si>
  <si>
    <t>Source : Siasp Insee. 
Traitement DREES,  DGCL - Département des études et des statistiques locales, DGAFP - Dessi.</t>
  </si>
  <si>
    <t>Traitement DREES, DGCL - Département des études et des statistiques locales, DGAFP - Dessi.</t>
  </si>
  <si>
    <t>Traitement DREES,  DGCL - Département des études et des statistiques locales, DGAFP - Dessi.</t>
  </si>
</sst>
</file>

<file path=xl/styles.xml><?xml version="1.0" encoding="utf-8"?>
<styleSheet xmlns="http://schemas.openxmlformats.org/spreadsheetml/2006/main" xmlns:mc="http://schemas.openxmlformats.org/markup-compatibility/2006" xmlns:x14ac="http://schemas.microsoft.com/office/spreadsheetml/2009/9/ac" mc:Ignorable="x14ac">
  <numFmts count="51">
    <numFmt numFmtId="6" formatCode="#,##0\ &quot;€&quot;;[Red]\-#,##0\ &quot;€&quot;"/>
    <numFmt numFmtId="44" formatCode="_-* #,##0.00\ &quot;€&quot;_-;\-* #,##0.00\ &quot;€&quot;_-;_-* &quot;-&quot;??\ &quot;€&quot;_-;_-@_-"/>
    <numFmt numFmtId="43" formatCode="_-* #,##0.00\ _€_-;\-* #,##0.00\ _€_-;_-* &quot;-&quot;??\ _€_-;_-@_-"/>
    <numFmt numFmtId="164" formatCode="0.0"/>
    <numFmt numFmtId="165" formatCode="#,##0.0"/>
    <numFmt numFmtId="166" formatCode="0.0%"/>
    <numFmt numFmtId="167" formatCode="_-* #,##0.0\ _€_-;\-* #,##0.0\ _€_-;_-* &quot;-&quot;??\ _€_-;_-@_-"/>
    <numFmt numFmtId="168" formatCode="_-* #,##0\ _€_-;\-* #,##0\ _€_-;_-* &quot;-&quot;??\ _€_-;_-@_-"/>
    <numFmt numFmtId="169" formatCode="_-* #,##0.00\ _F_-;\-* #,##0.00\ _F_-;_-* &quot;-&quot;??\ _F_-;_-@_-"/>
    <numFmt numFmtId="170" formatCode="#,##0\ &quot;€&quot;"/>
    <numFmt numFmtId="171" formatCode="#,##0\ &quot;F&quot;;\-#,##0\ &quot;F&quot;"/>
    <numFmt numFmtId="172" formatCode="mmmm\ d\,\ yyyy"/>
    <numFmt numFmtId="173" formatCode="#,##0_ ;\-#,##0\ "/>
    <numFmt numFmtId="174" formatCode="\$#,##0.0,_);[Red]&quot;($&quot;#,##0.0,\)"/>
    <numFmt numFmtId="175" formatCode="#,##0,_);[Red]\(#,##0,\)"/>
    <numFmt numFmtId="176" formatCode="#,##0.0_);[Red]\(#,##0.0\)"/>
    <numFmt numFmtId="177" formatCode="\$#,##0_);[Red]&quot;($&quot;#,##0\)"/>
    <numFmt numFmtId="178" formatCode="\$#,##0.00_);[Red]&quot;($&quot;#,##0.00\)"/>
    <numFmt numFmtId="179" formatCode="_(\$* #,##0.00_);_(\$* \(#,##0.00\);_(\$* \-??_);_(@_)"/>
    <numFmt numFmtId="180" formatCode="#,##0.00&quot; € &quot;;\-#,##0.00&quot; € &quot;;&quot; -&quot;#&quot; € &quot;;@\ "/>
    <numFmt numFmtId="181" formatCode="_-* #,##0.00&quot; €&quot;_-;\-* #,##0.00&quot; €&quot;_-;_-* \-??&quot; €&quot;_-;_-@_-"/>
    <numFmt numFmtId="182" formatCode="#,##0.00\ [$€]\ ;\-#,##0.00\ [$€]\ ;&quot; -&quot;#\ [$€]\ ;@\ "/>
    <numFmt numFmtId="183" formatCode="#,##0.0_ ;[Red]\-#,##0.0\ "/>
    <numFmt numFmtId="184" formatCode="_-* #,##0\ [$F]_-;\-* #,##0\ [$F]_-;_-* &quot;-&quot;\ [$F]_-;_-@_-"/>
    <numFmt numFmtId="185" formatCode="#,##0;\-#,##0"/>
    <numFmt numFmtId="186" formatCode="#,##0.00&quot;$&quot;\ ;\(#,##0.00&quot;$&quot;\)"/>
    <numFmt numFmtId="187" formatCode="_-\ #,##0.0,,\ _€_-;[Red]\-\ #,##0.0,,\ _€_-;_-\ &quot;-&quot;\ _€_-;_-@_-"/>
    <numFmt numFmtId="188" formatCode="#,##0.00;[Red]\-#,##0.00"/>
    <numFmt numFmtId="189" formatCode="0.00_)"/>
    <numFmt numFmtId="190" formatCode="00\.00\.00\.0\.0000\.0"/>
    <numFmt numFmtId="191" formatCode="_-* #,##0.0\ _F_-;\-* #,##0.0\ _F_-;_-* &quot;-&quot;??\ _F_-;_-@_-"/>
    <numFmt numFmtId="192" formatCode="_-* #,##0\ _F_-;\-* #,##0\ _F_-;_-* &quot;-&quot;??\ _F_-;_-@_-"/>
    <numFmt numFmtId="193" formatCode="#,##0.0&quot;$&quot;\ ;\(#,##0.0&quot;$&quot;\)"/>
    <numFmt numFmtId="194" formatCode="0\.0000\.0"/>
    <numFmt numFmtId="195" formatCode="_-* #,##0&quot; €&quot;_-;\-* #,##0&quot; €&quot;_-;_-* \-??&quot; €&quot;_-;_-@_-"/>
    <numFmt numFmtId="196" formatCode="#,##0.0_ ;\-#,##0.0\ "/>
    <numFmt numFmtId="197" formatCode="0.0000"/>
    <numFmt numFmtId="198" formatCode="#\ ###\ ##0;&quot;-&quot;#\ ###\ ##0"/>
    <numFmt numFmtId="199" formatCode="0.000000"/>
    <numFmt numFmtId="200" formatCode="0.000"/>
    <numFmt numFmtId="201" formatCode="_-* #,##0.00\ _€_-;\-* #,##0.00\ _€_-;_-* \-??\ _€_-;_-@_-"/>
    <numFmt numFmtId="202" formatCode="0\ %"/>
    <numFmt numFmtId="203" formatCode="\$#,##0.0,\ ;[Red]&quot;($&quot;#,##0.0,\)"/>
    <numFmt numFmtId="204" formatCode="#,##0,\ ;[Red]\(#,##0,\)"/>
    <numFmt numFmtId="205" formatCode="0.00000"/>
    <numFmt numFmtId="206" formatCode="#,##0.0000"/>
    <numFmt numFmtId="207" formatCode="#,##0\ _€"/>
    <numFmt numFmtId="208" formatCode="0.000%"/>
    <numFmt numFmtId="209" formatCode="#,##0.00\ [$€-40C];[Red]\-#,##0.00\ [$€-40C]"/>
    <numFmt numFmtId="210" formatCode="#,##0.00000"/>
    <numFmt numFmtId="211" formatCode="_-* #,##0.0\ _€_-;\-* #,##0.0\ _€_-;_-* &quot;-&quot;?\ _€_-;_-@_-"/>
  </numFmts>
  <fonts count="18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8"/>
      <name val="Arial"/>
      <family val="2"/>
    </font>
    <font>
      <sz val="8"/>
      <name val="Arial"/>
      <family val="2"/>
    </font>
    <font>
      <i/>
      <sz val="8"/>
      <name val="Arial"/>
      <family val="2"/>
    </font>
    <font>
      <sz val="8"/>
      <name val="Arial"/>
      <family val="2"/>
    </font>
    <font>
      <b/>
      <sz val="12"/>
      <name val="Arial"/>
      <family val="2"/>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2"/>
      <name val="Arial"/>
      <family val="2"/>
    </font>
    <font>
      <b/>
      <sz val="12"/>
      <name val="Arial"/>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8"/>
      <name val="Calibri"/>
      <family val="2"/>
    </font>
    <font>
      <sz val="10"/>
      <name val="Arial"/>
      <family val="2"/>
    </font>
    <font>
      <sz val="11"/>
      <color indexed="8"/>
      <name val="Calibri"/>
      <family val="2"/>
    </font>
    <font>
      <sz val="11"/>
      <color indexed="8"/>
      <name val="Calibri"/>
      <family val="2"/>
    </font>
    <font>
      <sz val="11"/>
      <color indexed="8"/>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font>
    <font>
      <sz val="11"/>
      <color indexed="8"/>
      <name val="Calibri"/>
      <family val="2"/>
    </font>
    <font>
      <sz val="9"/>
      <name val="Arial"/>
      <family val="2"/>
    </font>
    <font>
      <sz val="8"/>
      <name val="Arial"/>
      <family val="2"/>
    </font>
    <font>
      <sz val="10"/>
      <color indexed="10"/>
      <name val="Arial"/>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b/>
      <i/>
      <sz val="10"/>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1"/>
      <color indexed="8"/>
      <name val="Calibri"/>
      <family val="2"/>
    </font>
    <font>
      <sz val="10"/>
      <color indexed="8"/>
      <name val="Arial"/>
      <family val="2"/>
    </font>
    <font>
      <sz val="10"/>
      <name val="Arial"/>
      <family val="2"/>
    </font>
    <font>
      <sz val="11"/>
      <color indexed="8"/>
      <name val="Calibri"/>
      <family val="2"/>
    </font>
    <font>
      <sz val="10"/>
      <color indexed="8"/>
      <name val="Arial"/>
      <family val="2"/>
    </font>
    <font>
      <sz val="6.5"/>
      <name val="Univers"/>
      <family val="2"/>
    </font>
    <font>
      <sz val="11"/>
      <name val="Arial"/>
      <family val="2"/>
    </font>
    <font>
      <b/>
      <sz val="10"/>
      <color indexed="9"/>
      <name val="Arial"/>
      <family val="2"/>
    </font>
    <font>
      <sz val="11"/>
      <color indexed="8"/>
      <name val="Calibri"/>
      <family val="2"/>
    </font>
    <font>
      <sz val="10"/>
      <color indexed="8"/>
      <name val="Arial"/>
      <family val="2"/>
    </font>
    <font>
      <sz val="10"/>
      <name val="Arial"/>
      <family val="2"/>
      <charset val="1"/>
    </font>
    <font>
      <sz val="10"/>
      <name val="Arial"/>
      <family val="2"/>
    </font>
    <font>
      <sz val="11"/>
      <color indexed="8"/>
      <name val="Calibri"/>
      <family val="2"/>
    </font>
    <font>
      <sz val="10"/>
      <color indexed="8"/>
      <name val="Arial"/>
      <family val="2"/>
    </font>
    <font>
      <sz val="11"/>
      <color indexed="8"/>
      <name val="Calibri"/>
      <family val="2"/>
    </font>
    <font>
      <sz val="11"/>
      <color indexed="8"/>
      <name val="Calibri"/>
      <family val="2"/>
    </font>
    <font>
      <sz val="10"/>
      <color indexed="8"/>
      <name val="Arial"/>
      <family val="2"/>
    </font>
    <font>
      <sz val="11"/>
      <color indexed="8"/>
      <name val="Calibri"/>
      <family val="2"/>
    </font>
    <font>
      <sz val="10"/>
      <color indexed="8"/>
      <name val="Arial"/>
      <family val="2"/>
    </font>
    <font>
      <sz val="10"/>
      <name val="Arial"/>
      <family val="2"/>
    </font>
    <font>
      <sz val="10"/>
      <name val="Arial"/>
      <family val="2"/>
    </font>
    <font>
      <sz val="11"/>
      <color indexed="8"/>
      <name val="Calibri"/>
      <family val="2"/>
    </font>
    <font>
      <sz val="10"/>
      <color indexed="8"/>
      <name val="Arial"/>
      <family val="2"/>
    </font>
    <font>
      <sz val="10"/>
      <name val="Arial"/>
      <family val="2"/>
    </font>
    <font>
      <b/>
      <i/>
      <sz val="10"/>
      <color indexed="18"/>
      <name val="Arial"/>
      <family val="2"/>
    </font>
    <font>
      <sz val="11"/>
      <color theme="1"/>
      <name val="Calibri"/>
      <family val="2"/>
      <scheme val="minor"/>
    </font>
    <font>
      <sz val="11"/>
      <color theme="0"/>
      <name val="Calibri"/>
      <family val="2"/>
      <scheme val="minor"/>
    </font>
    <font>
      <sz val="11"/>
      <color rgb="FFFF0000"/>
      <name val="Calibri"/>
      <family val="2"/>
      <scheme val="minor"/>
    </font>
    <font>
      <b/>
      <sz val="11"/>
      <color rgb="FFFA7D00"/>
      <name val="Calibri"/>
      <family val="2"/>
      <scheme val="minor"/>
    </font>
    <font>
      <sz val="11"/>
      <color rgb="FFFA7D00"/>
      <name val="Calibri"/>
      <family val="2"/>
      <scheme val="minor"/>
    </font>
    <font>
      <sz val="11"/>
      <color rgb="FF3F3F76"/>
      <name val="Calibri"/>
      <family val="2"/>
      <scheme val="minor"/>
    </font>
    <font>
      <u/>
      <sz val="10"/>
      <color theme="10"/>
      <name val="Arial"/>
      <family val="2"/>
    </font>
    <font>
      <sz val="11"/>
      <color rgb="FF9C0006"/>
      <name val="Calibri"/>
      <family val="2"/>
      <scheme val="minor"/>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1"/>
      <color rgb="FF9C6500"/>
      <name val="Calibri"/>
      <family val="2"/>
      <scheme val="minor"/>
    </font>
    <font>
      <sz val="10"/>
      <color theme="1"/>
      <name val="Arial"/>
      <family val="2"/>
    </font>
    <font>
      <sz val="11"/>
      <color rgb="FF006100"/>
      <name val="Calibri"/>
      <family val="2"/>
      <scheme val="minor"/>
    </font>
    <font>
      <b/>
      <sz val="11"/>
      <color rgb="FF3F3F3F"/>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0"/>
      <name val="Arial"/>
      <family val="2"/>
    </font>
    <font>
      <i/>
      <sz val="10"/>
      <name val="Arial"/>
      <family val="2"/>
    </font>
    <font>
      <b/>
      <sz val="9"/>
      <name val="Arial, Helvetica, sans-serif"/>
    </font>
    <font>
      <i/>
      <sz val="8"/>
      <color indexed="10"/>
      <name val="Arial"/>
      <family val="2"/>
    </font>
    <font>
      <sz val="8"/>
      <color indexed="10"/>
      <name val="Arial"/>
      <family val="2"/>
    </font>
    <font>
      <b/>
      <sz val="14"/>
      <color indexed="56"/>
      <name val="Arial, Helvetica, sans-serif"/>
    </font>
    <font>
      <sz val="12"/>
      <color indexed="8"/>
      <name val="Arial, Helvetica, sans-serif"/>
    </font>
    <font>
      <sz val="9"/>
      <color indexed="8"/>
      <name val="Arial"/>
      <family val="2"/>
    </font>
    <font>
      <sz val="8"/>
      <color indexed="8"/>
      <name val="Arial"/>
      <family val="2"/>
    </font>
    <font>
      <b/>
      <sz val="8"/>
      <color indexed="8"/>
      <name val="Arial"/>
      <family val="2"/>
    </font>
    <font>
      <i/>
      <sz val="9"/>
      <name val="Arial"/>
      <family val="2"/>
    </font>
    <font>
      <b/>
      <sz val="9"/>
      <name val="Arial"/>
      <family val="2"/>
    </font>
    <font>
      <sz val="9"/>
      <name val="Calibri"/>
      <family val="2"/>
    </font>
    <font>
      <sz val="8"/>
      <color rgb="FFFF0000"/>
      <name val="Arial"/>
      <family val="2"/>
    </font>
    <font>
      <b/>
      <sz val="11"/>
      <name val="Arial"/>
      <family val="2"/>
    </font>
    <font>
      <b/>
      <i/>
      <sz val="9"/>
      <name val="Arial"/>
      <family val="2"/>
    </font>
    <font>
      <b/>
      <sz val="9"/>
      <color indexed="12"/>
      <name val="Arial"/>
      <family val="2"/>
    </font>
    <font>
      <vertAlign val="superscript"/>
      <sz val="9"/>
      <name val="Arial"/>
      <family val="2"/>
    </font>
    <font>
      <b/>
      <vertAlign val="superscript"/>
      <sz val="9"/>
      <name val="Arial"/>
      <family val="2"/>
    </font>
    <font>
      <i/>
      <sz val="11"/>
      <name val="Arial"/>
      <family val="2"/>
    </font>
    <font>
      <b/>
      <vertAlign val="superscript"/>
      <sz val="11"/>
      <name val="Arial"/>
      <family val="2"/>
    </font>
    <font>
      <b/>
      <sz val="9"/>
      <color indexed="8"/>
      <name val="Arial"/>
      <family val="2"/>
    </font>
    <font>
      <b/>
      <sz val="9"/>
      <name val="Calibri"/>
      <family val="2"/>
    </font>
    <font>
      <b/>
      <sz val="11"/>
      <name val="Calibri"/>
      <family val="2"/>
    </font>
    <font>
      <sz val="10"/>
      <color rgb="FFFF0000"/>
      <name val="Arial"/>
      <family val="2"/>
    </font>
    <font>
      <b/>
      <sz val="11"/>
      <color theme="1"/>
      <name val="Calibri"/>
      <family val="2"/>
      <scheme val="minor"/>
    </font>
    <font>
      <i/>
      <sz val="10"/>
      <color theme="1"/>
      <name val="Calibri"/>
      <family val="2"/>
      <scheme val="minor"/>
    </font>
    <font>
      <b/>
      <vertAlign val="superscript"/>
      <sz val="10"/>
      <name val="Arial"/>
      <family val="2"/>
    </font>
    <font>
      <vertAlign val="superscript"/>
      <sz val="9"/>
      <color indexed="8"/>
      <name val="Arial"/>
      <family val="2"/>
    </font>
    <font>
      <sz val="18"/>
      <color theme="3"/>
      <name val="Cambria"/>
      <family val="2"/>
      <scheme val="major"/>
    </font>
    <font>
      <b/>
      <sz val="11"/>
      <color theme="0"/>
      <name val="Calibri"/>
      <family val="2"/>
      <scheme val="minor"/>
    </font>
    <font>
      <b/>
      <i/>
      <u/>
      <sz val="11"/>
      <color indexed="8"/>
      <name val="Calibri"/>
      <family val="2"/>
    </font>
    <font>
      <b/>
      <i/>
      <sz val="16"/>
      <color indexed="8"/>
      <name val="Calibri"/>
      <family val="2"/>
    </font>
    <font>
      <b/>
      <sz val="10"/>
      <color indexed="8"/>
      <name val="Arial"/>
      <family val="2"/>
    </font>
    <font>
      <i/>
      <sz val="10"/>
      <color indexed="8"/>
      <name val="Arial"/>
      <family val="2"/>
    </font>
    <font>
      <b/>
      <vertAlign val="superscript"/>
      <sz val="9"/>
      <color indexed="8"/>
      <name val="Arial"/>
      <family val="2"/>
    </font>
    <font>
      <i/>
      <sz val="9"/>
      <color indexed="8"/>
      <name val="Arial"/>
      <family val="2"/>
    </font>
    <font>
      <i/>
      <vertAlign val="superscript"/>
      <sz val="9"/>
      <color indexed="8"/>
      <name val="Arial"/>
      <family val="2"/>
    </font>
    <font>
      <b/>
      <i/>
      <sz val="9"/>
      <color indexed="8"/>
      <name val="Arial"/>
      <family val="2"/>
    </font>
    <font>
      <i/>
      <vertAlign val="superscript"/>
      <sz val="9"/>
      <name val="Arial"/>
      <family val="2"/>
    </font>
    <font>
      <vertAlign val="superscript"/>
      <sz val="8"/>
      <name val="Arial"/>
      <family val="2"/>
    </font>
    <font>
      <b/>
      <sz val="11"/>
      <color rgb="FFFF0000"/>
      <name val="Arial"/>
      <family val="2"/>
    </font>
  </fonts>
  <fills count="136">
    <fill>
      <patternFill patternType="none"/>
    </fill>
    <fill>
      <patternFill patternType="gray125"/>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FFCC"/>
      </patternFill>
    </fill>
    <fill>
      <patternFill patternType="solid">
        <fgColor rgb="FFFFCC99"/>
      </patternFill>
    </fill>
    <fill>
      <patternFill patternType="solid">
        <fgColor rgb="FFFFC7CE"/>
      </patternFill>
    </fill>
    <fill>
      <patternFill patternType="solid">
        <fgColor rgb="FFFFEB9C"/>
      </patternFill>
    </fill>
    <fill>
      <patternFill patternType="solid">
        <fgColor rgb="FFC6EFCE"/>
      </patternFill>
    </fill>
    <fill>
      <patternFill patternType="solid">
        <fgColor indexed="9"/>
        <bgColor indexed="64"/>
      </patternFill>
    </fill>
    <fill>
      <patternFill patternType="solid">
        <fgColor theme="0"/>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rgb="FFA5A5A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rgb="FFFF6600"/>
        <bgColor indexed="64"/>
      </patternFill>
    </fill>
    <fill>
      <patternFill patternType="solid">
        <fgColor rgb="FF7030A0"/>
        <bgColor indexed="64"/>
      </patternFill>
    </fill>
  </fills>
  <borders count="29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medium">
        <color indexed="64"/>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indexed="61"/>
      </left>
      <right style="thin">
        <color indexed="61"/>
      </right>
      <top style="medium">
        <color indexed="61"/>
      </top>
      <bottom/>
      <diagonal/>
    </border>
    <border>
      <left style="thin">
        <color indexed="61"/>
      </left>
      <right/>
      <top style="medium">
        <color indexed="61"/>
      </top>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style="thin">
        <color indexed="61"/>
      </bottom>
      <diagonal/>
    </border>
    <border>
      <left style="thin">
        <color indexed="61"/>
      </left>
      <right style="thin">
        <color indexed="61"/>
      </right>
      <top/>
      <bottom/>
      <diagonal/>
    </border>
    <border>
      <left style="thin">
        <color indexed="61"/>
      </left>
      <right/>
      <top/>
      <bottom/>
      <diagonal/>
    </border>
    <border>
      <left style="thin">
        <color indexed="61"/>
      </left>
      <right style="thin">
        <color indexed="61"/>
      </right>
      <top style="thin">
        <color indexed="61"/>
      </top>
      <bottom/>
      <diagonal/>
    </border>
    <border>
      <left style="thin">
        <color indexed="61"/>
      </left>
      <right/>
      <top style="thin">
        <color indexed="61"/>
      </top>
      <bottom/>
      <diagonal/>
    </border>
    <border>
      <left style="thin">
        <color indexed="61"/>
      </left>
      <right style="thin">
        <color indexed="61"/>
      </right>
      <top/>
      <bottom style="thin">
        <color indexed="61"/>
      </bottom>
      <diagonal/>
    </border>
    <border>
      <left style="thin">
        <color indexed="61"/>
      </left>
      <right/>
      <top/>
      <bottom style="thin">
        <color indexed="61"/>
      </bottom>
      <diagonal/>
    </border>
    <border>
      <left style="thin">
        <color indexed="61"/>
      </left>
      <right style="thin">
        <color indexed="61"/>
      </right>
      <top/>
      <bottom style="medium">
        <color indexed="6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medium">
        <color indexed="61"/>
      </top>
      <bottom/>
      <diagonal/>
    </border>
    <border>
      <left/>
      <right/>
      <top style="thin">
        <color indexed="61"/>
      </top>
      <bottom style="thin">
        <color indexed="61"/>
      </bottom>
      <diagonal/>
    </border>
    <border>
      <left/>
      <right/>
      <top/>
      <bottom style="thin">
        <color indexed="61"/>
      </bottom>
      <diagonal/>
    </border>
    <border>
      <left/>
      <right/>
      <top/>
      <bottom style="medium">
        <color indexed="61"/>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25"/>
      </top>
      <bottom/>
      <diagonal/>
    </border>
    <border>
      <left style="thin">
        <color indexed="61"/>
      </left>
      <right/>
      <top style="medium">
        <color indexed="61"/>
      </top>
      <bottom style="thin">
        <color indexed="61"/>
      </bottom>
      <diagonal/>
    </border>
    <border>
      <left/>
      <right/>
      <top style="medium">
        <color indexed="61"/>
      </top>
      <bottom style="thin">
        <color indexed="61"/>
      </bottom>
      <diagonal/>
    </border>
    <border>
      <left/>
      <right style="thin">
        <color indexed="61"/>
      </right>
      <top style="medium">
        <color indexed="61"/>
      </top>
      <bottom style="thin">
        <color indexed="61"/>
      </bottom>
      <diagonal/>
    </border>
    <border>
      <left/>
      <right style="thin">
        <color indexed="25"/>
      </right>
      <top/>
      <bottom/>
      <diagonal/>
    </border>
    <border>
      <left style="thin">
        <color indexed="25"/>
      </left>
      <right style="thin">
        <color indexed="25"/>
      </right>
      <top/>
      <bottom/>
      <diagonal/>
    </border>
    <border>
      <left style="medium">
        <color indexed="64"/>
      </left>
      <right/>
      <top style="medium">
        <color indexed="64"/>
      </top>
      <bottom style="thin">
        <color indexed="22"/>
      </bottom>
      <diagonal/>
    </border>
    <border>
      <left style="medium">
        <color indexed="64"/>
      </left>
      <right style="medium">
        <color indexed="64"/>
      </right>
      <top style="medium">
        <color indexed="64"/>
      </top>
      <bottom/>
      <diagonal/>
    </border>
    <border>
      <left style="medium">
        <color indexed="64"/>
      </left>
      <right/>
      <top style="thin">
        <color indexed="22"/>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
      <left style="medium">
        <color indexed="64"/>
      </left>
      <right style="medium">
        <color indexed="64"/>
      </right>
      <top/>
      <bottom style="thin">
        <color indexed="22"/>
      </bottom>
      <diagonal/>
    </border>
    <border>
      <left style="medium">
        <color indexed="64"/>
      </left>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medium">
        <color indexed="64"/>
      </left>
      <right/>
      <top style="thin">
        <color indexed="22"/>
      </top>
      <bottom/>
      <diagonal/>
    </border>
    <border>
      <left style="medium">
        <color indexed="64"/>
      </left>
      <right style="thin">
        <color indexed="22"/>
      </right>
      <top style="thin">
        <color indexed="22"/>
      </top>
      <bottom/>
      <diagonal/>
    </border>
    <border>
      <left style="thin">
        <color indexed="22"/>
      </left>
      <right style="thin">
        <color indexed="22"/>
      </right>
      <top style="thin">
        <color indexed="22"/>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medium">
        <color indexed="64"/>
      </right>
      <top style="thin">
        <color indexed="22"/>
      </top>
      <bottom style="medium">
        <color indexed="64"/>
      </bottom>
      <diagonal/>
    </border>
    <border>
      <left style="thin">
        <color indexed="22"/>
      </left>
      <right style="thin">
        <color indexed="22"/>
      </right>
      <top style="medium">
        <color indexed="64"/>
      </top>
      <bottom style="thin">
        <color indexed="2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22"/>
      </right>
      <top/>
      <bottom style="thin">
        <color indexed="64"/>
      </bottom>
      <diagonal/>
    </border>
    <border>
      <left style="thin">
        <color indexed="22"/>
      </left>
      <right style="thin">
        <color indexed="22"/>
      </right>
      <top/>
      <bottom style="thin">
        <color indexed="64"/>
      </bottom>
      <diagonal/>
    </border>
    <border>
      <left/>
      <right style="thin">
        <color indexed="64"/>
      </right>
      <top/>
      <bottom style="thin">
        <color indexed="64"/>
      </bottom>
      <diagonal/>
    </border>
    <border>
      <left/>
      <right style="thin">
        <color indexed="61"/>
      </right>
      <top style="thin">
        <color indexed="61"/>
      </top>
      <bottom style="thin">
        <color indexed="61"/>
      </bottom>
      <diagonal/>
    </border>
    <border>
      <left/>
      <right style="thin">
        <color indexed="61"/>
      </right>
      <top/>
      <bottom/>
      <diagonal/>
    </border>
    <border>
      <left/>
      <right/>
      <top style="medium">
        <color indexed="25"/>
      </top>
      <bottom/>
      <diagonal/>
    </border>
    <border>
      <left style="thin">
        <color indexed="25"/>
      </left>
      <right style="thin">
        <color indexed="25"/>
      </right>
      <top style="thin">
        <color indexed="25"/>
      </top>
      <bottom/>
      <diagonal/>
    </border>
    <border>
      <left/>
      <right/>
      <top/>
      <bottom style="thin">
        <color indexed="25"/>
      </bottom>
      <diagonal/>
    </border>
    <border>
      <left style="thin">
        <color indexed="25"/>
      </left>
      <right style="thin">
        <color indexed="25"/>
      </right>
      <top/>
      <bottom style="thin">
        <color indexed="25"/>
      </bottom>
      <diagonal/>
    </border>
    <border>
      <left/>
      <right style="thin">
        <color indexed="25"/>
      </right>
      <top/>
      <bottom style="medium">
        <color indexed="2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25"/>
      </left>
      <right style="thin">
        <color indexed="25"/>
      </right>
      <top style="thin">
        <color indexed="64"/>
      </top>
      <bottom/>
      <diagonal/>
    </border>
    <border>
      <left/>
      <right style="thin">
        <color indexed="61"/>
      </right>
      <top/>
      <bottom style="thin">
        <color indexed="61"/>
      </bottom>
      <diagonal/>
    </border>
    <border>
      <left style="thin">
        <color indexed="61"/>
      </left>
      <right style="thin">
        <color indexed="61"/>
      </right>
      <top/>
      <bottom style="thin">
        <color indexed="25"/>
      </bottom>
      <diagonal/>
    </border>
    <border>
      <left/>
      <right style="thin">
        <color indexed="9"/>
      </right>
      <top style="thin">
        <color indexed="9"/>
      </top>
      <bottom style="thin">
        <color indexed="9"/>
      </bottom>
      <diagonal/>
    </border>
    <border>
      <left style="thin">
        <color indexed="61"/>
      </left>
      <right style="thin">
        <color indexed="61"/>
      </right>
      <top style="thin">
        <color indexed="25"/>
      </top>
      <bottom/>
      <diagonal/>
    </border>
    <border>
      <left/>
      <right style="medium">
        <color indexed="61"/>
      </right>
      <top style="medium">
        <color indexed="61"/>
      </top>
      <bottom style="thin">
        <color indexed="61"/>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thin">
        <color indexed="9"/>
      </left>
      <right style="thin">
        <color indexed="9"/>
      </right>
      <top/>
      <bottom style="thin">
        <color indexed="9"/>
      </bottom>
      <diagonal/>
    </border>
    <border>
      <left style="medium">
        <color indexed="64"/>
      </left>
      <right style="thin">
        <color indexed="61"/>
      </right>
      <top style="medium">
        <color indexed="64"/>
      </top>
      <bottom/>
      <diagonal/>
    </border>
    <border>
      <left style="thin">
        <color indexed="61"/>
      </left>
      <right/>
      <top style="medium">
        <color indexed="64"/>
      </top>
      <bottom style="thin">
        <color indexed="61"/>
      </bottom>
      <diagonal/>
    </border>
    <border>
      <left/>
      <right/>
      <top style="medium">
        <color indexed="64"/>
      </top>
      <bottom style="thin">
        <color indexed="61"/>
      </bottom>
      <diagonal/>
    </border>
    <border>
      <left/>
      <right style="thin">
        <color indexed="61"/>
      </right>
      <top style="medium">
        <color indexed="64"/>
      </top>
      <bottom style="thin">
        <color indexed="61"/>
      </bottom>
      <diagonal/>
    </border>
    <border>
      <left/>
      <right style="medium">
        <color indexed="64"/>
      </right>
      <top style="medium">
        <color indexed="64"/>
      </top>
      <bottom style="thin">
        <color indexed="61"/>
      </bottom>
      <diagonal/>
    </border>
    <border>
      <left style="medium">
        <color indexed="64"/>
      </left>
      <right style="thin">
        <color indexed="61"/>
      </right>
      <top/>
      <bottom/>
      <diagonal/>
    </border>
    <border>
      <left style="thin">
        <color indexed="61"/>
      </left>
      <right style="medium">
        <color indexed="64"/>
      </right>
      <top style="thin">
        <color indexed="61"/>
      </top>
      <bottom style="thin">
        <color indexed="61"/>
      </bottom>
      <diagonal/>
    </border>
    <border>
      <left style="medium">
        <color indexed="64"/>
      </left>
      <right style="thin">
        <color indexed="61"/>
      </right>
      <top style="thin">
        <color indexed="25"/>
      </top>
      <bottom/>
      <diagonal/>
    </border>
    <border>
      <left style="thin">
        <color indexed="61"/>
      </left>
      <right style="medium">
        <color indexed="64"/>
      </right>
      <top/>
      <bottom/>
      <diagonal/>
    </border>
    <border>
      <left style="medium">
        <color indexed="64"/>
      </left>
      <right style="thin">
        <color indexed="64"/>
      </right>
      <top/>
      <bottom/>
      <diagonal/>
    </border>
    <border>
      <left style="medium">
        <color indexed="64"/>
      </left>
      <right style="thin">
        <color indexed="61"/>
      </right>
      <top/>
      <bottom style="thin">
        <color indexed="61"/>
      </bottom>
      <diagonal/>
    </border>
    <border>
      <left style="thin">
        <color indexed="61"/>
      </left>
      <right style="medium">
        <color indexed="64"/>
      </right>
      <top/>
      <bottom style="thin">
        <color indexed="61"/>
      </bottom>
      <diagonal/>
    </border>
    <border>
      <left style="medium">
        <color indexed="64"/>
      </left>
      <right style="thin">
        <color indexed="61"/>
      </right>
      <top style="thin">
        <color indexed="61"/>
      </top>
      <bottom/>
      <diagonal/>
    </border>
    <border>
      <left style="thin">
        <color indexed="61"/>
      </left>
      <right style="medium">
        <color indexed="64"/>
      </right>
      <top style="thin">
        <color indexed="61"/>
      </top>
      <bottom/>
      <diagonal/>
    </border>
    <border>
      <left style="thin">
        <color indexed="61"/>
      </left>
      <right style="medium">
        <color indexed="64"/>
      </right>
      <top style="thin">
        <color indexed="25"/>
      </top>
      <bottom/>
      <diagonal/>
    </border>
    <border>
      <left style="medium">
        <color indexed="64"/>
      </left>
      <right style="thin">
        <color indexed="61"/>
      </right>
      <top/>
      <bottom style="medium">
        <color indexed="64"/>
      </bottom>
      <diagonal/>
    </border>
    <border>
      <left style="thin">
        <color indexed="61"/>
      </left>
      <right style="thin">
        <color indexed="61"/>
      </right>
      <top/>
      <bottom style="medium">
        <color indexed="64"/>
      </bottom>
      <diagonal/>
    </border>
    <border>
      <left style="thin">
        <color indexed="61"/>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25"/>
      </right>
      <top/>
      <bottom/>
      <diagonal/>
    </border>
    <border>
      <left style="thin">
        <color indexed="25"/>
      </left>
      <right style="medium">
        <color indexed="64"/>
      </right>
      <top/>
      <bottom/>
      <diagonal/>
    </border>
    <border>
      <left style="medium">
        <color indexed="64"/>
      </left>
      <right style="thin">
        <color indexed="25"/>
      </right>
      <top/>
      <bottom style="medium">
        <color indexed="64"/>
      </bottom>
      <diagonal/>
    </border>
    <border>
      <left style="thin">
        <color indexed="25"/>
      </left>
      <right style="thin">
        <color indexed="25"/>
      </right>
      <top/>
      <bottom style="medium">
        <color indexed="64"/>
      </bottom>
      <diagonal/>
    </border>
    <border>
      <left style="thin">
        <color indexed="25"/>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25"/>
      </bottom>
      <diagonal/>
    </border>
    <border>
      <left/>
      <right/>
      <top style="medium">
        <color indexed="64"/>
      </top>
      <bottom style="medium">
        <color indexed="25"/>
      </bottom>
      <diagonal/>
    </border>
    <border>
      <left/>
      <right style="medium">
        <color indexed="64"/>
      </right>
      <top style="medium">
        <color indexed="64"/>
      </top>
      <bottom style="medium">
        <color indexed="2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25"/>
      </right>
      <top style="medium">
        <color indexed="61"/>
      </top>
      <bottom/>
      <diagonal/>
    </border>
    <border>
      <left style="thin">
        <color indexed="61"/>
      </left>
      <right style="medium">
        <color indexed="64"/>
      </right>
      <top style="medium">
        <color indexed="61"/>
      </top>
      <bottom/>
      <diagonal/>
    </border>
    <border>
      <left style="medium">
        <color indexed="64"/>
      </left>
      <right style="thin">
        <color indexed="25"/>
      </right>
      <top/>
      <bottom style="thin">
        <color indexed="61"/>
      </bottom>
      <diagonal/>
    </border>
    <border>
      <left style="medium">
        <color indexed="64"/>
      </left>
      <right/>
      <top style="thin">
        <color indexed="61"/>
      </top>
      <bottom/>
      <diagonal/>
    </border>
    <border>
      <left style="medium">
        <color indexed="64"/>
      </left>
      <right/>
      <top style="thin">
        <color indexed="25"/>
      </top>
      <bottom/>
      <diagonal/>
    </border>
    <border>
      <left/>
      <right style="medium">
        <color indexed="64"/>
      </right>
      <top style="thin">
        <color indexed="25"/>
      </top>
      <bottom/>
      <diagonal/>
    </border>
    <border>
      <left/>
      <right style="medium">
        <color indexed="64"/>
      </right>
      <top style="thin">
        <color indexed="61"/>
      </top>
      <bottom style="thin">
        <color indexed="61"/>
      </bottom>
      <diagonal/>
    </border>
    <border>
      <left style="medium">
        <color indexed="64"/>
      </left>
      <right/>
      <top/>
      <bottom style="thin">
        <color indexed="61"/>
      </bottom>
      <diagonal/>
    </border>
    <border>
      <left style="thin">
        <color indexed="61"/>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5"/>
      </right>
      <top style="medium">
        <color indexed="25"/>
      </top>
      <bottom style="medium">
        <color indexed="64"/>
      </bottom>
      <diagonal/>
    </border>
    <border>
      <left style="thin">
        <color indexed="25"/>
      </left>
      <right style="thin">
        <color indexed="25"/>
      </right>
      <top style="medium">
        <color indexed="25"/>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1"/>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style="thin">
        <color indexed="61"/>
      </top>
      <bottom style="thin">
        <color indexed="61"/>
      </bottom>
      <diagonal/>
    </border>
    <border>
      <left style="medium">
        <color indexed="64"/>
      </left>
      <right/>
      <top/>
      <bottom style="medium">
        <color indexed="61"/>
      </bottom>
      <diagonal/>
    </border>
    <border>
      <left style="medium">
        <color indexed="64"/>
      </left>
      <right/>
      <top style="thin">
        <color indexed="61"/>
      </top>
      <bottom style="medium">
        <color indexed="64"/>
      </bottom>
      <diagonal/>
    </border>
    <border>
      <left/>
      <right/>
      <top style="thin">
        <color indexed="61"/>
      </top>
      <bottom style="medium">
        <color indexed="64"/>
      </bottom>
      <diagonal/>
    </border>
    <border>
      <left style="thin">
        <color indexed="61"/>
      </left>
      <right style="thin">
        <color indexed="61"/>
      </right>
      <top style="medium">
        <color indexed="64"/>
      </top>
      <bottom/>
      <diagonal/>
    </border>
    <border>
      <left style="medium">
        <color indexed="64"/>
      </left>
      <right/>
      <top style="medium">
        <color indexed="20"/>
      </top>
      <bottom/>
      <diagonal/>
    </border>
    <border>
      <left/>
      <right style="medium">
        <color indexed="64"/>
      </right>
      <top/>
      <bottom style="thin">
        <color indexed="64"/>
      </bottom>
      <diagonal/>
    </border>
    <border>
      <left/>
      <right style="thin">
        <color indexed="22"/>
      </right>
      <top/>
      <bottom style="thin">
        <color indexed="64"/>
      </bottom>
      <diagonal/>
    </border>
    <border>
      <left style="thin">
        <color indexed="22"/>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1"/>
      </bottom>
      <diagonal/>
    </border>
    <border>
      <left style="thin">
        <color indexed="61"/>
      </left>
      <right style="medium">
        <color indexed="64"/>
      </right>
      <top style="medium">
        <color indexed="64"/>
      </top>
      <bottom/>
      <diagonal/>
    </border>
    <border>
      <left style="medium">
        <color indexed="64"/>
      </left>
      <right style="thin">
        <color indexed="61"/>
      </right>
      <top style="thin">
        <color indexed="61"/>
      </top>
      <bottom style="thin">
        <color indexed="61"/>
      </bottom>
      <diagonal/>
    </border>
    <border>
      <left style="thin">
        <color indexed="9"/>
      </left>
      <right style="thin">
        <color indexed="9"/>
      </right>
      <top style="medium">
        <color indexed="64"/>
      </top>
      <bottom/>
      <diagonal/>
    </border>
    <border>
      <left style="thin">
        <color rgb="FFF0F0F0"/>
      </left>
      <right style="thin">
        <color rgb="FFF0F0F0"/>
      </right>
      <top style="thin">
        <color rgb="FFF0F0F0"/>
      </top>
      <bottom style="thin">
        <color rgb="FFF0F0F0"/>
      </bottom>
      <diagonal/>
    </border>
    <border>
      <left style="medium">
        <color indexed="64"/>
      </left>
      <right style="thin">
        <color indexed="25"/>
      </right>
      <top style="medium">
        <color indexed="64"/>
      </top>
      <bottom/>
      <diagonal/>
    </border>
    <border>
      <left style="thin">
        <color indexed="25"/>
      </left>
      <right style="thin">
        <color indexed="25"/>
      </right>
      <top style="medium">
        <color indexed="64"/>
      </top>
      <bottom/>
      <diagonal/>
    </border>
    <border>
      <left style="thin">
        <color indexed="25"/>
      </left>
      <right style="thin">
        <color indexed="25"/>
      </right>
      <top/>
      <bottom style="medium">
        <color auto="1"/>
      </bottom>
      <diagonal/>
    </border>
    <border>
      <left style="medium">
        <color indexed="64"/>
      </left>
      <right style="thin">
        <color rgb="FF993366"/>
      </right>
      <top style="thin">
        <color rgb="FF993366"/>
      </top>
      <bottom/>
      <diagonal/>
    </border>
    <border>
      <left style="thin">
        <color rgb="FF993366"/>
      </left>
      <right style="thin">
        <color rgb="FF993366"/>
      </right>
      <top style="thin">
        <color rgb="FF993366"/>
      </top>
      <bottom/>
      <diagonal/>
    </border>
    <border>
      <left style="thin">
        <color rgb="FF993366"/>
      </left>
      <right style="medium">
        <color indexed="64"/>
      </right>
      <top style="thin">
        <color rgb="FF993366"/>
      </top>
      <bottom/>
      <diagonal/>
    </border>
    <border>
      <left style="thin">
        <color indexed="25"/>
      </left>
      <right style="thin">
        <color indexed="64"/>
      </right>
      <top/>
      <bottom/>
      <diagonal/>
    </border>
    <border>
      <left style="thin">
        <color indexed="61"/>
      </left>
      <right style="medium">
        <color indexed="61"/>
      </right>
      <top style="thin">
        <color indexed="61"/>
      </top>
      <bottom/>
      <diagonal/>
    </border>
    <border>
      <left style="thin">
        <color indexed="61"/>
      </left>
      <right style="medium">
        <color indexed="61"/>
      </right>
      <top/>
      <bottom style="thin">
        <color indexed="61"/>
      </bottom>
      <diagonal/>
    </border>
    <border>
      <left style="thin">
        <color indexed="61"/>
      </left>
      <right style="medium">
        <color auto="1"/>
      </right>
      <top style="thin">
        <color indexed="61"/>
      </top>
      <bottom/>
      <diagonal/>
    </border>
    <border>
      <left style="thin">
        <color indexed="61"/>
      </left>
      <right style="medium">
        <color auto="1"/>
      </right>
      <top/>
      <bottom/>
      <diagonal/>
    </border>
    <border>
      <left style="thin">
        <color indexed="61"/>
      </left>
      <right style="medium">
        <color auto="1"/>
      </right>
      <top/>
      <bottom style="thin">
        <color indexed="61"/>
      </bottom>
      <diagonal/>
    </border>
    <border>
      <left style="thin">
        <color indexed="25"/>
      </left>
      <right style="medium">
        <color indexed="61"/>
      </right>
      <top style="thin">
        <color indexed="64"/>
      </top>
      <bottom/>
      <diagonal/>
    </border>
    <border>
      <left style="thin">
        <color indexed="25"/>
      </left>
      <right style="medium">
        <color indexed="61"/>
      </right>
      <top/>
      <bottom style="thin">
        <color indexed="25"/>
      </bottom>
      <diagonal/>
    </border>
    <border>
      <left style="thin">
        <color indexed="25"/>
      </left>
      <right style="thin">
        <color indexed="25"/>
      </right>
      <top style="thin">
        <color indexed="61"/>
      </top>
      <bottom/>
      <diagonal/>
    </border>
    <border>
      <left style="thin">
        <color indexed="25"/>
      </left>
      <right style="medium">
        <color indexed="25"/>
      </right>
      <top style="thin">
        <color indexed="25"/>
      </top>
      <bottom/>
      <diagonal/>
    </border>
    <border>
      <left style="thin">
        <color indexed="25"/>
      </left>
      <right style="medium">
        <color indexed="25"/>
      </right>
      <top/>
      <bottom/>
      <diagonal/>
    </border>
    <border>
      <left style="thin">
        <color indexed="25"/>
      </left>
      <right style="thin">
        <color indexed="25"/>
      </right>
      <top/>
      <bottom style="medium">
        <color indexed="25"/>
      </bottom>
      <diagonal/>
    </border>
    <border>
      <left style="thin">
        <color indexed="25"/>
      </left>
      <right style="medium">
        <color indexed="25"/>
      </right>
      <top/>
      <bottom style="medium">
        <color indexed="25"/>
      </bottom>
      <diagonal/>
    </border>
    <border>
      <left style="thin">
        <color indexed="64"/>
      </left>
      <right style="medium">
        <color indexed="64"/>
      </right>
      <top/>
      <bottom/>
      <diagonal/>
    </border>
    <border>
      <left/>
      <right style="medium">
        <color indexed="64"/>
      </right>
      <top/>
      <bottom style="medium">
        <color indexed="61"/>
      </bottom>
      <diagonal/>
    </border>
    <border>
      <left/>
      <right style="medium">
        <color indexed="64"/>
      </right>
      <top style="thin">
        <color indexed="61"/>
      </top>
      <bottom style="medium">
        <color indexed="64"/>
      </bottom>
      <diagonal/>
    </border>
    <border>
      <left/>
      <right/>
      <top/>
      <bottom style="medium">
        <color indexed="64"/>
      </bottom>
      <diagonal/>
    </border>
    <border>
      <left style="thin">
        <color rgb="FF993366"/>
      </left>
      <right style="thin">
        <color indexed="25"/>
      </right>
      <top/>
      <bottom/>
      <diagonal/>
    </border>
    <border>
      <left style="thin">
        <color indexed="9"/>
      </left>
      <right/>
      <top style="thin">
        <color indexed="9"/>
      </top>
      <bottom style="thin">
        <color indexed="9"/>
      </bottom>
      <diagonal/>
    </border>
    <border>
      <left/>
      <right/>
      <top style="medium">
        <color auto="1"/>
      </top>
      <bottom style="medium">
        <color auto="1"/>
      </bottom>
      <diagonal/>
    </border>
    <border>
      <left style="medium">
        <color indexed="64"/>
      </left>
      <right/>
      <top style="medium">
        <color indexed="64"/>
      </top>
      <bottom/>
      <diagonal/>
    </border>
    <border>
      <left style="thin">
        <color indexed="61"/>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25"/>
      </left>
      <right style="medium">
        <color indexed="64"/>
      </right>
      <top style="thin">
        <color indexed="64"/>
      </top>
      <bottom/>
      <diagonal/>
    </border>
    <border>
      <left style="thin">
        <color indexed="25"/>
      </left>
      <right style="medium">
        <color indexed="64"/>
      </right>
      <top style="medium">
        <color indexed="25"/>
      </top>
      <bottom style="medium">
        <color indexed="64"/>
      </bottom>
      <diagonal/>
    </border>
    <border>
      <left style="thin">
        <color indexed="25"/>
      </left>
      <right style="medium">
        <color indexed="25"/>
      </right>
      <top style="thin">
        <color indexed="61"/>
      </top>
      <bottom/>
      <diagonal/>
    </border>
    <border>
      <left/>
      <right style="thin">
        <color indexed="25"/>
      </right>
      <top/>
      <bottom style="medium">
        <color auto="1"/>
      </bottom>
      <diagonal/>
    </border>
    <border>
      <left/>
      <right style="medium">
        <color auto="1"/>
      </right>
      <top/>
      <bottom/>
      <diagonal/>
    </border>
    <border>
      <left style="thin">
        <color indexed="25"/>
      </left>
      <right style="medium">
        <color indexed="64"/>
      </right>
      <top style="medium">
        <color indexed="64"/>
      </top>
      <bottom/>
      <diagonal/>
    </border>
    <border>
      <left style="thin">
        <color indexed="25"/>
      </left>
      <right style="medium">
        <color indexed="64"/>
      </right>
      <top/>
      <bottom style="medium">
        <color auto="1"/>
      </bottom>
      <diagonal/>
    </border>
    <border>
      <left style="medium">
        <color auto="1"/>
      </left>
      <right style="medium">
        <color auto="1"/>
      </right>
      <top/>
      <bottom style="medium">
        <color auto="1"/>
      </bottom>
      <diagonal/>
    </border>
    <border>
      <left style="thin">
        <color rgb="FF993366"/>
      </left>
      <right/>
      <top/>
      <bottom/>
      <diagonal/>
    </border>
    <border>
      <left style="thin">
        <color rgb="FF993366"/>
      </left>
      <right style="thin">
        <color indexed="64"/>
      </right>
      <top/>
      <bottom/>
      <diagonal/>
    </border>
    <border>
      <left style="thin">
        <color rgb="FF993366"/>
      </left>
      <right style="thin">
        <color indexed="25"/>
      </right>
      <top/>
      <bottom style="thin">
        <color indexed="61"/>
      </bottom>
      <diagonal/>
    </border>
    <border>
      <left style="thin">
        <color rgb="FF993366"/>
      </left>
      <right/>
      <top style="thin">
        <color indexed="61"/>
      </top>
      <bottom/>
      <diagonal/>
    </border>
    <border>
      <left style="thin">
        <color rgb="FF993366"/>
      </left>
      <right/>
      <top style="thin">
        <color indexed="25"/>
      </top>
      <bottom/>
      <diagonal/>
    </border>
    <border>
      <left style="thin">
        <color rgb="FF993366"/>
      </left>
      <right/>
      <top/>
      <bottom style="medium">
        <color indexed="64"/>
      </bottom>
      <diagonal/>
    </border>
    <border>
      <left style="thin">
        <color indexed="61"/>
      </left>
      <right/>
      <top style="medium">
        <color indexed="64"/>
      </top>
      <bottom style="thin">
        <color indexed="61"/>
      </bottom>
      <diagonal/>
    </border>
    <border>
      <left/>
      <right/>
      <top style="medium">
        <color indexed="64"/>
      </top>
      <bottom style="thin">
        <color indexed="61"/>
      </bottom>
      <diagonal/>
    </border>
    <border>
      <left/>
      <right style="medium">
        <color indexed="64"/>
      </right>
      <top style="medium">
        <color indexed="64"/>
      </top>
      <bottom style="thin">
        <color indexed="61"/>
      </bottom>
      <diagonal/>
    </border>
    <border>
      <left style="thin">
        <color indexed="61"/>
      </left>
      <right style="medium">
        <color indexed="64"/>
      </right>
      <top/>
      <bottom style="thin">
        <color indexed="25"/>
      </bottom>
      <diagonal/>
    </border>
    <border>
      <left/>
      <right style="medium">
        <color indexed="64"/>
      </right>
      <top/>
      <bottom style="medium">
        <color indexed="64"/>
      </bottom>
      <diagonal/>
    </border>
    <border>
      <left style="thin">
        <color rgb="FF993366"/>
      </left>
      <right style="medium">
        <color indexed="64"/>
      </right>
      <top/>
      <bottom/>
      <diagonal/>
    </border>
    <border>
      <left style="thin">
        <color rgb="FF993366"/>
      </left>
      <right style="medium">
        <color indexed="64"/>
      </right>
      <top/>
      <bottom style="thin">
        <color indexed="61"/>
      </bottom>
      <diagonal/>
    </border>
    <border>
      <left style="thin">
        <color rgb="FF993366"/>
      </left>
      <right style="medium">
        <color indexed="64"/>
      </right>
      <top style="thin">
        <color indexed="61"/>
      </top>
      <bottom/>
      <diagonal/>
    </border>
    <border>
      <left style="thin">
        <color rgb="FF993366"/>
      </left>
      <right style="medium">
        <color indexed="64"/>
      </right>
      <top style="thin">
        <color indexed="25"/>
      </top>
      <bottom/>
      <diagonal/>
    </border>
    <border>
      <left style="thin">
        <color rgb="FF993366"/>
      </left>
      <right style="medium">
        <color indexed="64"/>
      </right>
      <top/>
      <bottom style="medium">
        <color indexed="64"/>
      </bottom>
      <diagonal/>
    </border>
    <border>
      <left style="thin">
        <color indexed="61"/>
      </left>
      <right style="medium">
        <color theme="1"/>
      </right>
      <top/>
      <bottom style="thin">
        <color indexed="61"/>
      </bottom>
      <diagonal/>
    </border>
    <border>
      <left style="thin">
        <color indexed="61"/>
      </left>
      <right style="medium">
        <color theme="1"/>
      </right>
      <top/>
      <bottom/>
      <diagonal/>
    </border>
    <border>
      <left style="thin">
        <color rgb="FF993366"/>
      </left>
      <right style="medium">
        <color theme="1"/>
      </right>
      <top style="thin">
        <color rgb="FF993366"/>
      </top>
      <bottom/>
      <diagonal/>
    </border>
    <border>
      <left/>
      <right style="thin">
        <color rgb="FF993366"/>
      </right>
      <top style="thin">
        <color rgb="FF993366"/>
      </top>
      <bottom/>
      <diagonal/>
    </border>
    <border>
      <left/>
      <right/>
      <top/>
      <bottom style="medium">
        <color indexed="64"/>
      </bottom>
      <diagonal/>
    </border>
    <border>
      <left style="medium">
        <color indexed="64"/>
      </left>
      <right style="thin">
        <color indexed="25"/>
      </right>
      <top/>
      <bottom style="medium">
        <color indexed="64"/>
      </bottom>
      <diagonal/>
    </border>
    <border>
      <left style="thin">
        <color indexed="9"/>
      </left>
      <right/>
      <top style="medium">
        <color indexed="64"/>
      </top>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64"/>
      </left>
      <right style="thin">
        <color indexed="61"/>
      </right>
      <top style="thin">
        <color indexed="61"/>
      </top>
      <bottom style="thin">
        <color indexed="61"/>
      </bottom>
      <diagonal/>
    </border>
    <border>
      <left style="thin">
        <color indexed="61"/>
      </left>
      <right style="thin">
        <color indexed="64"/>
      </right>
      <top style="thin">
        <color indexed="61"/>
      </top>
      <bottom style="thin">
        <color indexed="61"/>
      </bottom>
      <diagonal/>
    </border>
    <border>
      <left style="thin">
        <color indexed="64"/>
      </left>
      <right style="thin">
        <color indexed="61"/>
      </right>
      <top/>
      <bottom/>
      <diagonal/>
    </border>
    <border>
      <left style="thin">
        <color indexed="61"/>
      </left>
      <right style="thin">
        <color indexed="64"/>
      </right>
      <top/>
      <bottom/>
      <diagonal/>
    </border>
    <border>
      <left style="thin">
        <color indexed="64"/>
      </left>
      <right style="thin">
        <color indexed="61"/>
      </right>
      <top/>
      <bottom style="thin">
        <color indexed="61"/>
      </bottom>
      <diagonal/>
    </border>
    <border>
      <left style="thin">
        <color indexed="61"/>
      </left>
      <right style="thin">
        <color indexed="64"/>
      </right>
      <top/>
      <bottom style="thin">
        <color indexed="61"/>
      </bottom>
      <diagonal/>
    </border>
    <border>
      <left style="thin">
        <color indexed="64"/>
      </left>
      <right style="thin">
        <color indexed="61"/>
      </right>
      <top style="thin">
        <color indexed="61"/>
      </top>
      <bottom/>
      <diagonal/>
    </border>
    <border>
      <left style="thin">
        <color indexed="61"/>
      </left>
      <right style="thin">
        <color indexed="64"/>
      </right>
      <top style="thin">
        <color indexed="61"/>
      </top>
      <bottom/>
      <diagonal/>
    </border>
    <border>
      <left style="thin">
        <color indexed="64"/>
      </left>
      <right style="thin">
        <color indexed="61"/>
      </right>
      <top style="thin">
        <color indexed="25"/>
      </top>
      <bottom/>
      <diagonal/>
    </border>
    <border>
      <left style="thin">
        <color indexed="61"/>
      </left>
      <right style="thin">
        <color indexed="64"/>
      </right>
      <top style="thin">
        <color indexed="25"/>
      </top>
      <bottom/>
      <diagonal/>
    </border>
    <border>
      <left style="thin">
        <color indexed="64"/>
      </left>
      <right style="thin">
        <color indexed="61"/>
      </right>
      <top/>
      <bottom style="medium">
        <color indexed="61"/>
      </bottom>
      <diagonal/>
    </border>
    <border>
      <left style="thin">
        <color indexed="61"/>
      </left>
      <right style="thin">
        <color indexed="64"/>
      </right>
      <top/>
      <bottom style="medium">
        <color indexed="61"/>
      </bottom>
      <diagonal/>
    </border>
    <border>
      <left/>
      <right style="thin">
        <color indexed="64"/>
      </right>
      <top/>
      <bottom style="medium">
        <color indexed="61"/>
      </bottom>
      <diagonal/>
    </border>
    <border>
      <left/>
      <right style="thin">
        <color indexed="64"/>
      </right>
      <top style="thin">
        <color indexed="25"/>
      </top>
      <bottom/>
      <diagonal/>
    </border>
    <border>
      <left/>
      <right style="thin">
        <color indexed="64"/>
      </right>
      <top/>
      <bottom style="thin">
        <color indexed="61"/>
      </bottom>
      <diagonal/>
    </border>
    <border>
      <left/>
      <right style="thin">
        <color indexed="64"/>
      </right>
      <top style="thin">
        <color indexed="61"/>
      </top>
      <bottom/>
      <diagonal/>
    </border>
    <border>
      <left style="thin">
        <color indexed="64"/>
      </left>
      <right style="thick">
        <color indexed="64"/>
      </right>
      <top style="medium">
        <color indexed="64"/>
      </top>
      <bottom style="medium">
        <color indexed="64"/>
      </bottom>
      <diagonal/>
    </border>
    <border>
      <left style="thin">
        <color indexed="25"/>
      </left>
      <right style="thick">
        <color indexed="64"/>
      </right>
      <top style="medium">
        <color indexed="64"/>
      </top>
      <bottom/>
      <diagonal/>
    </border>
    <border>
      <left style="thin">
        <color indexed="25"/>
      </left>
      <right style="thick">
        <color indexed="64"/>
      </right>
      <top/>
      <bottom/>
      <diagonal/>
    </border>
    <border>
      <left style="thin">
        <color indexed="25"/>
      </left>
      <right style="thick">
        <color indexed="64"/>
      </right>
      <top/>
      <bottom style="medium">
        <color indexed="64"/>
      </bottom>
      <diagonal/>
    </border>
    <border>
      <left style="medium">
        <color indexed="64"/>
      </left>
      <right style="thin">
        <color rgb="FF993366"/>
      </right>
      <top/>
      <bottom/>
      <diagonal/>
    </border>
    <border>
      <left style="thin">
        <color rgb="FF993366"/>
      </left>
      <right style="thin">
        <color rgb="FF993366"/>
      </right>
      <top/>
      <bottom/>
      <diagonal/>
    </border>
    <border>
      <left/>
      <right style="thin">
        <color rgb="FF993366"/>
      </right>
      <top/>
      <bottom/>
      <diagonal/>
    </border>
    <border>
      <left style="thin">
        <color rgb="FF993366"/>
      </left>
      <right style="medium">
        <color theme="1"/>
      </right>
      <top/>
      <bottom/>
      <diagonal/>
    </border>
    <border>
      <left style="medium">
        <color indexed="64"/>
      </left>
      <right style="medium">
        <color indexed="64"/>
      </right>
      <top style="thin">
        <color indexed="61"/>
      </top>
      <bottom style="medium">
        <color indexed="64"/>
      </bottom>
      <diagonal/>
    </border>
    <border>
      <left/>
      <right style="thin">
        <color indexed="64"/>
      </right>
      <top style="thin">
        <color indexed="64"/>
      </top>
      <bottom style="thin">
        <color indexed="25"/>
      </bottom>
      <diagonal/>
    </border>
    <border>
      <left style="thin">
        <color rgb="FF993366"/>
      </left>
      <right style="thin">
        <color indexed="25"/>
      </right>
      <top style="medium">
        <color auto="1"/>
      </top>
      <bottom/>
      <diagonal/>
    </border>
    <border>
      <left style="thin">
        <color rgb="FF993366"/>
      </left>
      <right style="medium">
        <color auto="1"/>
      </right>
      <top style="medium">
        <color auto="1"/>
      </top>
      <bottom/>
      <diagonal/>
    </border>
    <border>
      <left/>
      <right style="thin">
        <color indexed="61"/>
      </right>
      <top style="medium">
        <color indexed="64"/>
      </top>
      <bottom/>
      <diagonal/>
    </border>
  </borders>
  <cellStyleXfs count="9769">
    <xf numFmtId="0" fontId="0" fillId="0" borderId="0" applyNumberFormat="0" applyFill="0" applyBorder="0" applyProtection="0"/>
    <xf numFmtId="0" fontId="58" fillId="0" borderId="0" applyNumberFormat="0" applyFont="0" applyBorder="0" applyAlignment="0" applyProtection="0">
      <alignment horizontal="center" vertical="center" wrapText="1"/>
      <protection locked="0"/>
    </xf>
    <xf numFmtId="0" fontId="58" fillId="0" borderId="0" applyNumberFormat="0" applyFont="0" applyBorder="0" applyAlignment="0" applyProtection="0">
      <alignment horizontal="center" vertical="center" wrapText="1"/>
      <protection locked="0"/>
    </xf>
    <xf numFmtId="0" fontId="117" fillId="0" borderId="0" applyNumberFormat="0" applyBorder="0" applyAlignment="0" applyProtection="0"/>
    <xf numFmtId="0" fontId="117" fillId="0" borderId="0" applyNumberFormat="0" applyBorder="0" applyAlignment="0" applyProtection="0"/>
    <xf numFmtId="174" fontId="10" fillId="0" borderId="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2" fillId="0" borderId="0" applyNumberFormat="0" applyFill="0" applyBorder="0" applyProtection="0"/>
    <xf numFmtId="0" fontId="10" fillId="0" borderId="0" applyNumberFormat="0" applyFill="0" applyBorder="0" applyAlignment="0" applyProtection="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2" fillId="0" borderId="0" applyNumberFormat="0" applyFill="0" applyBorder="0" applyProtection="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applyNumberFormat="0" applyFont="0" applyBorder="0" applyAlignment="0"/>
    <xf numFmtId="0" fontId="117" fillId="0" borderId="0" applyNumberFormat="0" applyBorder="0" applyAlignment="0"/>
    <xf numFmtId="0" fontId="10" fillId="0" borderId="0" applyNumberFormat="0" applyBorder="0" applyAlignment="0"/>
    <xf numFmtId="0" fontId="10" fillId="0" borderId="0" applyNumberFormat="0" applyBorder="0" applyAlignment="0"/>
    <xf numFmtId="0" fontId="60" fillId="0" borderId="0" applyNumberFormat="0" applyFont="0" applyBorder="0" applyAlignment="0"/>
    <xf numFmtId="0" fontId="117" fillId="0" borderId="0" applyNumberFormat="0" applyBorder="0" applyAlignment="0"/>
    <xf numFmtId="0" fontId="10" fillId="0" borderId="0" applyNumberFormat="0" applyBorder="0" applyAlignment="0"/>
    <xf numFmtId="0" fontId="10" fillId="0" borderId="0" applyNumberFormat="0" applyBorder="0" applyAlignment="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1" fillId="2" borderId="1">
      <alignment horizontal="center"/>
    </xf>
    <xf numFmtId="0" fontId="61" fillId="2" borderId="1">
      <alignment horizontal="center"/>
    </xf>
    <xf numFmtId="0" fontId="61" fillId="3" borderId="2">
      <alignment horizontal="center"/>
    </xf>
    <xf numFmtId="0" fontId="61" fillId="3" borderId="2">
      <alignment horizontal="center"/>
    </xf>
    <xf numFmtId="4" fontId="12" fillId="0" borderId="1"/>
    <xf numFmtId="4" fontId="12" fillId="0" borderId="1"/>
    <xf numFmtId="4" fontId="12" fillId="0" borderId="2"/>
    <xf numFmtId="4" fontId="12" fillId="0" borderId="2"/>
    <xf numFmtId="0" fontId="13" fillId="0" borderId="1">
      <alignment horizontal="center"/>
    </xf>
    <xf numFmtId="0" fontId="13" fillId="0" borderId="1">
      <alignment horizontal="center"/>
    </xf>
    <xf numFmtId="0" fontId="13" fillId="0" borderId="2">
      <alignment horizontal="center"/>
    </xf>
    <xf numFmtId="0" fontId="13" fillId="0" borderId="2">
      <alignment horizontal="center"/>
    </xf>
    <xf numFmtId="0" fontId="62" fillId="4" borderId="1">
      <alignment horizontal="center"/>
    </xf>
    <xf numFmtId="0" fontId="62" fillId="4" borderId="1">
      <alignment horizontal="center"/>
    </xf>
    <xf numFmtId="0" fontId="62" fillId="5" borderId="2">
      <alignment horizontal="center"/>
    </xf>
    <xf numFmtId="0" fontId="62" fillId="5" borderId="2">
      <alignment horizontal="center"/>
    </xf>
    <xf numFmtId="0" fontId="61" fillId="2" borderId="1"/>
    <xf numFmtId="0" fontId="61" fillId="2" borderId="1"/>
    <xf numFmtId="0" fontId="61" fillId="3" borderId="2"/>
    <xf numFmtId="0" fontId="61" fillId="3" borderId="2"/>
    <xf numFmtId="0" fontId="63" fillId="0" borderId="0"/>
    <xf numFmtId="0" fontId="118" fillId="0" borderId="0"/>
    <xf numFmtId="0" fontId="5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6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168" fontId="64" fillId="6" borderId="3" applyNumberFormat="0" applyFont="0" applyFill="0" applyBorder="0" applyAlignment="0" applyProtection="0">
      <alignment horizontal="center" vertical="center" wrapText="1"/>
      <protection locked="0"/>
    </xf>
    <xf numFmtId="0" fontId="117"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5" fillId="0" borderId="0"/>
    <xf numFmtId="0" fontId="65" fillId="0" borderId="0"/>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75" fontId="10" fillId="0" borderId="0" applyFill="0" applyBorder="0" applyAlignment="0" applyProtection="0"/>
    <xf numFmtId="0" fontId="119" fillId="7" borderId="0" applyNumberFormat="0" applyBorder="0" applyAlignment="0" applyProtection="0"/>
    <xf numFmtId="0" fontId="25" fillId="8" borderId="0" applyNumberFormat="0" applyBorder="0" applyAlignment="0" applyProtection="0"/>
    <xf numFmtId="0" fontId="25" fillId="7"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9" fillId="7" borderId="0" applyNumberFormat="0" applyBorder="0" applyAlignment="0" applyProtection="0"/>
    <xf numFmtId="0" fontId="25" fillId="9"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119" fillId="13" borderId="0" applyNumberFormat="0" applyBorder="0" applyAlignment="0" applyProtection="0"/>
    <xf numFmtId="0" fontId="25" fillId="14" borderId="0" applyNumberFormat="0" applyBorder="0" applyAlignment="0" applyProtection="0"/>
    <xf numFmtId="0" fontId="25" fillId="13" borderId="0" applyNumberFormat="0" applyBorder="0" applyAlignment="0" applyProtection="0"/>
    <xf numFmtId="0" fontId="25" fillId="15" borderId="0" applyNumberFormat="0" applyBorder="0" applyAlignment="0" applyProtection="0"/>
    <xf numFmtId="0" fontId="25" fillId="14" borderId="0" applyNumberFormat="0" applyBorder="0" applyAlignment="0" applyProtection="0"/>
    <xf numFmtId="0" fontId="25" fillId="16" borderId="0" applyNumberFormat="0" applyBorder="0" applyAlignment="0" applyProtection="0"/>
    <xf numFmtId="0" fontId="25" fillId="14" borderId="0" applyNumberFormat="0" applyBorder="0" applyAlignment="0" applyProtection="0"/>
    <xf numFmtId="0" fontId="25" fillId="16"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19" fillId="13" borderId="0" applyNumberFormat="0" applyBorder="0" applyAlignment="0" applyProtection="0"/>
    <xf numFmtId="0" fontId="25" fillId="15"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119" fillId="19" borderId="0" applyNumberFormat="0" applyBorder="0" applyAlignment="0" applyProtection="0"/>
    <xf numFmtId="0" fontId="25" fillId="20"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19" fillId="19" borderId="0" applyNumberFormat="0" applyBorder="0" applyAlignment="0" applyProtection="0"/>
    <xf numFmtId="0" fontId="25" fillId="21" borderId="0" applyNumberFormat="0" applyBorder="0" applyAlignment="0" applyProtection="0"/>
    <xf numFmtId="0" fontId="119"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18"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23" borderId="0" applyNumberFormat="0" applyBorder="0" applyAlignment="0" applyProtection="0"/>
    <xf numFmtId="0" fontId="25" fillId="24"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25" fillId="25"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25" borderId="0" applyNumberFormat="0" applyBorder="0" applyAlignment="0" applyProtection="0"/>
    <xf numFmtId="0" fontId="119" fillId="69"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19" fillId="69" borderId="0" applyNumberFormat="0" applyBorder="0" applyAlignment="0" applyProtection="0"/>
    <xf numFmtId="0" fontId="25" fillId="12" borderId="0" applyNumberFormat="0" applyBorder="0" applyAlignment="0" applyProtection="0"/>
    <xf numFmtId="0" fontId="119" fillId="70" borderId="0" applyNumberFormat="0" applyBorder="0" applyAlignment="0" applyProtection="0"/>
    <xf numFmtId="0" fontId="25" fillId="20"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19" fillId="70" borderId="0" applyNumberFormat="0" applyBorder="0" applyAlignment="0" applyProtection="0"/>
    <xf numFmtId="0" fontId="25" fillId="18" borderId="0" applyNumberFormat="0" applyBorder="0" applyAlignment="0" applyProtection="0"/>
    <xf numFmtId="0" fontId="25" fillId="7" borderId="0" applyNumberFormat="0" applyBorder="0" applyAlignment="0" applyProtection="0"/>
    <xf numFmtId="0" fontId="25" fillId="9" borderId="0" applyNumberFormat="0" applyBorder="0" applyAlignment="0" applyProtection="0"/>
    <xf numFmtId="0" fontId="25" fillId="13"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12"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66" fillId="11" borderId="0" applyNumberFormat="0" applyBorder="0" applyAlignment="0" applyProtection="0"/>
    <xf numFmtId="0" fontId="66" fillId="12"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66" fillId="26" borderId="0" applyNumberFormat="0" applyBorder="0" applyAlignment="0" applyProtection="0"/>
    <xf numFmtId="0" fontId="66" fillId="27" borderId="0" applyNumberFormat="0" applyBorder="0" applyAlignment="0" applyProtection="0"/>
    <xf numFmtId="0" fontId="66" fillId="28" borderId="0" applyNumberFormat="0" applyBorder="0" applyAlignment="0" applyProtection="0"/>
    <xf numFmtId="0" fontId="66" fillId="29" borderId="0" applyNumberFormat="0" applyBorder="0" applyAlignment="0" applyProtection="0"/>
    <xf numFmtId="0" fontId="66" fillId="11" borderId="0" applyNumberFormat="0" applyBorder="0" applyAlignment="0" applyProtection="0"/>
    <xf numFmtId="0" fontId="66" fillId="12"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119" fillId="71" borderId="0" applyNumberFormat="0" applyBorder="0" applyAlignment="0" applyProtection="0"/>
    <xf numFmtId="0" fontId="25" fillId="25"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25" fillId="12" borderId="0" applyNumberFormat="0" applyBorder="0" applyAlignment="0" applyProtection="0"/>
    <xf numFmtId="0" fontId="25" fillId="25" borderId="0" applyNumberFormat="0" applyBorder="0" applyAlignment="0" applyProtection="0"/>
    <xf numFmtId="0" fontId="25" fillId="12"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1" borderId="0" applyNumberFormat="0" applyBorder="0" applyAlignment="0" applyProtection="0"/>
    <xf numFmtId="0" fontId="25" fillId="10"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19" fillId="72" borderId="0" applyNumberFormat="0" applyBorder="0" applyAlignment="0" applyProtection="0"/>
    <xf numFmtId="0" fontId="25" fillId="14"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4" borderId="0" applyNumberFormat="0" applyBorder="0" applyAlignment="0" applyProtection="0"/>
    <xf numFmtId="0" fontId="119" fillId="72"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119" fillId="72" borderId="0" applyNumberFormat="0" applyBorder="0" applyAlignment="0" applyProtection="0"/>
    <xf numFmtId="0" fontId="25" fillId="16" borderId="0" applyNumberFormat="0" applyBorder="0" applyAlignment="0" applyProtection="0"/>
    <xf numFmtId="0" fontId="119" fillId="30" borderId="0" applyNumberFormat="0" applyBorder="0" applyAlignment="0" applyProtection="0"/>
    <xf numFmtId="0" fontId="25" fillId="31" borderId="0" applyNumberFormat="0" applyBorder="0" applyAlignment="0" applyProtection="0"/>
    <xf numFmtId="0" fontId="25" fillId="30" borderId="0" applyNumberFormat="0" applyBorder="0" applyAlignment="0" applyProtection="0"/>
    <xf numFmtId="0" fontId="25" fillId="32" borderId="0" applyNumberFormat="0" applyBorder="0" applyAlignment="0" applyProtection="0"/>
    <xf numFmtId="0" fontId="25" fillId="31" borderId="0" applyNumberFormat="0" applyBorder="0" applyAlignment="0" applyProtection="0"/>
    <xf numFmtId="0" fontId="25" fillId="33" borderId="0" applyNumberFormat="0" applyBorder="0" applyAlignment="0" applyProtection="0"/>
    <xf numFmtId="0" fontId="25" fillId="31" borderId="0" applyNumberFormat="0" applyBorder="0" applyAlignment="0" applyProtection="0"/>
    <xf numFmtId="0" fontId="25" fillId="33"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119" fillId="30" borderId="0" applyNumberFormat="0" applyBorder="0" applyAlignment="0" applyProtection="0"/>
    <xf numFmtId="0" fontId="25" fillId="32" borderId="0" applyNumberFormat="0" applyBorder="0" applyAlignment="0" applyProtection="0"/>
    <xf numFmtId="0" fontId="119" fillId="73" borderId="0" applyNumberFormat="0" applyBorder="0" applyAlignment="0" applyProtection="0"/>
    <xf numFmtId="0" fontId="25" fillId="1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13" borderId="0" applyNumberFormat="0" applyBorder="0" applyAlignment="0" applyProtection="0"/>
    <xf numFmtId="0" fontId="25" fillId="15" borderId="0" applyNumberFormat="0" applyBorder="0" applyAlignment="0" applyProtection="0"/>
    <xf numFmtId="0" fontId="25" fillId="13" borderId="0" applyNumberFormat="0" applyBorder="0" applyAlignment="0" applyProtection="0"/>
    <xf numFmtId="0" fontId="25" fillId="15"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15"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119" fillId="73"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19" fillId="74" borderId="0" applyNumberFormat="0" applyBorder="0" applyAlignment="0" applyProtection="0"/>
    <xf numFmtId="0" fontId="25" fillId="25"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25" fillId="12" borderId="0" applyNumberFormat="0" applyBorder="0" applyAlignment="0" applyProtection="0"/>
    <xf numFmtId="0" fontId="25" fillId="25" borderId="0" applyNumberFormat="0" applyBorder="0" applyAlignment="0" applyProtection="0"/>
    <xf numFmtId="0" fontId="25" fillId="12"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9" fillId="74" borderId="0" applyNumberFormat="0" applyBorder="0" applyAlignment="0" applyProtection="0"/>
    <xf numFmtId="0" fontId="25" fillId="10" borderId="0" applyNumberFormat="0" applyBorder="0" applyAlignment="0" applyProtection="0"/>
    <xf numFmtId="0" fontId="119" fillId="75" borderId="0" applyNumberFormat="0" applyBorder="0" applyAlignment="0" applyProtection="0"/>
    <xf numFmtId="0" fontId="25" fillId="20"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22"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119" fillId="75" borderId="0" applyNumberFormat="0" applyBorder="0" applyAlignment="0" applyProtection="0"/>
    <xf numFmtId="0" fontId="25" fillId="35"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25" fillId="14" borderId="0" applyNumberFormat="0" applyBorder="0" applyAlignment="0" applyProtection="0"/>
    <xf numFmtId="0" fontId="25" fillId="16" borderId="0" applyNumberFormat="0" applyBorder="0" applyAlignment="0" applyProtection="0"/>
    <xf numFmtId="0" fontId="25" fillId="30" borderId="0" applyNumberFormat="0" applyBorder="0" applyAlignment="0" applyProtection="0"/>
    <xf numFmtId="0" fontId="25" fillId="3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8" borderId="0" applyNumberFormat="0" applyBorder="0" applyAlignment="0" applyProtection="0"/>
    <xf numFmtId="0" fontId="25" fillId="10"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66" fillId="11" borderId="0" applyNumberFormat="0" applyBorder="0" applyAlignment="0" applyProtection="0"/>
    <xf numFmtId="0" fontId="66" fillId="12"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66" fillId="26" borderId="0" applyNumberFormat="0" applyBorder="0" applyAlignment="0" applyProtection="0"/>
    <xf numFmtId="0" fontId="66" fillId="27" borderId="0" applyNumberFormat="0" applyBorder="0" applyAlignment="0" applyProtection="0"/>
    <xf numFmtId="0" fontId="66" fillId="28" borderId="0" applyNumberFormat="0" applyBorder="0" applyAlignment="0" applyProtection="0"/>
    <xf numFmtId="0" fontId="66" fillId="29" borderId="0" applyNumberFormat="0" applyBorder="0" applyAlignment="0" applyProtection="0"/>
    <xf numFmtId="0" fontId="66" fillId="30" borderId="0" applyNumberFormat="0" applyBorder="0" applyAlignment="0" applyProtection="0"/>
    <xf numFmtId="0" fontId="66" fillId="32"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120" fillId="76" borderId="0" applyNumberFormat="0" applyBorder="0" applyAlignment="0" applyProtection="0"/>
    <xf numFmtId="0" fontId="24" fillId="2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25" borderId="0" applyNumberFormat="0" applyBorder="0" applyAlignment="0" applyProtection="0"/>
    <xf numFmtId="0" fontId="24" fillId="12" borderId="0" applyNumberFormat="0" applyBorder="0" applyAlignment="0" applyProtection="0"/>
    <xf numFmtId="0" fontId="24" fillId="25" borderId="0" applyNumberFormat="0" applyBorder="0" applyAlignment="0" applyProtection="0"/>
    <xf numFmtId="0" fontId="24" fillId="12" borderId="0" applyNumberFormat="0" applyBorder="0" applyAlignment="0" applyProtection="0"/>
    <xf numFmtId="0" fontId="120" fillId="76" borderId="0" applyNumberFormat="0" applyBorder="0" applyAlignment="0" applyProtection="0"/>
    <xf numFmtId="0" fontId="24" fillId="37" borderId="0" applyNumberFormat="0" applyBorder="0" applyAlignment="0" applyProtection="0"/>
    <xf numFmtId="0" fontId="24" fillId="12" borderId="0" applyNumberFormat="0" applyBorder="0" applyAlignment="0" applyProtection="0"/>
    <xf numFmtId="0" fontId="120" fillId="76"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120" fillId="77" borderId="0" applyNumberFormat="0" applyBorder="0" applyAlignment="0" applyProtection="0"/>
    <xf numFmtId="0" fontId="24" fillId="40" borderId="0" applyNumberFormat="0" applyBorder="0" applyAlignment="0" applyProtection="0"/>
    <xf numFmtId="0" fontId="24" fillId="14" borderId="0" applyNumberFormat="0" applyBorder="0" applyAlignment="0" applyProtection="0"/>
    <xf numFmtId="0" fontId="24" fillId="16"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20" fillId="77" borderId="0" applyNumberFormat="0" applyBorder="0" applyAlignment="0" applyProtection="0"/>
    <xf numFmtId="0" fontId="24" fillId="16" borderId="0" applyNumberFormat="0" applyBorder="0" applyAlignment="0" applyProtection="0"/>
    <xf numFmtId="0" fontId="24" fillId="41" borderId="0" applyNumberFormat="0" applyBorder="0" applyAlignment="0" applyProtection="0"/>
    <xf numFmtId="0" fontId="120" fillId="77" borderId="0" applyNumberFormat="0" applyBorder="0" applyAlignment="0" applyProtection="0"/>
    <xf numFmtId="0" fontId="24" fillId="16" borderId="0" applyNumberFormat="0" applyBorder="0" applyAlignment="0" applyProtection="0"/>
    <xf numFmtId="0" fontId="24" fillId="14" borderId="0" applyNumberFormat="0" applyBorder="0" applyAlignment="0" applyProtection="0"/>
    <xf numFmtId="0" fontId="24" fillId="16" borderId="0" applyNumberFormat="0" applyBorder="0" applyAlignment="0" applyProtection="0"/>
    <xf numFmtId="0" fontId="120" fillId="30"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24" fillId="32"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120" fillId="30" borderId="0" applyNumberFormat="0" applyBorder="0" applyAlignment="0" applyProtection="0"/>
    <xf numFmtId="0" fontId="24" fillId="32" borderId="0" applyNumberFormat="0" applyBorder="0" applyAlignment="0" applyProtection="0"/>
    <xf numFmtId="0" fontId="24" fillId="35" borderId="0" applyNumberFormat="0" applyBorder="0" applyAlignment="0" applyProtection="0"/>
    <xf numFmtId="0" fontId="120" fillId="30" borderId="0" applyNumberFormat="0" applyBorder="0" applyAlignment="0" applyProtection="0"/>
    <xf numFmtId="0" fontId="24" fillId="32" borderId="0" applyNumberFormat="0" applyBorder="0" applyAlignment="0" applyProtection="0"/>
    <xf numFmtId="0" fontId="24" fillId="30"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3" borderId="0" applyNumberFormat="0" applyBorder="0" applyAlignment="0" applyProtection="0"/>
    <xf numFmtId="0" fontId="120" fillId="42" borderId="0" applyNumberFormat="0" applyBorder="0" applyAlignment="0" applyProtection="0"/>
    <xf numFmtId="0" fontId="24" fillId="1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13" borderId="0" applyNumberFormat="0" applyBorder="0" applyAlignment="0" applyProtection="0"/>
    <xf numFmtId="0" fontId="24" fillId="15" borderId="0" applyNumberFormat="0" applyBorder="0" applyAlignment="0" applyProtection="0"/>
    <xf numFmtId="0" fontId="24" fillId="13" borderId="0" applyNumberFormat="0" applyBorder="0" applyAlignment="0" applyProtection="0"/>
    <xf numFmtId="0" fontId="24" fillId="15" borderId="0" applyNumberFormat="0" applyBorder="0" applyAlignment="0" applyProtection="0"/>
    <xf numFmtId="0" fontId="120" fillId="42" borderId="0" applyNumberFormat="0" applyBorder="0" applyAlignment="0" applyProtection="0"/>
    <xf numFmtId="0" fontId="24" fillId="43" borderId="0" applyNumberFormat="0" applyBorder="0" applyAlignment="0" applyProtection="0"/>
    <xf numFmtId="0" fontId="24" fillId="15" borderId="0" applyNumberFormat="0" applyBorder="0" applyAlignment="0" applyProtection="0"/>
    <xf numFmtId="0" fontId="120"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120" fillId="78" borderId="0" applyNumberFormat="0" applyBorder="0" applyAlignment="0" applyProtection="0"/>
    <xf numFmtId="0" fontId="24" fillId="2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25" borderId="0" applyNumberFormat="0" applyBorder="0" applyAlignment="0" applyProtection="0"/>
    <xf numFmtId="0" fontId="24" fillId="12" borderId="0" applyNumberFormat="0" applyBorder="0" applyAlignment="0" applyProtection="0"/>
    <xf numFmtId="0" fontId="24" fillId="25" borderId="0" applyNumberFormat="0" applyBorder="0" applyAlignment="0" applyProtection="0"/>
    <xf numFmtId="0" fontId="24" fillId="12" borderId="0" applyNumberFormat="0" applyBorder="0" applyAlignment="0" applyProtection="0"/>
    <xf numFmtId="0" fontId="120" fillId="78" borderId="0" applyNumberFormat="0" applyBorder="0" applyAlignment="0" applyProtection="0"/>
    <xf numFmtId="0" fontId="24" fillId="39" borderId="0" applyNumberFormat="0" applyBorder="0" applyAlignment="0" applyProtection="0"/>
    <xf numFmtId="0" fontId="24" fillId="12" borderId="0" applyNumberFormat="0" applyBorder="0" applyAlignment="0" applyProtection="0"/>
    <xf numFmtId="0" fontId="120" fillId="7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120" fillId="44" borderId="0" applyNumberFormat="0" applyBorder="0" applyAlignment="0" applyProtection="0"/>
    <xf numFmtId="0" fontId="24" fillId="14"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14" borderId="0" applyNumberFormat="0" applyBorder="0" applyAlignment="0" applyProtection="0"/>
    <xf numFmtId="0" fontId="24" fillId="16" borderId="0" applyNumberFormat="0" applyBorder="0" applyAlignment="0" applyProtection="0"/>
    <xf numFmtId="0" fontId="24" fillId="14" borderId="0" applyNumberFormat="0" applyBorder="0" applyAlignment="0" applyProtection="0"/>
    <xf numFmtId="0" fontId="24" fillId="16" borderId="0" applyNumberFormat="0" applyBorder="0" applyAlignment="0" applyProtection="0"/>
    <xf numFmtId="0" fontId="120" fillId="44" borderId="0" applyNumberFormat="0" applyBorder="0" applyAlignment="0" applyProtection="0"/>
    <xf numFmtId="0" fontId="24" fillId="45" borderId="0" applyNumberFormat="0" applyBorder="0" applyAlignment="0" applyProtection="0"/>
    <xf numFmtId="0" fontId="24" fillId="16" borderId="0" applyNumberFormat="0" applyBorder="0" applyAlignment="0" applyProtection="0"/>
    <xf numFmtId="0" fontId="120" fillId="44" borderId="0" applyNumberFormat="0" applyBorder="0" applyAlignment="0" applyProtection="0"/>
    <xf numFmtId="0" fontId="24" fillId="45"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14" borderId="0" applyNumberFormat="0" applyBorder="0" applyAlignment="0" applyProtection="0"/>
    <xf numFmtId="0" fontId="24" fillId="16" borderId="0" applyNumberFormat="0" applyBorder="0" applyAlignment="0" applyProtection="0"/>
    <xf numFmtId="0" fontId="24" fillId="30" borderId="0" applyNumberFormat="0" applyBorder="0" applyAlignment="0" applyProtection="0"/>
    <xf numFmtId="0" fontId="24" fillId="32"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67" fillId="30" borderId="0" applyNumberFormat="0" applyBorder="0" applyAlignment="0" applyProtection="0"/>
    <xf numFmtId="0" fontId="67" fillId="32" borderId="0" applyNumberFormat="0" applyBorder="0" applyAlignment="0" applyProtection="0"/>
    <xf numFmtId="0" fontId="67" fillId="17" borderId="0" applyNumberFormat="0" applyBorder="0" applyAlignment="0" applyProtection="0"/>
    <xf numFmtId="0" fontId="67" fillId="18" borderId="0" applyNumberFormat="0" applyBorder="0" applyAlignment="0" applyProtection="0"/>
    <xf numFmtId="0" fontId="67" fillId="26" borderId="0" applyNumberFormat="0" applyBorder="0" applyAlignment="0" applyProtection="0"/>
    <xf numFmtId="0" fontId="67" fillId="27" borderId="0" applyNumberFormat="0" applyBorder="0" applyAlignment="0" applyProtection="0"/>
    <xf numFmtId="0" fontId="67" fillId="46" borderId="0" applyNumberFormat="0" applyBorder="0" applyAlignment="0" applyProtection="0"/>
    <xf numFmtId="0" fontId="67" fillId="47" borderId="0" applyNumberFormat="0" applyBorder="0" applyAlignment="0" applyProtection="0"/>
    <xf numFmtId="0" fontId="67" fillId="30" borderId="0" applyNumberFormat="0" applyBorder="0" applyAlignment="0" applyProtection="0"/>
    <xf numFmtId="0" fontId="67" fillId="32" borderId="0" applyNumberFormat="0" applyBorder="0" applyAlignment="0" applyProtection="0"/>
    <xf numFmtId="0" fontId="67" fillId="48" borderId="0" applyNumberFormat="0" applyBorder="0" applyAlignment="0" applyProtection="0"/>
    <xf numFmtId="0" fontId="67" fillId="49" borderId="0" applyNumberFormat="0" applyBorder="0" applyAlignment="0" applyProtection="0"/>
    <xf numFmtId="0" fontId="68" fillId="0" borderId="0"/>
    <xf numFmtId="0" fontId="10" fillId="12" borderId="0" applyNumberFormat="0" applyBorder="0" applyAlignment="0" applyProtection="0"/>
    <xf numFmtId="0" fontId="10" fillId="12" borderId="0" applyNumberFormat="0" applyBorder="0" applyAlignment="0" applyProtection="0"/>
    <xf numFmtId="0" fontId="120" fillId="7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4" fillId="10"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2"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120" fillId="79" borderId="0" applyNumberFormat="0" applyBorder="0" applyAlignment="0" applyProtection="0"/>
    <xf numFmtId="0" fontId="24" fillId="51" borderId="0" applyNumberFormat="0" applyBorder="0" applyAlignment="0" applyProtection="0"/>
    <xf numFmtId="0" fontId="24" fillId="53"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120" fillId="7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120" fillId="80" borderId="0" applyNumberFormat="0" applyBorder="0" applyAlignment="0" applyProtection="0"/>
    <xf numFmtId="0" fontId="25" fillId="22" borderId="0" applyNumberFormat="0" applyBorder="0" applyAlignment="0" applyProtection="0"/>
    <xf numFmtId="0" fontId="25" fillId="29" borderId="0" applyNumberFormat="0" applyBorder="0" applyAlignment="0" applyProtection="0"/>
    <xf numFmtId="0" fontId="24" fillId="47"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40"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20" fillId="80" borderId="0" applyNumberFormat="0" applyBorder="0" applyAlignment="0" applyProtection="0"/>
    <xf numFmtId="0" fontId="24" fillId="55" borderId="0" applyNumberFormat="0" applyBorder="0" applyAlignment="0" applyProtection="0"/>
    <xf numFmtId="0" fontId="24" fillId="4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120" fillId="80"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120" fillId="81" borderId="0" applyNumberFormat="0" applyBorder="0" applyAlignment="0" applyProtection="0"/>
    <xf numFmtId="0" fontId="25" fillId="22" borderId="0" applyNumberFormat="0" applyBorder="0" applyAlignment="0" applyProtection="0"/>
    <xf numFmtId="0" fontId="25" fillId="21" borderId="0" applyNumberFormat="0" applyBorder="0" applyAlignment="0" applyProtection="0"/>
    <xf numFmtId="0" fontId="24" fillId="29"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34"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120" fillId="81" borderId="0" applyNumberFormat="0" applyBorder="0" applyAlignment="0" applyProtection="0"/>
    <xf numFmtId="0" fontId="24" fillId="57" borderId="0" applyNumberFormat="0" applyBorder="0" applyAlignment="0" applyProtection="0"/>
    <xf numFmtId="0" fontId="24" fillId="3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120" fillId="81"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120" fillId="82" borderId="0" applyNumberFormat="0" applyBorder="0" applyAlignment="0" applyProtection="0"/>
    <xf numFmtId="0" fontId="25" fillId="9" borderId="0" applyNumberFormat="0" applyBorder="0" applyAlignment="0" applyProtection="0"/>
    <xf numFmtId="0" fontId="25" fillId="29" borderId="0" applyNumberFormat="0" applyBorder="0" applyAlignment="0" applyProtection="0"/>
    <xf numFmtId="0" fontId="24" fillId="2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5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120" fillId="82" borderId="0" applyNumberFormat="0" applyBorder="0" applyAlignment="0" applyProtection="0"/>
    <xf numFmtId="0" fontId="24" fillId="43" borderId="0" applyNumberFormat="0" applyBorder="0" applyAlignment="0" applyProtection="0"/>
    <xf numFmtId="0" fontId="24" fillId="5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120" fillId="82"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120" fillId="83"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4" fillId="1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120" fillId="83"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120" fillId="83"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120" fillId="84" borderId="0" applyNumberFormat="0" applyBorder="0" applyAlignment="0" applyProtection="0"/>
    <xf numFmtId="0" fontId="25" fillId="22" borderId="0" applyNumberFormat="0" applyBorder="0" applyAlignment="0" applyProtection="0"/>
    <xf numFmtId="0" fontId="25" fillId="18" borderId="0" applyNumberFormat="0" applyBorder="0" applyAlignment="0" applyProtection="0"/>
    <xf numFmtId="0" fontId="24" fillId="18"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54"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120" fillId="84" borderId="0" applyNumberFormat="0" applyBorder="0" applyAlignment="0" applyProtection="0"/>
    <xf numFmtId="0" fontId="24" fillId="41" borderId="0" applyNumberFormat="0" applyBorder="0" applyAlignment="0" applyProtection="0"/>
    <xf numFmtId="0" fontId="24" fillId="55"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20" fillId="84"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2" fillId="0" borderId="0"/>
    <xf numFmtId="0" fontId="12" fillId="0" borderId="0"/>
    <xf numFmtId="0" fontId="12" fillId="0" borderId="4"/>
    <xf numFmtId="0" fontId="12" fillId="0" borderId="5"/>
    <xf numFmtId="0" fontId="11" fillId="0" borderId="0"/>
    <xf numFmtId="0" fontId="121" fillId="0" borderId="0" applyNumberFormat="0" applyFill="0" applyBorder="0" applyAlignment="0" applyProtection="0"/>
    <xf numFmtId="0" fontId="22" fillId="0" borderId="0" applyNumberFormat="0" applyFill="0" applyBorder="0" applyAlignment="0" applyProtection="0"/>
    <xf numFmtId="0" fontId="121" fillId="0" borderId="0" applyNumberFormat="0" applyFill="0" applyBorder="0" applyAlignment="0" applyProtection="0"/>
    <xf numFmtId="0" fontId="22" fillId="0" borderId="0" applyNumberFormat="0" applyFill="0" applyBorder="0" applyAlignment="0" applyProtection="0"/>
    <xf numFmtId="0" fontId="121" fillId="0" borderId="0" applyNumberFormat="0" applyFill="0" applyBorder="0" applyAlignment="0" applyProtection="0"/>
    <xf numFmtId="0" fontId="22" fillId="0" borderId="0" applyNumberFormat="0" applyFill="0" applyBorder="0" applyAlignment="0" applyProtection="0"/>
    <xf numFmtId="0" fontId="10" fillId="60" borderId="0" applyNumberFormat="0" applyBorder="0" applyAlignment="0" applyProtection="0"/>
    <xf numFmtId="0" fontId="18" fillId="13" borderId="0" applyNumberFormat="0" applyBorder="0" applyAlignment="0" applyProtection="0"/>
    <xf numFmtId="0" fontId="18" fillId="15" borderId="0" applyNumberFormat="0" applyBorder="0" applyAlignment="0" applyProtection="0"/>
    <xf numFmtId="0" fontId="10" fillId="33" borderId="0" applyNumberFormat="0" applyBorder="0" applyAlignment="0" applyProtection="0"/>
    <xf numFmtId="0" fontId="122" fillId="85" borderId="31" applyNumberFormat="0" applyAlignment="0" applyProtection="0"/>
    <xf numFmtId="0" fontId="27" fillId="61" borderId="6" applyNumberFormat="0" applyAlignment="0" applyProtection="0"/>
    <xf numFmtId="0" fontId="35" fillId="28" borderId="6" applyNumberFormat="0" applyAlignment="0" applyProtection="0"/>
    <xf numFmtId="0" fontId="35" fillId="29" borderId="6" applyNumberFormat="0" applyAlignment="0" applyProtection="0"/>
    <xf numFmtId="0" fontId="27" fillId="61" borderId="6" applyNumberFormat="0" applyAlignment="0" applyProtection="0"/>
    <xf numFmtId="0" fontId="27" fillId="62" borderId="6" applyNumberFormat="0" applyAlignment="0" applyProtection="0"/>
    <xf numFmtId="0" fontId="27" fillId="61" borderId="6" applyNumberFormat="0" applyAlignment="0" applyProtection="0"/>
    <xf numFmtId="0" fontId="27" fillId="62" borderId="6" applyNumberFormat="0" applyAlignment="0" applyProtection="0"/>
    <xf numFmtId="0" fontId="122" fillId="85" borderId="31" applyNumberFormat="0" applyAlignment="0" applyProtection="0"/>
    <xf numFmtId="0" fontId="35" fillId="29" borderId="6" applyNumberFormat="0" applyAlignment="0" applyProtection="0"/>
    <xf numFmtId="0" fontId="27" fillId="62" borderId="6" applyNumberFormat="0" applyAlignment="0" applyProtection="0"/>
    <xf numFmtId="0" fontId="122" fillId="85" borderId="31" applyNumberFormat="0" applyAlignment="0" applyProtection="0"/>
    <xf numFmtId="0" fontId="35" fillId="28" borderId="6" applyNumberFormat="0" applyAlignment="0" applyProtection="0"/>
    <xf numFmtId="0" fontId="35" fillId="29" borderId="6" applyNumberFormat="0" applyAlignment="0" applyProtection="0"/>
    <xf numFmtId="0" fontId="35" fillId="29" borderId="6" applyNumberFormat="0" applyAlignment="0" applyProtection="0"/>
    <xf numFmtId="0" fontId="35" fillId="28" borderId="6" applyNumberFormat="0" applyAlignment="0" applyProtection="0"/>
    <xf numFmtId="0" fontId="35" fillId="29" borderId="6" applyNumberFormat="0" applyAlignment="0" applyProtection="0"/>
    <xf numFmtId="0" fontId="35" fillId="11" borderId="6" applyNumberFormat="0" applyAlignment="0" applyProtection="0"/>
    <xf numFmtId="0" fontId="35" fillId="12" borderId="6" applyNumberFormat="0" applyAlignment="0" applyProtection="0"/>
    <xf numFmtId="0" fontId="35" fillId="28" borderId="6" applyNumberFormat="0" applyAlignment="0" applyProtection="0"/>
    <xf numFmtId="0" fontId="35" fillId="28" borderId="6" applyNumberFormat="0" applyAlignment="0" applyProtection="0"/>
    <xf numFmtId="0" fontId="35" fillId="29" borderId="6" applyNumberFormat="0" applyAlignment="0" applyProtection="0"/>
    <xf numFmtId="0" fontId="35" fillId="28" borderId="6" applyNumberFormat="0" applyAlignment="0" applyProtection="0"/>
    <xf numFmtId="0" fontId="35" fillId="29" borderId="6" applyNumberFormat="0" applyAlignment="0" applyProtection="0"/>
    <xf numFmtId="0" fontId="35" fillId="29" borderId="6" applyNumberFormat="0" applyAlignment="0" applyProtection="0"/>
    <xf numFmtId="0" fontId="10" fillId="12" borderId="0" applyNumberFormat="0" applyBorder="0" applyAlignment="0" applyProtection="0"/>
    <xf numFmtId="0" fontId="10" fillId="60"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23" fillId="0" borderId="32" applyNumberFormat="0" applyFill="0" applyAlignment="0" applyProtection="0"/>
    <xf numFmtId="0" fontId="22" fillId="0" borderId="8" applyNumberFormat="0" applyFill="0" applyAlignment="0" applyProtection="0"/>
    <xf numFmtId="0" fontId="36" fillId="0" borderId="7"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123" fillId="0" borderId="32" applyNumberFormat="0" applyFill="0" applyAlignment="0" applyProtection="0"/>
    <xf numFmtId="0" fontId="36" fillId="0" borderId="7" applyNumberFormat="0" applyFill="0" applyAlignment="0" applyProtection="0"/>
    <xf numFmtId="0" fontId="123" fillId="0" borderId="32" applyNumberFormat="0" applyFill="0" applyAlignment="0" applyProtection="0"/>
    <xf numFmtId="0" fontId="36" fillId="0" borderId="7" applyNumberFormat="0" applyFill="0" applyAlignment="0" applyProtection="0"/>
    <xf numFmtId="0" fontId="36" fillId="0" borderId="7" applyNumberFormat="0" applyFill="0" applyAlignment="0" applyProtection="0"/>
    <xf numFmtId="0" fontId="12" fillId="0" borderId="9">
      <alignment horizontal="left" vertical="center"/>
    </xf>
    <xf numFmtId="0" fontId="12" fillId="0" borderId="9">
      <alignment horizontal="left" vertical="center"/>
    </xf>
    <xf numFmtId="0" fontId="12" fillId="0" borderId="10">
      <alignment horizontal="left" vertical="center"/>
    </xf>
    <xf numFmtId="0" fontId="12" fillId="0" borderId="10">
      <alignment horizontal="left" vertical="center"/>
    </xf>
    <xf numFmtId="0" fontId="21" fillId="46" borderId="11" applyNumberFormat="0" applyAlignment="0" applyProtection="0"/>
    <xf numFmtId="0" fontId="21" fillId="47" borderId="11" applyNumberFormat="0" applyAlignment="0" applyProtection="0"/>
    <xf numFmtId="0" fontId="69" fillId="0" borderId="0" applyNumberFormat="0" applyFill="0" applyBorder="0" applyAlignment="0" applyProtection="0"/>
    <xf numFmtId="0" fontId="70" fillId="0" borderId="0" applyNumberFormat="0" applyFill="0" applyBorder="0" applyAlignment="0" applyProtection="0"/>
    <xf numFmtId="4" fontId="71" fillId="0" borderId="0">
      <alignment horizontal="center" vertical="center" wrapText="1"/>
    </xf>
    <xf numFmtId="0" fontId="72" fillId="0" borderId="0" applyNumberFormat="0" applyFill="0" applyBorder="0" applyAlignment="0" applyProtection="0"/>
    <xf numFmtId="176" fontId="10" fillId="0" borderId="0" applyFill="0" applyBorder="0" applyAlignment="0" applyProtection="0"/>
    <xf numFmtId="40"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201" fontId="117" fillId="0" borderId="0" applyFill="0" applyBorder="0" applyAlignment="0" applyProtection="0"/>
    <xf numFmtId="201" fontId="117" fillId="0" borderId="0" applyFill="0" applyBorder="0" applyAlignment="0" applyProtection="0"/>
    <xf numFmtId="0" fontId="43" fillId="86" borderId="33" applyNumberFormat="0" applyFont="0" applyAlignment="0" applyProtection="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117" fillId="22" borderId="12" applyNumberFormat="0" applyAlignment="0" applyProtection="0"/>
    <xf numFmtId="0" fontId="45" fillId="86" borderId="33" applyNumberFormat="0" applyFont="0" applyAlignment="0" applyProtection="0"/>
    <xf numFmtId="0" fontId="46"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47" fillId="86" borderId="33" applyNumberFormat="0" applyFont="0" applyAlignment="0" applyProtection="0"/>
    <xf numFmtId="0" fontId="25" fillId="86" borderId="33" applyNumberFormat="0" applyFont="0" applyAlignment="0" applyProtection="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10" fillId="20" borderId="12"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0" fillId="20" borderId="12" applyNumberFormat="0" applyFont="0" applyAlignment="0" applyProtection="0"/>
    <xf numFmtId="0" fontId="117" fillId="22" borderId="12" applyNumberFormat="0" applyAlignment="0" applyProtection="0"/>
    <xf numFmtId="0" fontId="117" fillId="22" borderId="12" applyNumberFormat="0" applyAlignment="0" applyProtection="0"/>
    <xf numFmtId="0" fontId="10" fillId="20" borderId="12" applyNumberFormat="0" applyFont="0" applyAlignment="0" applyProtection="0"/>
    <xf numFmtId="0" fontId="10" fillId="20" borderId="12"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46"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47" fillId="86" borderId="33" applyNumberFormat="0" applyFont="0" applyAlignment="0" applyProtection="0"/>
    <xf numFmtId="0" fontId="25"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55" fillId="86" borderId="33" applyNumberFormat="0" applyFont="0" applyAlignment="0" applyProtection="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17" fillId="22" borderId="12" applyNumberFormat="0" applyAlignment="0" applyProtection="0"/>
    <xf numFmtId="0" fontId="117" fillId="22" borderId="12" applyNumberFormat="0" applyAlignment="0" applyProtection="0"/>
    <xf numFmtId="0" fontId="25" fillId="86" borderId="33" applyNumberFormat="0" applyFont="0" applyAlignment="0" applyProtection="0"/>
    <xf numFmtId="0" fontId="10" fillId="0" borderId="0"/>
    <xf numFmtId="0" fontId="117" fillId="22" borderId="12" applyNumberFormat="0" applyAlignment="0" applyProtection="0"/>
    <xf numFmtId="0" fontId="16" fillId="20" borderId="12" applyNumberFormat="0" applyFont="0" applyAlignment="0" applyProtection="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0" borderId="0"/>
    <xf numFmtId="0" fontId="10" fillId="0" borderId="0"/>
    <xf numFmtId="0" fontId="45" fillId="86" borderId="33" applyNumberFormat="0" applyFont="0" applyAlignment="0" applyProtection="0"/>
    <xf numFmtId="0" fontId="46" fillId="86" borderId="33" applyNumberFormat="0" applyFont="0" applyAlignment="0" applyProtection="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47" fillId="86" borderId="33" applyNumberFormat="0" applyFont="0" applyAlignment="0" applyProtection="0"/>
    <xf numFmtId="0" fontId="25" fillId="86" borderId="33" applyNumberFormat="0" applyFont="0" applyAlignment="0" applyProtection="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25" fillId="86" borderId="33" applyNumberFormat="0" applyFont="0" applyAlignment="0" applyProtection="0"/>
    <xf numFmtId="0" fontId="10" fillId="0" borderId="0"/>
    <xf numFmtId="0" fontId="10" fillId="0" borderId="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10" fillId="0" borderId="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0" borderId="0"/>
    <xf numFmtId="0" fontId="55" fillId="86" borderId="33" applyNumberFormat="0" applyFont="0" applyAlignment="0" applyProtection="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0" borderId="0"/>
    <xf numFmtId="0" fontId="25" fillId="86" borderId="33" applyNumberFormat="0" applyFont="0" applyAlignment="0" applyProtection="0"/>
    <xf numFmtId="0" fontId="10" fillId="0" borderId="0"/>
    <xf numFmtId="0" fontId="10" fillId="0" borderId="0"/>
    <xf numFmtId="0" fontId="94" fillId="86" borderId="33" applyNumberFormat="0" applyFont="0" applyAlignment="0" applyProtection="0"/>
    <xf numFmtId="0" fontId="97" fillId="86" borderId="33" applyNumberFormat="0" applyFont="0" applyAlignment="0" applyProtection="0"/>
    <xf numFmtId="0" fontId="25" fillId="86" borderId="33" applyNumberFormat="0" applyFont="0" applyAlignment="0" applyProtection="0"/>
    <xf numFmtId="0" fontId="10" fillId="0" borderId="0"/>
    <xf numFmtId="0" fontId="10" fillId="0" borderId="0"/>
    <xf numFmtId="0" fontId="25" fillId="86" borderId="33" applyNumberFormat="0" applyFont="0" applyAlignment="0" applyProtection="0"/>
    <xf numFmtId="0" fontId="10" fillId="0" borderId="0"/>
    <xf numFmtId="0" fontId="10" fillId="0" borderId="0"/>
    <xf numFmtId="0" fontId="108" fillId="86" borderId="33" applyNumberFormat="0" applyFont="0" applyAlignment="0" applyProtection="0"/>
    <xf numFmtId="0" fontId="25" fillId="86" borderId="33" applyNumberFormat="0" applyFont="0" applyAlignment="0" applyProtection="0"/>
    <xf numFmtId="0" fontId="10" fillId="0" borderId="0"/>
    <xf numFmtId="177" fontId="10" fillId="0" borderId="0" applyFill="0" applyBorder="0" applyAlignment="0" applyProtection="0"/>
    <xf numFmtId="0" fontId="10" fillId="0" borderId="0"/>
    <xf numFmtId="178" fontId="10" fillId="0" borderId="0" applyFill="0" applyBorder="0" applyAlignment="0" applyProtection="0"/>
    <xf numFmtId="0" fontId="10" fillId="0" borderId="0"/>
    <xf numFmtId="179" fontId="10" fillId="0" borderId="0" applyFill="0" applyBorder="0" applyAlignment="0" applyProtection="0"/>
    <xf numFmtId="0" fontId="10" fillId="15" borderId="0" applyNumberFormat="0" applyBorder="0" applyAlignment="0" applyProtection="0"/>
    <xf numFmtId="0" fontId="10" fillId="0" borderId="0"/>
    <xf numFmtId="172" fontId="28" fillId="0" borderId="0" applyFill="0" applyBorder="0" applyAlignment="0" applyProtection="0"/>
    <xf numFmtId="172" fontId="28" fillId="0" borderId="0" applyFill="0" applyBorder="0" applyAlignment="0" applyProtection="0"/>
    <xf numFmtId="172" fontId="28" fillId="0" borderId="0" applyFill="0" applyBorder="0" applyAlignment="0" applyProtection="0"/>
    <xf numFmtId="0" fontId="10" fillId="0" borderId="0"/>
    <xf numFmtId="0" fontId="10" fillId="0" borderId="0"/>
    <xf numFmtId="14" fontId="56" fillId="0" borderId="0" applyFont="0" applyFill="0" applyBorder="0" applyProtection="0">
      <alignment horizontal="center" vertical="center"/>
    </xf>
    <xf numFmtId="0" fontId="10" fillId="0" borderId="0"/>
    <xf numFmtId="0" fontId="10" fillId="0" borderId="0"/>
    <xf numFmtId="0" fontId="10" fillId="12" borderId="0" applyNumberFormat="0" applyBorder="0" applyAlignment="0" applyProtection="0"/>
    <xf numFmtId="0" fontId="10" fillId="0" borderId="0"/>
    <xf numFmtId="0" fontId="48" fillId="0" borderId="0"/>
    <xf numFmtId="0" fontId="10" fillId="0" borderId="0"/>
    <xf numFmtId="0" fontId="42" fillId="63" borderId="0" applyNumberFormat="0" applyBorder="0" applyAlignment="0" applyProtection="0"/>
    <xf numFmtId="0" fontId="10" fillId="0" borderId="0"/>
    <xf numFmtId="0" fontId="42" fillId="16" borderId="0" applyNumberFormat="0" applyBorder="0" applyAlignment="0" applyProtection="0"/>
    <xf numFmtId="0" fontId="10" fillId="0" borderId="0"/>
    <xf numFmtId="0" fontId="42" fillId="35" borderId="0" applyNumberFormat="0" applyBorder="0" applyAlignment="0" applyProtection="0"/>
    <xf numFmtId="0" fontId="10" fillId="0" borderId="0"/>
    <xf numFmtId="4" fontId="73" fillId="0" borderId="13" applyFill="0" applyAlignment="0" applyProtection="0">
      <alignment horizontal="center"/>
    </xf>
    <xf numFmtId="0" fontId="10" fillId="0" borderId="0"/>
    <xf numFmtId="0" fontId="2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0" borderId="0"/>
    <xf numFmtId="0" fontId="10" fillId="0" borderId="0"/>
    <xf numFmtId="0" fontId="15" fillId="0" borderId="0" applyNumberFormat="0" applyFill="0" applyBorder="0" applyAlignment="0" applyProtection="0"/>
    <xf numFmtId="0" fontId="1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0" fontId="124" fillId="87" borderId="31" applyNumberFormat="0" applyAlignment="0" applyProtection="0"/>
    <xf numFmtId="0" fontId="19" fillId="31" borderId="6" applyNumberFormat="0" applyAlignment="0" applyProtection="0"/>
    <xf numFmtId="0" fontId="19" fillId="17" borderId="6" applyNumberFormat="0" applyAlignment="0" applyProtection="0"/>
    <xf numFmtId="0" fontId="10" fillId="0" borderId="0"/>
    <xf numFmtId="0" fontId="19" fillId="31" borderId="6" applyNumberFormat="0" applyAlignment="0" applyProtection="0"/>
    <xf numFmtId="0" fontId="10" fillId="0" borderId="0"/>
    <xf numFmtId="0" fontId="19" fillId="31" borderId="6" applyNumberFormat="0" applyAlignment="0" applyProtection="0"/>
    <xf numFmtId="0" fontId="10" fillId="0" borderId="0"/>
    <xf numFmtId="0" fontId="124" fillId="87" borderId="31" applyNumberFormat="0" applyAlignment="0" applyProtection="0"/>
    <xf numFmtId="0" fontId="10" fillId="0" borderId="0"/>
    <xf numFmtId="0" fontId="10" fillId="0" borderId="0"/>
    <xf numFmtId="0" fontId="124" fillId="87" borderId="31" applyNumberFormat="0" applyAlignment="0" applyProtection="0"/>
    <xf numFmtId="0" fontId="19" fillId="17" borderId="6" applyNumberFormat="0" applyAlignment="0" applyProtection="0"/>
    <xf numFmtId="0" fontId="10" fillId="0" borderId="0"/>
    <xf numFmtId="0" fontId="10" fillId="0" borderId="0"/>
    <xf numFmtId="0" fontId="19" fillId="17" borderId="6" applyNumberFormat="0" applyAlignment="0" applyProtection="0"/>
    <xf numFmtId="0" fontId="10" fillId="0" borderId="0"/>
    <xf numFmtId="43" fontId="103" fillId="0" borderId="0" applyFont="0" applyFill="0" applyBorder="0" applyAlignment="0" applyProtection="0"/>
    <xf numFmtId="43" fontId="107"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43" fontId="110" fillId="0" borderId="0" applyFont="0" applyFill="0" applyBorder="0" applyAlignment="0" applyProtection="0"/>
    <xf numFmtId="43" fontId="95" fillId="0" borderId="0" applyFont="0" applyFill="0" applyBorder="0" applyAlignment="0" applyProtection="0"/>
    <xf numFmtId="0" fontId="10" fillId="0" borderId="0"/>
    <xf numFmtId="43" fontId="95" fillId="0" borderId="0" applyFont="0" applyFill="0" applyBorder="0" applyAlignment="0" applyProtection="0"/>
    <xf numFmtId="0" fontId="10" fillId="0" borderId="0"/>
    <xf numFmtId="43" fontId="112" fillId="0" borderId="0" applyFont="0" applyFill="0" applyBorder="0" applyAlignment="0" applyProtection="0"/>
    <xf numFmtId="43" fontId="95" fillId="0" borderId="0" applyFont="0" applyFill="0" applyBorder="0" applyAlignment="0" applyProtection="0"/>
    <xf numFmtId="0" fontId="10" fillId="0" borderId="0"/>
    <xf numFmtId="43" fontId="116" fillId="0" borderId="0" applyFont="0" applyFill="0" applyBorder="0" applyAlignment="0" applyProtection="0"/>
    <xf numFmtId="0" fontId="10" fillId="0" borderId="0"/>
    <xf numFmtId="44" fontId="9" fillId="0" borderId="0" applyFont="0" applyFill="0" applyBorder="0" applyAlignment="0" applyProtection="0"/>
    <xf numFmtId="180" fontId="10" fillId="0" borderId="0" applyFill="0" applyBorder="0" applyAlignment="0" applyProtection="0"/>
    <xf numFmtId="180" fontId="10" fillId="0" borderId="0" applyFill="0" applyBorder="0" applyAlignment="0" applyProtection="0"/>
    <xf numFmtId="0" fontId="10" fillId="0" borderId="0"/>
    <xf numFmtId="0" fontId="10" fillId="0" borderId="0"/>
    <xf numFmtId="44" fontId="96"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13" fillId="0" borderId="0" applyFont="0" applyFill="0" applyBorder="0" applyAlignment="0" applyProtection="0"/>
    <xf numFmtId="44" fontId="10" fillId="0" borderId="0" applyFont="0" applyFill="0" applyBorder="0" applyAlignment="0" applyProtection="0"/>
    <xf numFmtId="0" fontId="10" fillId="0" borderId="0"/>
    <xf numFmtId="44" fontId="114" fillId="0" borderId="0" applyFont="0" applyFill="0" applyBorder="0" applyAlignment="0" applyProtection="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44" fontId="10" fillId="0" borderId="0" applyFont="0" applyFill="0" applyBorder="0" applyAlignment="0" applyProtection="0"/>
    <xf numFmtId="0" fontId="10" fillId="0" borderId="0"/>
    <xf numFmtId="0" fontId="10" fillId="0" borderId="0"/>
    <xf numFmtId="44" fontId="1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180" fontId="10" fillId="0" borderId="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180" fontId="10" fillId="0" borderId="0" applyFill="0" applyBorder="0" applyAlignment="0" applyProtection="0"/>
    <xf numFmtId="0" fontId="10" fillId="0" borderId="0"/>
    <xf numFmtId="0" fontId="10" fillId="0" borderId="0"/>
    <xf numFmtId="44" fontId="4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180" fontId="10" fillId="0" borderId="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180" fontId="10" fillId="0" borderId="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180" fontId="10" fillId="0" borderId="0" applyFill="0" applyBorder="0" applyAlignment="0" applyProtection="0"/>
    <xf numFmtId="0" fontId="10" fillId="0" borderId="0"/>
    <xf numFmtId="0" fontId="10" fillId="0" borderId="0"/>
    <xf numFmtId="180" fontId="10" fillId="0" borderId="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180" fontId="10" fillId="0" borderId="0" applyFill="0" applyBorder="0" applyAlignment="0" applyProtection="0"/>
    <xf numFmtId="0" fontId="10" fillId="0" borderId="0"/>
    <xf numFmtId="0" fontId="10" fillId="0" borderId="0"/>
    <xf numFmtId="180" fontId="10" fillId="0" borderId="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181" fontId="10" fillId="0" borderId="0" applyFill="0" applyBorder="0" applyAlignment="0" applyProtection="0"/>
    <xf numFmtId="0" fontId="10" fillId="0" borderId="0"/>
    <xf numFmtId="0" fontId="10" fillId="0" borderId="0"/>
    <xf numFmtId="0" fontId="10" fillId="0" borderId="0"/>
    <xf numFmtId="44" fontId="5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182" fontId="10" fillId="0" borderId="0" applyFill="0" applyBorder="0" applyAlignment="0" applyProtection="0"/>
    <xf numFmtId="0" fontId="74" fillId="0" borderId="0"/>
    <xf numFmtId="0" fontId="10" fillId="0" borderId="0"/>
    <xf numFmtId="0" fontId="75" fillId="0" borderId="0"/>
    <xf numFmtId="0" fontId="10" fillId="0" borderId="0"/>
    <xf numFmtId="0" fontId="10" fillId="0" borderId="0"/>
    <xf numFmtId="0" fontId="10" fillId="0" borderId="0"/>
    <xf numFmtId="0" fontId="10" fillId="0" borderId="0"/>
    <xf numFmtId="0" fontId="10" fillId="0" borderId="0"/>
    <xf numFmtId="0" fontId="10" fillId="0" borderId="0"/>
    <xf numFmtId="0" fontId="23" fillId="0" borderId="0" applyNumberFormat="0" applyFill="0" applyBorder="0" applyAlignment="0" applyProtection="0"/>
    <xf numFmtId="0" fontId="10" fillId="0" borderId="0"/>
    <xf numFmtId="0" fontId="49" fillId="0" borderId="14"/>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0" fontId="10" fillId="0" borderId="0"/>
    <xf numFmtId="0" fontId="10" fillId="0" borderId="0"/>
    <xf numFmtId="0" fontId="10" fillId="0" borderId="0"/>
    <xf numFmtId="3" fontId="28" fillId="0" borderId="0" applyFill="0" applyBorder="0" applyAlignment="0" applyProtection="0"/>
    <xf numFmtId="3" fontId="28" fillId="0" borderId="0" applyFill="0" applyBorder="0" applyAlignment="0" applyProtection="0"/>
    <xf numFmtId="3" fontId="28" fillId="0" borderId="0" applyFill="0" applyBorder="0" applyAlignment="0" applyProtection="0"/>
    <xf numFmtId="0" fontId="10" fillId="0" borderId="0"/>
    <xf numFmtId="0" fontId="10" fillId="0" borderId="0"/>
    <xf numFmtId="3" fontId="76" fillId="0" borderId="0" applyFont="0" applyFill="0" applyBorder="0" applyAlignment="0" applyProtection="0"/>
    <xf numFmtId="0" fontId="10" fillId="0" borderId="0"/>
    <xf numFmtId="0" fontId="10" fillId="0" borderId="0"/>
    <xf numFmtId="0" fontId="10" fillId="0" borderId="0"/>
    <xf numFmtId="183" fontId="56" fillId="64" borderId="15" applyNumberFormat="0" applyFont="0" applyAlignment="0">
      <alignment vertical="center"/>
    </xf>
    <xf numFmtId="0" fontId="10" fillId="0" borderId="0"/>
    <xf numFmtId="184" fontId="77" fillId="65" borderId="16" applyFont="0" applyFill="0" applyBorder="0" applyProtection="0">
      <alignment horizontal="center" vertical="center" wrapText="1"/>
      <protection locked="0"/>
    </xf>
    <xf numFmtId="0" fontId="10" fillId="0" borderId="0"/>
    <xf numFmtId="0" fontId="17" fillId="19" borderId="0" applyNumberFormat="0" applyBorder="0" applyAlignment="0" applyProtection="0"/>
    <xf numFmtId="0" fontId="10" fillId="0" borderId="0"/>
    <xf numFmtId="0" fontId="12" fillId="29" borderId="0" applyNumberFormat="0" applyBorder="0" applyAlignment="0" applyProtection="0"/>
    <xf numFmtId="0" fontId="12" fillId="29" borderId="0" applyNumberFormat="0" applyBorder="0" applyAlignment="0" applyProtection="0"/>
    <xf numFmtId="0" fontId="10" fillId="0" borderId="0"/>
    <xf numFmtId="0" fontId="10" fillId="0" borderId="0"/>
    <xf numFmtId="0" fontId="78" fillId="6" borderId="0"/>
    <xf numFmtId="0" fontId="10" fillId="0" borderId="0"/>
    <xf numFmtId="0" fontId="39" fillId="0" borderId="17" applyNumberFormat="0" applyFill="0" applyAlignment="0" applyProtection="0"/>
    <xf numFmtId="0" fontId="10" fillId="0" borderId="0"/>
    <xf numFmtId="0" fontId="40" fillId="0" borderId="18" applyNumberFormat="0" applyFill="0" applyAlignment="0" applyProtection="0"/>
    <xf numFmtId="0" fontId="10" fillId="0" borderId="0"/>
    <xf numFmtId="0" fontId="41" fillId="0" borderId="19" applyNumberFormat="0" applyFill="0" applyAlignment="0" applyProtection="0"/>
    <xf numFmtId="0" fontId="10" fillId="0" borderId="0"/>
    <xf numFmtId="0" fontId="41" fillId="0" borderId="0" applyNumberFormat="0" applyFill="0" applyBorder="0" applyAlignment="0" applyProtection="0"/>
    <xf numFmtId="0" fontId="10" fillId="0" borderId="0"/>
    <xf numFmtId="0" fontId="15" fillId="0" borderId="0"/>
    <xf numFmtId="0" fontId="10" fillId="0" borderId="0"/>
    <xf numFmtId="0" fontId="79" fillId="0" borderId="0"/>
    <xf numFmtId="0" fontId="10" fillId="0" borderId="0"/>
    <xf numFmtId="0" fontId="10" fillId="18" borderId="0" applyNumberFormat="0" applyBorder="0" applyAlignment="0" applyProtection="0"/>
    <xf numFmtId="0" fontId="10" fillId="0" borderId="0"/>
    <xf numFmtId="0" fontId="125" fillId="0" borderId="0" applyNumberFormat="0" applyFill="0" applyBorder="0" applyAlignment="0" applyProtection="0">
      <alignment vertical="top"/>
      <protection locked="0"/>
    </xf>
    <xf numFmtId="0" fontId="10" fillId="0" borderId="0"/>
    <xf numFmtId="0" fontId="19" fillId="17" borderId="6" applyNumberFormat="0" applyAlignment="0" applyProtection="0"/>
    <xf numFmtId="0" fontId="12" fillId="22" borderId="0" applyNumberFormat="0" applyBorder="0" applyAlignment="0" applyProtection="0"/>
    <xf numFmtId="0" fontId="12" fillId="22" borderId="0" applyNumberFormat="0" applyBorder="0" applyAlignment="0" applyProtection="0"/>
    <xf numFmtId="0" fontId="10" fillId="0" borderId="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0" fillId="0" borderId="0"/>
    <xf numFmtId="0" fontId="19" fillId="17" borderId="6" applyNumberFormat="0" applyAlignment="0" applyProtection="0"/>
    <xf numFmtId="0" fontId="126" fillId="88" borderId="0" applyNumberFormat="0" applyBorder="0" applyAlignment="0" applyProtection="0"/>
    <xf numFmtId="0" fontId="18" fillId="23" borderId="0" applyNumberFormat="0" applyBorder="0" applyAlignment="0" applyProtection="0"/>
    <xf numFmtId="0" fontId="18" fillId="13" borderId="0" applyNumberFormat="0" applyBorder="0" applyAlignment="0" applyProtection="0"/>
    <xf numFmtId="0" fontId="10" fillId="0" borderId="0"/>
    <xf numFmtId="0" fontId="18" fillId="23" borderId="0" applyNumberFormat="0" applyBorder="0" applyAlignment="0" applyProtection="0"/>
    <xf numFmtId="0" fontId="10" fillId="0" borderId="0"/>
    <xf numFmtId="0" fontId="18" fillId="23" borderId="0" applyNumberFormat="0" applyBorder="0" applyAlignment="0" applyProtection="0"/>
    <xf numFmtId="0" fontId="10" fillId="0" borderId="0"/>
    <xf numFmtId="0" fontId="126" fillId="88" borderId="0" applyNumberFormat="0" applyBorder="0" applyAlignment="0" applyProtection="0"/>
    <xf numFmtId="0" fontId="10" fillId="0" borderId="0"/>
    <xf numFmtId="0" fontId="10" fillId="0" borderId="0"/>
    <xf numFmtId="0" fontId="126" fillId="88" borderId="0" applyNumberFormat="0" applyBorder="0" applyAlignment="0" applyProtection="0"/>
    <xf numFmtId="0" fontId="10" fillId="0" borderId="0"/>
    <xf numFmtId="0" fontId="18" fillId="13" borderId="0" applyNumberFormat="0" applyBorder="0" applyAlignment="0" applyProtection="0"/>
    <xf numFmtId="0" fontId="10" fillId="0" borderId="0"/>
    <xf numFmtId="0" fontId="10" fillId="0" borderId="1"/>
    <xf numFmtId="0" fontId="10" fillId="0" borderId="0"/>
    <xf numFmtId="0" fontId="101" fillId="0" borderId="0" applyAlignment="0"/>
    <xf numFmtId="0" fontId="10" fillId="0" borderId="0"/>
    <xf numFmtId="183" fontId="56" fillId="66" borderId="9" applyNumberFormat="0" applyFont="0" applyAlignment="0" applyProtection="0">
      <alignment vertical="center"/>
      <protection locked="0"/>
    </xf>
    <xf numFmtId="0" fontId="10" fillId="0" borderId="0"/>
    <xf numFmtId="0" fontId="127" fillId="0" borderId="0" applyNumberFormat="0" applyFill="0" applyBorder="0" applyAlignment="0" applyProtection="0"/>
    <xf numFmtId="0" fontId="128" fillId="0" borderId="0" applyNumberFormat="0" applyFill="0" applyBorder="0" applyAlignment="0" applyProtection="0"/>
    <xf numFmtId="0" fontId="10" fillId="0" borderId="0"/>
    <xf numFmtId="0" fontId="10" fillId="0" borderId="0"/>
    <xf numFmtId="0" fontId="128" fillId="0" borderId="0" applyNumberFormat="0" applyFill="0" applyBorder="0" applyAlignment="0" applyProtection="0"/>
    <xf numFmtId="0" fontId="127" fillId="0" borderId="0" applyNumberFormat="0" applyFill="0" applyBorder="0" applyAlignment="0" applyProtection="0"/>
    <xf numFmtId="0" fontId="10" fillId="0" borderId="0"/>
    <xf numFmtId="0" fontId="125" fillId="0" borderId="0" applyNumberFormat="0" applyFill="0" applyBorder="0" applyAlignment="0" applyProtection="0"/>
    <xf numFmtId="0" fontId="10" fillId="0" borderId="0"/>
    <xf numFmtId="0" fontId="10" fillId="0" borderId="0"/>
    <xf numFmtId="0" fontId="129" fillId="0" borderId="0" applyNumberFormat="0" applyFill="0" applyBorder="0" applyAlignment="0" applyProtection="0"/>
    <xf numFmtId="0" fontId="130" fillId="0" borderId="0" applyNumberFormat="0" applyFill="0" applyBorder="0" applyAlignment="0" applyProtection="0"/>
    <xf numFmtId="0" fontId="131" fillId="0" borderId="0" applyNumberFormat="0" applyFill="0" applyBorder="0" applyAlignment="0" applyProtection="0"/>
    <xf numFmtId="0" fontId="10" fillId="0" borderId="0"/>
    <xf numFmtId="0" fontId="10" fillId="0" borderId="0"/>
    <xf numFmtId="0" fontId="131" fillId="0" borderId="0" applyNumberFormat="0" applyFill="0" applyBorder="0" applyAlignment="0" applyProtection="0"/>
    <xf numFmtId="0" fontId="130" fillId="0" borderId="0" applyNumberFormat="0" applyFill="0" applyBorder="0" applyAlignment="0" applyProtection="0"/>
    <xf numFmtId="0" fontId="10" fillId="0" borderId="0"/>
    <xf numFmtId="0" fontId="10" fillId="0" borderId="0"/>
    <xf numFmtId="0" fontId="36" fillId="0" borderId="7" applyNumberFormat="0" applyFill="0" applyAlignment="0" applyProtection="0"/>
    <xf numFmtId="0" fontId="10" fillId="0" borderId="0"/>
    <xf numFmtId="43" fontId="9" fillId="0" borderId="0" applyFont="0" applyFill="0" applyBorder="0" applyAlignment="0" applyProtection="0"/>
    <xf numFmtId="43" fontId="1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169" fontId="10" fillId="0" borderId="0" applyFont="0" applyFill="0" applyBorder="0" applyAlignment="0" applyProtection="0"/>
    <xf numFmtId="0" fontId="10" fillId="0" borderId="0"/>
    <xf numFmtId="0" fontId="10" fillId="0" borderId="0"/>
    <xf numFmtId="43" fontId="4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169" fontId="10" fillId="0" borderId="0" applyFont="0" applyFill="0" applyBorder="0" applyAlignment="0" applyProtection="0"/>
    <xf numFmtId="0" fontId="10" fillId="0" borderId="0"/>
    <xf numFmtId="16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43" fontId="80" fillId="0" borderId="0" applyFont="0" applyFill="0" applyBorder="0" applyAlignment="0" applyProtection="0"/>
    <xf numFmtId="0" fontId="10" fillId="0" borderId="0"/>
    <xf numFmtId="0" fontId="10" fillId="0" borderId="0"/>
    <xf numFmtId="43" fontId="95" fillId="0" borderId="0" applyFont="0" applyFill="0" applyBorder="0" applyAlignment="0" applyProtection="0"/>
    <xf numFmtId="43" fontId="95" fillId="0" borderId="0" applyFont="0" applyFill="0" applyBorder="0" applyAlignment="0" applyProtection="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43" fontId="95" fillId="0" borderId="0" applyFont="0" applyFill="0" applyBorder="0" applyAlignment="0" applyProtection="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95" fillId="0" borderId="0" applyFont="0" applyFill="0" applyBorder="0" applyAlignment="0" applyProtection="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0" fontId="10" fillId="0" borderId="0"/>
    <xf numFmtId="169" fontId="10" fillId="0" borderId="0" applyFont="0" applyFill="0" applyBorder="0" applyAlignment="0" applyProtection="0"/>
    <xf numFmtId="0" fontId="10" fillId="0" borderId="0"/>
    <xf numFmtId="43" fontId="95" fillId="0" borderId="0" applyFont="0" applyFill="0" applyBorder="0" applyAlignment="0" applyProtection="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81"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xf numFmtId="169" fontId="10" fillId="0" borderId="0" applyFont="0" applyFill="0" applyBorder="0" applyAlignment="0" applyProtection="0"/>
    <xf numFmtId="0" fontId="10" fillId="0" borderId="0"/>
    <xf numFmtId="43" fontId="95" fillId="0" borderId="0" applyFont="0" applyFill="0" applyBorder="0" applyAlignment="0" applyProtection="0"/>
    <xf numFmtId="43" fontId="98" fillId="0" borderId="0" applyFont="0" applyFill="0" applyBorder="0" applyAlignment="0" applyProtection="0"/>
    <xf numFmtId="43" fontId="95"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185" fontId="10" fillId="0" borderId="0" applyFill="0" applyBorder="0" applyAlignment="0"/>
    <xf numFmtId="0" fontId="10" fillId="0" borderId="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0" fontId="10" fillId="0" borderId="0"/>
    <xf numFmtId="0" fontId="10" fillId="0" borderId="0"/>
    <xf numFmtId="186" fontId="10" fillId="0" borderId="0" applyFont="0" applyFill="0" applyBorder="0" applyAlignment="0" applyProtection="0"/>
    <xf numFmtId="0" fontId="10" fillId="0" borderId="0"/>
    <xf numFmtId="186" fontId="10" fillId="0" borderId="0" applyFont="0" applyFill="0" applyBorder="0" applyAlignment="0" applyProtection="0"/>
    <xf numFmtId="0" fontId="10" fillId="0" borderId="0"/>
    <xf numFmtId="0" fontId="10" fillId="0" borderId="0"/>
    <xf numFmtId="0" fontId="81" fillId="0" borderId="0">
      <protection locked="0"/>
    </xf>
    <xf numFmtId="0" fontId="81" fillId="0" borderId="0">
      <protection locked="0"/>
    </xf>
    <xf numFmtId="0" fontId="10" fillId="0" borderId="0"/>
    <xf numFmtId="0" fontId="10" fillId="0" borderId="0"/>
    <xf numFmtId="3" fontId="26" fillId="0" borderId="0">
      <alignment horizontal="center"/>
    </xf>
    <xf numFmtId="0" fontId="10" fillId="0" borderId="0"/>
    <xf numFmtId="187" fontId="56" fillId="0" borderId="0" applyFont="0" applyFill="0" applyBorder="0" applyAlignment="0" applyProtection="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44" fontId="44"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171" fontId="28" fillId="0" borderId="0" applyFill="0" applyBorder="0" applyAlignment="0" applyProtection="0"/>
    <xf numFmtId="171" fontId="28" fillId="0" borderId="0" applyFill="0" applyBorder="0" applyAlignment="0" applyProtection="0"/>
    <xf numFmtId="171" fontId="28" fillId="0" borderId="0" applyFill="0" applyBorder="0" applyAlignment="0" applyProtection="0"/>
    <xf numFmtId="0" fontId="10" fillId="0" borderId="0"/>
    <xf numFmtId="0" fontId="10" fillId="0" borderId="0"/>
    <xf numFmtId="0" fontId="10" fillId="0" borderId="0"/>
    <xf numFmtId="0" fontId="16" fillId="0" borderId="0" applyNumberFormat="0" applyFill="0" applyBorder="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Protection="0"/>
    <xf numFmtId="0" fontId="12" fillId="0" borderId="0" applyNumberFormat="0" applyFill="0" applyBorder="0" applyProtection="0"/>
    <xf numFmtId="0" fontId="10" fillId="0" borderId="0" applyNumberFormat="0" applyFill="0" applyBorder="0" applyProtection="0"/>
    <xf numFmtId="0" fontId="10" fillId="0" borderId="0"/>
    <xf numFmtId="0" fontId="10" fillId="0" borderId="0"/>
    <xf numFmtId="0" fontId="10" fillId="0" borderId="0" applyNumberFormat="0" applyFill="0" applyBorder="0" applyProtection="0"/>
    <xf numFmtId="0" fontId="10" fillId="0" borderId="0" applyNumberFormat="0" applyFill="0" applyBorder="0" applyProtection="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2" fillId="0" borderId="0" applyNumberFormat="0" applyFill="0" applyBorder="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applyNumberFormat="0" applyFill="0" applyBorder="0" applyProtection="0"/>
    <xf numFmtId="0" fontId="10" fillId="0" borderId="0" applyNumberFormat="0" applyFill="0" applyBorder="0" applyProtection="0"/>
    <xf numFmtId="0" fontId="10" fillId="0" borderId="0" applyNumberFormat="0" applyFill="0" applyBorder="0" applyProtection="0"/>
    <xf numFmtId="0" fontId="10" fillId="0" borderId="0"/>
    <xf numFmtId="0" fontId="10" fillId="0" borderId="0"/>
    <xf numFmtId="0" fontId="12"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applyNumberFormat="0" applyFill="0" applyBorder="0" applyProtection="0"/>
    <xf numFmtId="0" fontId="10" fillId="0" borderId="0" applyNumberFormat="0" applyFill="0" applyBorder="0" applyProtection="0"/>
    <xf numFmtId="0" fontId="10" fillId="0" borderId="0"/>
    <xf numFmtId="0" fontId="10" fillId="0" borderId="0"/>
    <xf numFmtId="0" fontId="44" fillId="0" borderId="0" applyNumberFormat="0" applyFill="0" applyBorder="0" applyProtection="0"/>
    <xf numFmtId="0" fontId="10" fillId="0" borderId="0" applyNumberFormat="0" applyFill="0" applyBorder="0" applyProtection="0"/>
    <xf numFmtId="0" fontId="10" fillId="0" borderId="0"/>
    <xf numFmtId="0" fontId="10" fillId="0" borderId="0"/>
    <xf numFmtId="0" fontId="10" fillId="0" borderId="0" applyNumberFormat="0" applyFill="0" applyBorder="0" applyProtection="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Protection="0"/>
    <xf numFmtId="0" fontId="82" fillId="1" borderId="0"/>
    <xf numFmtId="0" fontId="10" fillId="0" borderId="0"/>
    <xf numFmtId="188" fontId="49" fillId="0" borderId="0" applyFont="0" applyFill="0" applyBorder="0" applyAlignment="0">
      <alignment horizontal="centerContinuous"/>
    </xf>
    <xf numFmtId="0" fontId="10" fillId="0" borderId="0"/>
    <xf numFmtId="0" fontId="37" fillId="31" borderId="0" applyNumberFormat="0" applyBorder="0" applyAlignment="0" applyProtection="0"/>
    <xf numFmtId="0" fontId="10" fillId="0" borderId="0"/>
    <xf numFmtId="0" fontId="132" fillId="89" borderId="0" applyNumberFormat="0" applyBorder="0" applyAlignment="0" applyProtection="0"/>
    <xf numFmtId="0" fontId="30" fillId="31" borderId="0" applyNumberFormat="0" applyBorder="0" applyAlignment="0" applyProtection="0"/>
    <xf numFmtId="0" fontId="37" fillId="31" borderId="0" applyNumberFormat="0" applyBorder="0" applyAlignment="0" applyProtection="0"/>
    <xf numFmtId="0" fontId="10" fillId="0" borderId="0"/>
    <xf numFmtId="0" fontId="30" fillId="31" borderId="0" applyNumberFormat="0" applyBorder="0" applyAlignment="0" applyProtection="0"/>
    <xf numFmtId="0" fontId="10" fillId="0" borderId="0"/>
    <xf numFmtId="0" fontId="30" fillId="31" borderId="0" applyNumberFormat="0" applyBorder="0" applyAlignment="0" applyProtection="0"/>
    <xf numFmtId="0" fontId="10" fillId="0" borderId="0"/>
    <xf numFmtId="0" fontId="132" fillId="89" borderId="0" applyNumberFormat="0" applyBorder="0" applyAlignment="0" applyProtection="0"/>
    <xf numFmtId="0" fontId="10" fillId="0" borderId="0"/>
    <xf numFmtId="0" fontId="10" fillId="0" borderId="0"/>
    <xf numFmtId="0" fontId="132" fillId="89" borderId="0" applyNumberFormat="0" applyBorder="0" applyAlignment="0" applyProtection="0"/>
    <xf numFmtId="0" fontId="10" fillId="0" borderId="0"/>
    <xf numFmtId="0" fontId="37" fillId="31" borderId="0" applyNumberFormat="0" applyBorder="0" applyAlignment="0" applyProtection="0"/>
    <xf numFmtId="0" fontId="10" fillId="0" borderId="0"/>
    <xf numFmtId="0" fontId="133" fillId="0" borderId="0"/>
    <xf numFmtId="0" fontId="10" fillId="0" borderId="0"/>
    <xf numFmtId="189" fontId="83" fillId="0" borderId="0"/>
    <xf numFmtId="0" fontId="10" fillId="0" borderId="0"/>
    <xf numFmtId="0" fontId="12" fillId="0" borderId="0" applyNumberFormat="0" applyFill="0" applyBorder="0" applyProtection="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19" fillId="0" borderId="0"/>
    <xf numFmtId="0" fontId="10" fillId="0" borderId="0"/>
    <xf numFmtId="0" fontId="119" fillId="0" borderId="0"/>
    <xf numFmtId="0" fontId="10" fillId="0" borderId="0"/>
    <xf numFmtId="0" fontId="119" fillId="0" borderId="0"/>
    <xf numFmtId="0" fontId="10" fillId="0" borderId="0"/>
    <xf numFmtId="0" fontId="133" fillId="0" borderId="0"/>
    <xf numFmtId="0" fontId="10" fillId="0" borderId="0"/>
    <xf numFmtId="0" fontId="119" fillId="0" borderId="0"/>
    <xf numFmtId="0" fontId="10" fillId="0" borderId="0"/>
    <xf numFmtId="0" fontId="119" fillId="0" borderId="0"/>
    <xf numFmtId="0" fontId="10" fillId="0" borderId="0"/>
    <xf numFmtId="0" fontId="25" fillId="0" borderId="0"/>
    <xf numFmtId="0" fontId="10" fillId="0" borderId="0"/>
    <xf numFmtId="0" fontId="119" fillId="0" borderId="0"/>
    <xf numFmtId="0" fontId="10" fillId="0" borderId="0"/>
    <xf numFmtId="0" fontId="119"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4" fillId="0" borderId="0"/>
    <xf numFmtId="0" fontId="10" fillId="0" borderId="0"/>
    <xf numFmtId="0" fontId="105" fillId="0" borderId="0"/>
    <xf numFmtId="0" fontId="10" fillId="0" borderId="0"/>
    <xf numFmtId="0" fontId="113" fillId="0" borderId="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xf numFmtId="0" fontId="10" fillId="0" borderId="0"/>
    <xf numFmtId="0" fontId="10" fillId="0" borderId="0"/>
    <xf numFmtId="0" fontId="133"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0" fillId="0" borderId="0" applyNumberFormat="0" applyFill="0" applyBorder="0" applyProtection="0"/>
    <xf numFmtId="0" fontId="10" fillId="0" borderId="0"/>
    <xf numFmtId="0" fontId="119" fillId="0" borderId="0"/>
    <xf numFmtId="0" fontId="10" fillId="0" borderId="0"/>
    <xf numFmtId="0" fontId="119" fillId="0" borderId="0"/>
    <xf numFmtId="0" fontId="10" fillId="0" borderId="0"/>
    <xf numFmtId="0" fontId="119"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44"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19" fillId="0" borderId="0"/>
    <xf numFmtId="0" fontId="10" fillId="0" borderId="0"/>
    <xf numFmtId="0" fontId="119" fillId="0" borderId="0"/>
    <xf numFmtId="0" fontId="119" fillId="0" borderId="0"/>
    <xf numFmtId="0" fontId="119" fillId="0" borderId="0"/>
    <xf numFmtId="0" fontId="133" fillId="0" borderId="0"/>
    <xf numFmtId="0" fontId="10" fillId="0" borderId="0"/>
    <xf numFmtId="0" fontId="10" fillId="0" borderId="0"/>
    <xf numFmtId="0" fontId="133" fillId="0" borderId="0"/>
    <xf numFmtId="0" fontId="133" fillId="0" borderId="0"/>
    <xf numFmtId="0" fontId="10" fillId="0" borderId="0"/>
    <xf numFmtId="0" fontId="119" fillId="0" borderId="0"/>
    <xf numFmtId="0" fontId="119" fillId="0" borderId="0"/>
    <xf numFmtId="0" fontId="10" fillId="0" borderId="0"/>
    <xf numFmtId="0" fontId="133" fillId="0" borderId="0"/>
    <xf numFmtId="0" fontId="10" fillId="0" borderId="0"/>
    <xf numFmtId="0" fontId="119" fillId="0" borderId="0"/>
    <xf numFmtId="0" fontId="10" fillId="0" borderId="0"/>
    <xf numFmtId="0" fontId="49" fillId="0" borderId="0"/>
    <xf numFmtId="0" fontId="10" fillId="0" borderId="0"/>
    <xf numFmtId="0" fontId="10" fillId="0" borderId="0"/>
    <xf numFmtId="0" fontId="133" fillId="0" borderId="0"/>
    <xf numFmtId="0" fontId="10" fillId="0" borderId="0"/>
    <xf numFmtId="0" fontId="133" fillId="0" borderId="0"/>
    <xf numFmtId="0" fontId="10" fillId="0" borderId="0"/>
    <xf numFmtId="0" fontId="119" fillId="0" borderId="0"/>
    <xf numFmtId="0" fontId="119" fillId="0" borderId="0"/>
    <xf numFmtId="0" fontId="119" fillId="0" borderId="0"/>
    <xf numFmtId="0" fontId="119" fillId="0" borderId="0"/>
    <xf numFmtId="0" fontId="10" fillId="0" borderId="0"/>
    <xf numFmtId="0" fontId="10" fillId="0" borderId="0"/>
    <xf numFmtId="0" fontId="119" fillId="0" borderId="0"/>
    <xf numFmtId="0" fontId="10" fillId="0" borderId="0"/>
    <xf numFmtId="0" fontId="133" fillId="0" borderId="0"/>
    <xf numFmtId="0" fontId="10" fillId="0" borderId="0"/>
    <xf numFmtId="0" fontId="119" fillId="0" borderId="0"/>
    <xf numFmtId="0" fontId="119" fillId="0" borderId="0"/>
    <xf numFmtId="0" fontId="10" fillId="0" borderId="0"/>
    <xf numFmtId="0" fontId="10" fillId="0" borderId="0"/>
    <xf numFmtId="0" fontId="119" fillId="0" borderId="0"/>
    <xf numFmtId="0" fontId="119" fillId="0" borderId="0"/>
    <xf numFmtId="0" fontId="10" fillId="0" borderId="0"/>
    <xf numFmtId="0" fontId="10" fillId="0" borderId="0"/>
    <xf numFmtId="0" fontId="119" fillId="0" borderId="0"/>
    <xf numFmtId="0" fontId="10" fillId="0" borderId="0"/>
    <xf numFmtId="0" fontId="49" fillId="0" borderId="0"/>
    <xf numFmtId="0" fontId="10" fillId="0" borderId="0"/>
    <xf numFmtId="0" fontId="133" fillId="0" borderId="0"/>
    <xf numFmtId="0" fontId="10" fillId="0" borderId="0"/>
    <xf numFmtId="0" fontId="25" fillId="0" borderId="0"/>
    <xf numFmtId="0" fontId="10" fillId="0" borderId="0" applyNumberFormat="0" applyFill="0" applyBorder="0" applyProtection="0"/>
    <xf numFmtId="0" fontId="10" fillId="0" borderId="0" applyNumberFormat="0" applyFill="0" applyBorder="0" applyProtection="0"/>
    <xf numFmtId="0" fontId="10" fillId="0" borderId="0"/>
    <xf numFmtId="0" fontId="10" fillId="0" borderId="0"/>
    <xf numFmtId="0" fontId="119" fillId="0" borderId="0"/>
    <xf numFmtId="0" fontId="119" fillId="0" borderId="0"/>
    <xf numFmtId="0" fontId="119" fillId="0" borderId="0"/>
    <xf numFmtId="0" fontId="10" fillId="0" borderId="0"/>
    <xf numFmtId="0" fontId="10" fillId="0" borderId="0"/>
    <xf numFmtId="0" fontId="119" fillId="0" borderId="0"/>
    <xf numFmtId="0" fontId="119" fillId="0" borderId="0"/>
    <xf numFmtId="0" fontId="10" fillId="0" borderId="0"/>
    <xf numFmtId="0" fontId="10" fillId="0" borderId="0"/>
    <xf numFmtId="0" fontId="119" fillId="0" borderId="0"/>
    <xf numFmtId="0" fontId="10" fillId="0" borderId="0"/>
    <xf numFmtId="0" fontId="81" fillId="0" borderId="0"/>
    <xf numFmtId="0" fontId="10" fillId="0" borderId="0"/>
    <xf numFmtId="0" fontId="10" fillId="0" borderId="0"/>
    <xf numFmtId="0" fontId="119" fillId="0" borderId="0"/>
    <xf numFmtId="0" fontId="119" fillId="0" borderId="0"/>
    <xf numFmtId="0" fontId="10" fillId="0" borderId="0"/>
    <xf numFmtId="0" fontId="10" fillId="0" borderId="0"/>
    <xf numFmtId="0" fontId="119" fillId="0" borderId="0"/>
    <xf numFmtId="0" fontId="119" fillId="0" borderId="0"/>
    <xf numFmtId="0" fontId="10" fillId="0" borderId="0"/>
    <xf numFmtId="0" fontId="10" fillId="0" borderId="0"/>
    <xf numFmtId="0" fontId="119" fillId="0" borderId="0"/>
    <xf numFmtId="0" fontId="10" fillId="0" borderId="0"/>
    <xf numFmtId="0" fontId="25" fillId="0" borderId="0"/>
    <xf numFmtId="0" fontId="44"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25" fillId="0" borderId="0"/>
    <xf numFmtId="0" fontId="10" fillId="0" borderId="0"/>
    <xf numFmtId="0" fontId="10" fillId="0" borderId="0" applyNumberFormat="0" applyFill="0" applyBorder="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Protection="0"/>
    <xf numFmtId="0" fontId="10" fillId="0" borderId="0"/>
    <xf numFmtId="0" fontId="10" fillId="0" borderId="0"/>
    <xf numFmtId="0" fontId="133" fillId="0" borderId="0"/>
    <xf numFmtId="0" fontId="10" fillId="0" borderId="0"/>
    <xf numFmtId="0" fontId="133" fillId="0" borderId="0"/>
    <xf numFmtId="0" fontId="10" fillId="0" borderId="0"/>
    <xf numFmtId="0" fontId="119" fillId="0" borderId="0"/>
    <xf numFmtId="0" fontId="10" fillId="0" borderId="0"/>
    <xf numFmtId="0" fontId="10" fillId="0" borderId="0" applyNumberFormat="0" applyFill="0" applyBorder="0" applyProtection="0"/>
    <xf numFmtId="0" fontId="10" fillId="0" borderId="0" applyNumberFormat="0" applyFill="0" applyBorder="0" applyProtection="0"/>
    <xf numFmtId="0" fontId="119" fillId="0" borderId="0"/>
    <xf numFmtId="0" fontId="10" fillId="0" borderId="0"/>
    <xf numFmtId="0" fontId="10" fillId="0" borderId="0"/>
    <xf numFmtId="0" fontId="133" fillId="0" borderId="0"/>
    <xf numFmtId="0" fontId="10" fillId="0" borderId="0"/>
    <xf numFmtId="0" fontId="10" fillId="0" borderId="0"/>
    <xf numFmtId="0" fontId="53" fillId="0" borderId="0"/>
    <xf numFmtId="0" fontId="53" fillId="0" borderId="0"/>
    <xf numFmtId="0" fontId="10" fillId="0" borderId="0"/>
    <xf numFmtId="0" fontId="10" fillId="0" borderId="0"/>
    <xf numFmtId="0" fontId="119" fillId="0" borderId="0"/>
    <xf numFmtId="0" fontId="10" fillId="0" borderId="0"/>
    <xf numFmtId="0" fontId="80" fillId="0" borderId="0"/>
    <xf numFmtId="0" fontId="10" fillId="0" borderId="0"/>
    <xf numFmtId="0" fontId="81"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6" fillId="0" borderId="0"/>
    <xf numFmtId="0" fontId="10" fillId="0" borderId="0" applyNumberFormat="0" applyFill="0" applyBorder="0" applyProtection="0"/>
    <xf numFmtId="0" fontId="10" fillId="0" borderId="0" applyNumberFormat="0" applyFill="0" applyBorder="0" applyProtection="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9" fillId="0" borderId="0"/>
    <xf numFmtId="0" fontId="10" fillId="0" borderId="0"/>
    <xf numFmtId="0" fontId="10" fillId="0" borderId="0" applyNumberFormat="0" applyFill="0" applyBorder="0" applyProtection="0"/>
    <xf numFmtId="0" fontId="81" fillId="0" borderId="0"/>
    <xf numFmtId="0" fontId="10" fillId="0" borderId="0"/>
    <xf numFmtId="0" fontId="10" fillId="0" borderId="0"/>
    <xf numFmtId="0" fontId="133"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119" fillId="0" borderId="0"/>
    <xf numFmtId="0" fontId="10" fillId="0" borderId="0"/>
    <xf numFmtId="0" fontId="10" fillId="0" borderId="0"/>
    <xf numFmtId="0" fontId="10" fillId="0" borderId="0"/>
    <xf numFmtId="0" fontId="133" fillId="0" borderId="0"/>
    <xf numFmtId="0" fontId="10" fillId="0" borderId="0" applyNumberFormat="0" applyFill="0" applyBorder="0" applyProtection="0"/>
    <xf numFmtId="0" fontId="10" fillId="0" borderId="0"/>
    <xf numFmtId="0" fontId="133" fillId="0" borderId="0"/>
    <xf numFmtId="0" fontId="10" fillId="0" borderId="0"/>
    <xf numFmtId="0" fontId="10" fillId="0" borderId="0"/>
    <xf numFmtId="0" fontId="133" fillId="0" borderId="0"/>
    <xf numFmtId="0" fontId="10" fillId="0" borderId="0"/>
    <xf numFmtId="0" fontId="119" fillId="0" borderId="0"/>
    <xf numFmtId="0" fontId="10" fillId="0" borderId="0"/>
    <xf numFmtId="0" fontId="10" fillId="0" borderId="0"/>
    <xf numFmtId="0" fontId="133"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81" fillId="0" borderId="0"/>
    <xf numFmtId="0" fontId="81"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33" fillId="0" borderId="0"/>
    <xf numFmtId="0" fontId="133" fillId="0" borderId="0"/>
    <xf numFmtId="0" fontId="10" fillId="0" borderId="0"/>
    <xf numFmtId="0" fontId="10" fillId="0" borderId="0"/>
    <xf numFmtId="0" fontId="1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3" fillId="0" borderId="0"/>
    <xf numFmtId="0" fontId="10" fillId="0" borderId="0"/>
    <xf numFmtId="0" fontId="133" fillId="0" borderId="0"/>
    <xf numFmtId="0" fontId="10" fillId="0" borderId="0"/>
    <xf numFmtId="0" fontId="1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Protection="0"/>
    <xf numFmtId="0" fontId="10" fillId="0" borderId="0" applyNumberFormat="0" applyFill="0" applyBorder="0" applyProtection="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Protection="0"/>
    <xf numFmtId="0" fontId="10" fillId="0" borderId="0" applyNumberFormat="0" applyFill="0" applyBorder="0" applyProtection="0"/>
    <xf numFmtId="0" fontId="10" fillId="0" borderId="0"/>
    <xf numFmtId="0" fontId="49"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1" fillId="0" borderId="0"/>
    <xf numFmtId="0" fontId="10" fillId="0" borderId="0"/>
    <xf numFmtId="0" fontId="81" fillId="0" borderId="0"/>
    <xf numFmtId="0" fontId="10" fillId="0" borderId="0"/>
    <xf numFmtId="0" fontId="10" fillId="0" borderId="0"/>
    <xf numFmtId="0" fontId="119" fillId="0" borderId="0"/>
    <xf numFmtId="0" fontId="10" fillId="0" borderId="0"/>
    <xf numFmtId="0" fontId="119"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10" fillId="20" borderId="12" applyNumberFormat="0" applyFont="0" applyAlignment="0" applyProtection="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20" borderId="12" applyNumberFormat="0" applyFont="0" applyAlignment="0" applyProtection="0"/>
    <xf numFmtId="0" fontId="10" fillId="0" borderId="0"/>
    <xf numFmtId="0" fontId="10" fillId="0" borderId="0"/>
    <xf numFmtId="0" fontId="10" fillId="20" borderId="12" applyNumberFormat="0" applyFont="0" applyAlignment="0" applyProtection="0"/>
    <xf numFmtId="0" fontId="10" fillId="0" borderId="0"/>
    <xf numFmtId="0" fontId="10" fillId="20" borderId="12" applyNumberFormat="0" applyFont="0" applyAlignment="0" applyProtection="0"/>
    <xf numFmtId="0" fontId="10" fillId="0" borderId="0"/>
    <xf numFmtId="0" fontId="10" fillId="0" borderId="0"/>
    <xf numFmtId="0" fontId="50" fillId="0" borderId="0">
      <alignment horizontal="left"/>
    </xf>
    <xf numFmtId="0" fontId="10" fillId="0" borderId="0"/>
    <xf numFmtId="190" fontId="12" fillId="0" borderId="9">
      <alignment horizontal="center" vertical="center"/>
    </xf>
    <xf numFmtId="190" fontId="12" fillId="0" borderId="9">
      <alignment horizontal="center" vertical="center"/>
    </xf>
    <xf numFmtId="0" fontId="10" fillId="0" borderId="0"/>
    <xf numFmtId="0" fontId="10" fillId="0" borderId="0"/>
    <xf numFmtId="0" fontId="10" fillId="0" borderId="0"/>
    <xf numFmtId="0" fontId="10" fillId="0" borderId="0"/>
    <xf numFmtId="0" fontId="10" fillId="0" borderId="0"/>
    <xf numFmtId="0" fontId="84" fillId="0" borderId="0"/>
    <xf numFmtId="0" fontId="10" fillId="0" borderId="0"/>
    <xf numFmtId="0" fontId="20" fillId="28" borderId="20" applyNumberFormat="0" applyAlignment="0" applyProtection="0"/>
    <xf numFmtId="0" fontId="20" fillId="28" borderId="20" applyNumberFormat="0" applyAlignment="0" applyProtection="0"/>
    <xf numFmtId="0" fontId="10" fillId="0" borderId="0"/>
    <xf numFmtId="0" fontId="20" fillId="28" borderId="20" applyNumberFormat="0" applyAlignment="0" applyProtection="0"/>
    <xf numFmtId="0" fontId="10" fillId="0" borderId="0"/>
    <xf numFmtId="0" fontId="10" fillId="0" borderId="0"/>
    <xf numFmtId="0" fontId="85" fillId="0" borderId="0">
      <protection locked="0"/>
    </xf>
    <xf numFmtId="0" fontId="10" fillId="0" borderId="0"/>
    <xf numFmtId="0" fontId="86" fillId="0" borderId="0"/>
    <xf numFmtId="0" fontId="10" fillId="0" borderId="0"/>
    <xf numFmtId="166" fontId="10" fillId="0" borderId="0" applyFill="0" applyBorder="0" applyAlignment="0" applyProtection="0"/>
    <xf numFmtId="0" fontId="10" fillId="0" borderId="0"/>
    <xf numFmtId="10" fontId="10" fillId="0" borderId="0" applyFill="0" applyBorder="0" applyAlignment="0" applyProtection="0"/>
    <xf numFmtId="0" fontId="10" fillId="0" borderId="0"/>
    <xf numFmtId="10" fontId="10" fillId="0" borderId="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15" fillId="0" borderId="0" applyFont="0" applyFill="0" applyBorder="0" applyAlignment="0" applyProtection="0"/>
    <xf numFmtId="0" fontId="10" fillId="0" borderId="0"/>
    <xf numFmtId="9" fontId="103" fillId="0" borderId="0" applyFont="0" applyFill="0" applyBorder="0" applyAlignment="0" applyProtection="0"/>
    <xf numFmtId="9" fontId="10" fillId="0" borderId="0" applyFont="0" applyFill="0" applyBorder="0" applyAlignment="0" applyProtection="0"/>
    <xf numFmtId="0" fontId="10" fillId="0" borderId="0"/>
    <xf numFmtId="9" fontId="107"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9" fontId="110" fillId="0" borderId="0" applyFont="0" applyFill="0" applyBorder="0" applyAlignment="0" applyProtection="0"/>
    <xf numFmtId="9" fontId="95" fillId="0" borderId="0" applyFont="0" applyFill="0" applyBorder="0" applyAlignment="0" applyProtection="0"/>
    <xf numFmtId="0" fontId="10" fillId="0" borderId="0"/>
    <xf numFmtId="9" fontId="95" fillId="0" borderId="0" applyFont="0" applyFill="0" applyBorder="0" applyAlignment="0" applyProtection="0"/>
    <xf numFmtId="0" fontId="10" fillId="0" borderId="0"/>
    <xf numFmtId="9" fontId="112"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9" fontId="103" fillId="0" borderId="0" applyFont="0" applyFill="0" applyBorder="0" applyAlignment="0" applyProtection="0"/>
    <xf numFmtId="9" fontId="107"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9" fontId="110" fillId="0" borderId="0" applyFont="0" applyFill="0" applyBorder="0" applyAlignment="0" applyProtection="0"/>
    <xf numFmtId="9" fontId="95" fillId="0" borderId="0" applyFont="0" applyFill="0" applyBorder="0" applyAlignment="0" applyProtection="0"/>
    <xf numFmtId="0" fontId="10" fillId="0" borderId="0"/>
    <xf numFmtId="9" fontId="95" fillId="0" borderId="0" applyFont="0" applyFill="0" applyBorder="0" applyAlignment="0" applyProtection="0"/>
    <xf numFmtId="0" fontId="10" fillId="0" borderId="0"/>
    <xf numFmtId="9" fontId="112"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9" fontId="102" fillId="0" borderId="0" applyFont="0" applyFill="0" applyBorder="0" applyAlignment="0" applyProtection="0"/>
    <xf numFmtId="9" fontId="106" fillId="0" borderId="0" applyFont="0" applyFill="0" applyBorder="0" applyAlignment="0" applyProtection="0"/>
    <xf numFmtId="9" fontId="25" fillId="0" borderId="0" applyFont="0" applyFill="0" applyBorder="0" applyAlignment="0" applyProtection="0"/>
    <xf numFmtId="0" fontId="10" fillId="0" borderId="0"/>
    <xf numFmtId="0" fontId="10" fillId="0" borderId="0"/>
    <xf numFmtId="9" fontId="109" fillId="0" borderId="0" applyFont="0" applyFill="0" applyBorder="0" applyAlignment="0" applyProtection="0"/>
    <xf numFmtId="9" fontId="25" fillId="0" borderId="0" applyFont="0" applyFill="0" applyBorder="0" applyAlignment="0" applyProtection="0"/>
    <xf numFmtId="0" fontId="10" fillId="0" borderId="0"/>
    <xf numFmtId="9" fontId="25" fillId="0" borderId="0" applyFont="0" applyFill="0" applyBorder="0" applyAlignment="0" applyProtection="0"/>
    <xf numFmtId="0" fontId="10" fillId="0" borderId="0"/>
    <xf numFmtId="9" fontId="111" fillId="0" borderId="0" applyFont="0" applyFill="0" applyBorder="0" applyAlignment="0" applyProtection="0"/>
    <xf numFmtId="9" fontId="25" fillId="0" borderId="0" applyFont="0" applyFill="0" applyBorder="0" applyAlignment="0" applyProtection="0"/>
    <xf numFmtId="0" fontId="10" fillId="0" borderId="0"/>
    <xf numFmtId="0" fontId="10" fillId="0" borderId="0"/>
    <xf numFmtId="10" fontId="87" fillId="62" borderId="0"/>
    <xf numFmtId="0" fontId="10" fillId="0" borderId="0"/>
    <xf numFmtId="0" fontId="10" fillId="0" borderId="0" applyNumberFormat="0" applyFill="0" applyBorder="0" applyProtection="0">
      <alignment horizontal="left"/>
    </xf>
    <xf numFmtId="0" fontId="81" fillId="0" borderId="0" applyNumberFormat="0" applyFill="0" applyBorder="0" applyProtection="0">
      <alignment horizontal="left"/>
    </xf>
    <xf numFmtId="0" fontId="81" fillId="0" borderId="0" applyNumberFormat="0" applyFill="0" applyBorder="0" applyProtection="0">
      <alignment horizontal="left"/>
    </xf>
    <xf numFmtId="0" fontId="10" fillId="0" borderId="0"/>
    <xf numFmtId="0" fontId="81" fillId="0" borderId="0" applyNumberFormat="0" applyFill="0" applyBorder="0" applyProtection="0">
      <alignment horizontal="left"/>
    </xf>
    <xf numFmtId="0" fontId="10" fillId="0" borderId="0"/>
    <xf numFmtId="0" fontId="10" fillId="0" borderId="0"/>
    <xf numFmtId="0" fontId="81" fillId="0" borderId="0" applyNumberFormat="0" applyFill="0" applyBorder="0" applyProtection="0">
      <alignment horizontal="left"/>
    </xf>
    <xf numFmtId="0" fontId="81" fillId="0" borderId="0" applyNumberFormat="0" applyFill="0" applyBorder="0" applyProtection="0">
      <alignment horizontal="left"/>
    </xf>
    <xf numFmtId="0" fontId="10" fillId="0" borderId="0"/>
    <xf numFmtId="0" fontId="81" fillId="0" borderId="0" applyNumberFormat="0" applyFill="0" applyBorder="0" applyProtection="0">
      <alignment horizontal="left"/>
    </xf>
    <xf numFmtId="0" fontId="10" fillId="0" borderId="0"/>
    <xf numFmtId="0" fontId="10" fillId="0" borderId="0"/>
    <xf numFmtId="0" fontId="81" fillId="0" borderId="0" applyNumberFormat="0" applyFill="0" applyBorder="0" applyProtection="0">
      <alignment horizontal="left"/>
    </xf>
    <xf numFmtId="0" fontId="81" fillId="0" borderId="0" applyNumberFormat="0" applyFill="0" applyBorder="0" applyProtection="0">
      <alignment horizontal="left"/>
    </xf>
    <xf numFmtId="0" fontId="10" fillId="0" borderId="0"/>
    <xf numFmtId="0" fontId="81" fillId="0" borderId="0" applyNumberFormat="0" applyFill="0" applyBorder="0" applyProtection="0">
      <alignment horizontal="left"/>
    </xf>
    <xf numFmtId="0" fontId="10" fillId="0" borderId="0"/>
    <xf numFmtId="0" fontId="10" fillId="0" borderId="0"/>
    <xf numFmtId="0" fontId="10" fillId="0" borderId="0" applyNumberFormat="0" applyFill="0" applyBorder="0" applyProtection="0">
      <alignment horizontal="left"/>
    </xf>
    <xf numFmtId="0" fontId="10" fillId="0" borderId="0"/>
    <xf numFmtId="0" fontId="10" fillId="0" borderId="0" applyNumberFormat="0" applyFill="0" applyBorder="0" applyProtection="0">
      <alignment horizontal="left"/>
    </xf>
    <xf numFmtId="0" fontId="10" fillId="0" borderId="0"/>
    <xf numFmtId="0" fontId="10" fillId="0" borderId="0" applyNumberFormat="0" applyFill="0" applyBorder="0" applyProtection="0">
      <alignment horizontal="left"/>
    </xf>
    <xf numFmtId="0" fontId="10" fillId="0" borderId="0"/>
    <xf numFmtId="0" fontId="10" fillId="0" borderId="0"/>
    <xf numFmtId="0" fontId="10" fillId="0" borderId="0" applyNumberFormat="0" applyFill="0" applyBorder="0" applyProtection="0">
      <alignment horizontal="left"/>
    </xf>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0" fillId="0" borderId="0"/>
    <xf numFmtId="0" fontId="81"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0" fillId="0" borderId="0"/>
    <xf numFmtId="0" fontId="81"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0" fillId="0" borderId="0"/>
    <xf numFmtId="0" fontId="81"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81" fillId="0" borderId="0" applyNumberFormat="0" applyFill="0" applyBorder="0" applyProtection="0">
      <alignment horizontal="left"/>
    </xf>
    <xf numFmtId="0" fontId="81" fillId="0" borderId="0" applyNumberFormat="0" applyFill="0" applyBorder="0" applyProtection="0">
      <alignment horizontal="left"/>
    </xf>
    <xf numFmtId="0" fontId="81" fillId="0" borderId="0" applyNumberFormat="0" applyFill="0" applyBorder="0" applyProtection="0">
      <alignment horizontal="left"/>
    </xf>
    <xf numFmtId="0" fontId="10" fillId="0" borderId="0"/>
    <xf numFmtId="0" fontId="81" fillId="0" borderId="0" applyNumberFormat="0" applyFill="0" applyBorder="0" applyProtection="0">
      <alignment horizontal="left"/>
    </xf>
    <xf numFmtId="0" fontId="10" fillId="0" borderId="0"/>
    <xf numFmtId="0" fontId="10" fillId="0" borderId="0"/>
    <xf numFmtId="0" fontId="81" fillId="0" borderId="0" applyNumberFormat="0" applyFill="0" applyBorder="0" applyProtection="0">
      <alignment horizontal="left"/>
    </xf>
    <xf numFmtId="0" fontId="10" fillId="0" borderId="0" applyNumberFormat="0" applyFill="0" applyBorder="0" applyProtection="0">
      <alignment horizontal="left"/>
    </xf>
    <xf numFmtId="0" fontId="10" fillId="0" borderId="0"/>
    <xf numFmtId="0" fontId="10" fillId="0" borderId="0"/>
    <xf numFmtId="0" fontId="10" fillId="0" borderId="0" applyNumberFormat="0" applyFill="0" applyBorder="0" applyProtection="0">
      <alignment horizontal="left"/>
    </xf>
    <xf numFmtId="0" fontId="10" fillId="0" borderId="0"/>
    <xf numFmtId="0" fontId="10" fillId="0" borderId="0" applyNumberFormat="0" applyFill="0" applyBorder="0" applyProtection="0">
      <alignment horizontal="left"/>
    </xf>
    <xf numFmtId="0" fontId="10" fillId="0" borderId="0"/>
    <xf numFmtId="0" fontId="10" fillId="0" borderId="0"/>
    <xf numFmtId="0" fontId="81" fillId="0" borderId="0" applyNumberFormat="0" applyFill="0" applyBorder="0" applyProtection="0">
      <alignment horizontal="left"/>
    </xf>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0" fillId="0" borderId="0"/>
    <xf numFmtId="0" fontId="81"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81" fillId="0" borderId="0" applyNumberFormat="0" applyFill="0" applyBorder="0" applyAlignment="0" applyProtection="0"/>
    <xf numFmtId="0" fontId="10" fillId="0" borderId="0"/>
    <xf numFmtId="0" fontId="81"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81" fillId="0" borderId="0" applyNumberFormat="0" applyFill="0" applyBorder="0" applyAlignment="0" applyProtection="0"/>
    <xf numFmtId="10" fontId="81" fillId="0" borderId="0"/>
    <xf numFmtId="10" fontId="81" fillId="0" borderId="0"/>
    <xf numFmtId="0" fontId="10" fillId="0" borderId="0"/>
    <xf numFmtId="0" fontId="10" fillId="0" borderId="0"/>
    <xf numFmtId="191" fontId="10" fillId="0" borderId="0">
      <protection locked="0"/>
    </xf>
    <xf numFmtId="191" fontId="10" fillId="0" borderId="0">
      <protection locked="0"/>
    </xf>
    <xf numFmtId="191" fontId="10" fillId="0" borderId="0">
      <protection locked="0"/>
    </xf>
    <xf numFmtId="0" fontId="10" fillId="0" borderId="0"/>
    <xf numFmtId="0" fontId="10" fillId="0" borderId="0"/>
    <xf numFmtId="191" fontId="10" fillId="0" borderId="0">
      <protection locked="0"/>
    </xf>
    <xf numFmtId="0" fontId="10" fillId="0" borderId="0"/>
    <xf numFmtId="191" fontId="10" fillId="0" borderId="0">
      <protection locked="0"/>
    </xf>
    <xf numFmtId="0" fontId="10" fillId="0" borderId="0"/>
    <xf numFmtId="0" fontId="10" fillId="0" borderId="0"/>
    <xf numFmtId="192" fontId="10" fillId="0" borderId="0">
      <protection locked="0"/>
    </xf>
    <xf numFmtId="192" fontId="10" fillId="0" borderId="0">
      <protection locked="0"/>
    </xf>
    <xf numFmtId="192" fontId="10" fillId="0" borderId="0">
      <protection locked="0"/>
    </xf>
    <xf numFmtId="0" fontId="10" fillId="0" borderId="0"/>
    <xf numFmtId="0" fontId="10" fillId="0" borderId="0"/>
    <xf numFmtId="192" fontId="10" fillId="0" borderId="0">
      <protection locked="0"/>
    </xf>
    <xf numFmtId="0" fontId="10" fillId="0" borderId="0"/>
    <xf numFmtId="192" fontId="10" fillId="0" borderId="0">
      <protection locked="0"/>
    </xf>
    <xf numFmtId="0" fontId="10" fillId="0" borderId="0"/>
    <xf numFmtId="0" fontId="10" fillId="0" borderId="0"/>
    <xf numFmtId="193" fontId="10" fillId="0" borderId="0">
      <protection locked="0"/>
    </xf>
    <xf numFmtId="193" fontId="10" fillId="0" borderId="0">
      <protection locked="0"/>
    </xf>
    <xf numFmtId="193" fontId="10" fillId="0" borderId="0">
      <protection locked="0"/>
    </xf>
    <xf numFmtId="0" fontId="10" fillId="0" borderId="0"/>
    <xf numFmtId="0" fontId="10" fillId="0" borderId="0"/>
    <xf numFmtId="193" fontId="10" fillId="0" borderId="0">
      <protection locked="0"/>
    </xf>
    <xf numFmtId="0" fontId="10" fillId="0" borderId="0"/>
    <xf numFmtId="193" fontId="10" fillId="0" borderId="0">
      <protection locked="0"/>
    </xf>
    <xf numFmtId="0" fontId="10" fillId="0" borderId="0"/>
    <xf numFmtId="0" fontId="10" fillId="0" borderId="0"/>
    <xf numFmtId="9" fontId="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54"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96"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13" fillId="0" borderId="0" applyFont="0" applyFill="0" applyBorder="0" applyAlignment="0" applyProtection="0"/>
    <xf numFmtId="9" fontId="10" fillId="0" borderId="0" applyFont="0" applyFill="0" applyBorder="0" applyAlignment="0" applyProtection="0"/>
    <xf numFmtId="0" fontId="10" fillId="0" borderId="0"/>
    <xf numFmtId="9" fontId="114" fillId="0" borderId="0" applyFont="0" applyFill="0" applyBorder="0" applyAlignment="0" applyProtection="0"/>
    <xf numFmtId="202" fontId="117" fillId="0" borderId="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ill="0" applyBorder="0" applyAlignment="0" applyProtection="0"/>
    <xf numFmtId="0" fontId="10" fillId="0" borderId="0"/>
    <xf numFmtId="0" fontId="10" fillId="0" borderId="0"/>
    <xf numFmtId="0" fontId="10" fillId="0" borderId="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0" fillId="0" borderId="0" applyFont="0" applyFill="0" applyBorder="0" applyAlignment="0" applyProtection="0"/>
    <xf numFmtId="0" fontId="10" fillId="0" borderId="0"/>
    <xf numFmtId="0" fontId="10" fillId="0" borderId="0"/>
    <xf numFmtId="9" fontId="4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10" fontId="28" fillId="0" borderId="0" applyFill="0" applyBorder="0" applyAlignment="0" applyProtection="0"/>
    <xf numFmtId="10" fontId="28" fillId="0" borderId="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81"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95" fillId="0" borderId="0" applyFont="0" applyFill="0" applyBorder="0" applyAlignment="0" applyProtection="0"/>
    <xf numFmtId="9" fontId="98"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3" fillId="0" borderId="0" applyFont="0" applyFill="0" applyBorder="0" applyAlignment="0" applyProtection="0"/>
    <xf numFmtId="9" fontId="107" fillId="0" borderId="0" applyFont="0" applyFill="0" applyBorder="0" applyAlignment="0" applyProtection="0"/>
    <xf numFmtId="9" fontId="95" fillId="0" borderId="0" applyFont="0" applyFill="0" applyBorder="0" applyAlignment="0" applyProtection="0"/>
    <xf numFmtId="0" fontId="10" fillId="0" borderId="0"/>
    <xf numFmtId="0" fontId="10" fillId="0" borderId="0"/>
    <xf numFmtId="9" fontId="110" fillId="0" borderId="0" applyFont="0" applyFill="0" applyBorder="0" applyAlignment="0" applyProtection="0"/>
    <xf numFmtId="9" fontId="95" fillId="0" borderId="0" applyFont="0" applyFill="0" applyBorder="0" applyAlignment="0" applyProtection="0"/>
    <xf numFmtId="0" fontId="10" fillId="0" borderId="0"/>
    <xf numFmtId="9" fontId="95" fillId="0" borderId="0" applyFont="0" applyFill="0" applyBorder="0" applyAlignment="0" applyProtection="0"/>
    <xf numFmtId="0" fontId="10" fillId="0" borderId="0"/>
    <xf numFmtId="9" fontId="112" fillId="0" borderId="0" applyFont="0" applyFill="0" applyBorder="0" applyAlignment="0" applyProtection="0"/>
    <xf numFmtId="9" fontId="95" fillId="0" borderId="0" applyFont="0" applyFill="0" applyBorder="0" applyAlignment="0" applyProtection="0"/>
    <xf numFmtId="0" fontId="10" fillId="0" borderId="0"/>
    <xf numFmtId="9" fontId="116" fillId="0" borderId="0" applyFont="0" applyFill="0" applyBorder="0" applyAlignment="0" applyProtection="0"/>
    <xf numFmtId="0" fontId="10" fillId="0" borderId="0"/>
    <xf numFmtId="0" fontId="81" fillId="0" borderId="0" applyNumberFormat="0" applyFont="0" applyFill="0" applyBorder="0" applyAlignment="0" applyProtection="0">
      <alignment horizontal="left"/>
    </xf>
    <xf numFmtId="0" fontId="81" fillId="0" borderId="0" applyNumberFormat="0" applyFont="0" applyFill="0" applyBorder="0" applyAlignment="0" applyProtection="0">
      <alignment horizontal="left"/>
    </xf>
    <xf numFmtId="0" fontId="10" fillId="0" borderId="0"/>
    <xf numFmtId="0" fontId="10" fillId="0" borderId="0"/>
    <xf numFmtId="15" fontId="81" fillId="0" borderId="0" applyFont="0" applyFill="0" applyBorder="0" applyAlignment="0" applyProtection="0"/>
    <xf numFmtId="15" fontId="81" fillId="0" borderId="0" applyFont="0" applyFill="0" applyBorder="0" applyAlignment="0" applyProtection="0"/>
    <xf numFmtId="0" fontId="10" fillId="0" borderId="0"/>
    <xf numFmtId="0" fontId="10" fillId="0" borderId="0"/>
    <xf numFmtId="0" fontId="82" fillId="0" borderId="21">
      <alignment horizontal="center"/>
    </xf>
    <xf numFmtId="0" fontId="82" fillId="0" borderId="21">
      <alignment horizontal="center"/>
    </xf>
    <xf numFmtId="0" fontId="10" fillId="0" borderId="0"/>
    <xf numFmtId="0" fontId="10" fillId="0" borderId="0"/>
    <xf numFmtId="3" fontId="81" fillId="0" borderId="0" applyFont="0" applyFill="0" applyBorder="0" applyAlignment="0" applyProtection="0"/>
    <xf numFmtId="3" fontId="81" fillId="0" borderId="0" applyFont="0" applyFill="0" applyBorder="0" applyAlignment="0" applyProtection="0"/>
    <xf numFmtId="0" fontId="10" fillId="0" borderId="0"/>
    <xf numFmtId="0" fontId="10" fillId="0" borderId="0"/>
    <xf numFmtId="0" fontId="81" fillId="67" borderId="0" applyNumberFormat="0" applyFont="0" applyBorder="0" applyAlignment="0" applyProtection="0"/>
    <xf numFmtId="0" fontId="81" fillId="67" borderId="0" applyNumberFormat="0" applyFont="0" applyBorder="0" applyAlignment="0" applyProtection="0"/>
    <xf numFmtId="0" fontId="10" fillId="0" borderId="0"/>
    <xf numFmtId="0" fontId="10" fillId="0" borderId="0"/>
    <xf numFmtId="0" fontId="88" fillId="0" borderId="22" applyNumberFormat="0" applyFont="0" applyBorder="0" applyAlignment="0" applyProtection="0"/>
    <xf numFmtId="0" fontId="10" fillId="0" borderId="0" applyBorder="0" applyAlignment="0"/>
    <xf numFmtId="0" fontId="10" fillId="0" borderId="0"/>
    <xf numFmtId="0" fontId="10" fillId="0" borderId="0"/>
    <xf numFmtId="0" fontId="48" fillId="0" borderId="0"/>
    <xf numFmtId="0" fontId="10" fillId="0" borderId="0"/>
    <xf numFmtId="0" fontId="89" fillId="0" borderId="0" applyNumberFormat="0" applyFill="0" applyBorder="0" applyAlignment="0" applyProtection="0"/>
    <xf numFmtId="0" fontId="10" fillId="0" borderId="0"/>
    <xf numFmtId="0" fontId="10" fillId="0" borderId="23" applyFont="0" applyFill="0" applyBorder="0"/>
    <xf numFmtId="0" fontId="10" fillId="0" borderId="23" applyFont="0" applyFill="0" applyBorder="0"/>
    <xf numFmtId="0" fontId="10" fillId="0" borderId="0"/>
    <xf numFmtId="0" fontId="10" fillId="0" borderId="23" applyFont="0" applyFill="0" applyBorder="0"/>
    <xf numFmtId="0" fontId="10" fillId="0" borderId="0"/>
    <xf numFmtId="0" fontId="10" fillId="0" borderId="23" applyFont="0" applyFill="0" applyBorder="0"/>
    <xf numFmtId="0" fontId="10" fillId="0" borderId="0"/>
    <xf numFmtId="0" fontId="10" fillId="0" borderId="0"/>
    <xf numFmtId="0" fontId="90" fillId="68" borderId="1" applyProtection="0">
      <alignment horizontal="center" vertical="center"/>
    </xf>
    <xf numFmtId="0" fontId="90" fillId="68" borderId="1" applyProtection="0">
      <alignment horizontal="center" vertical="center"/>
    </xf>
    <xf numFmtId="0" fontId="10" fillId="0" borderId="0"/>
    <xf numFmtId="0" fontId="10" fillId="0" borderId="0"/>
    <xf numFmtId="0" fontId="134" fillId="90" borderId="0" applyNumberFormat="0" applyBorder="0" applyAlignment="0" applyProtection="0"/>
    <xf numFmtId="0" fontId="17" fillId="25" borderId="0" applyNumberFormat="0" applyBorder="0" applyAlignment="0" applyProtection="0"/>
    <xf numFmtId="0" fontId="17" fillId="19" borderId="0" applyNumberFormat="0" applyBorder="0" applyAlignment="0" applyProtection="0"/>
    <xf numFmtId="0" fontId="10" fillId="0" borderId="0"/>
    <xf numFmtId="0" fontId="17" fillId="25" borderId="0" applyNumberFormat="0" applyBorder="0" applyAlignment="0" applyProtection="0"/>
    <xf numFmtId="0" fontId="10" fillId="0" borderId="0"/>
    <xf numFmtId="0" fontId="17" fillId="25" borderId="0" applyNumberFormat="0" applyBorder="0" applyAlignment="0" applyProtection="0"/>
    <xf numFmtId="0" fontId="10" fillId="0" borderId="0"/>
    <xf numFmtId="0" fontId="134" fillId="90" borderId="0" applyNumberFormat="0" applyBorder="0" applyAlignment="0" applyProtection="0"/>
    <xf numFmtId="0" fontId="10" fillId="0" borderId="0"/>
    <xf numFmtId="0" fontId="10" fillId="0" borderId="0"/>
    <xf numFmtId="0" fontId="134" fillId="90" borderId="0" applyNumberFormat="0" applyBorder="0" applyAlignment="0" applyProtection="0"/>
    <xf numFmtId="0" fontId="10" fillId="0" borderId="0"/>
    <xf numFmtId="0" fontId="17" fillId="19" borderId="0" applyNumberFormat="0" applyBorder="0" applyAlignment="0" applyProtection="0"/>
    <xf numFmtId="0" fontId="10" fillId="0" borderId="0"/>
    <xf numFmtId="0" fontId="135" fillId="85" borderId="34" applyNumberFormat="0" applyAlignment="0" applyProtection="0"/>
    <xf numFmtId="0" fontId="20" fillId="61" borderId="20" applyNumberFormat="0" applyAlignment="0" applyProtection="0"/>
    <xf numFmtId="0" fontId="20" fillId="28" borderId="20" applyNumberFormat="0" applyAlignment="0" applyProtection="0"/>
    <xf numFmtId="0" fontId="10" fillId="0" borderId="0"/>
    <xf numFmtId="0" fontId="20" fillId="61" borderId="20" applyNumberFormat="0" applyAlignment="0" applyProtection="0"/>
    <xf numFmtId="0" fontId="10" fillId="0" borderId="0"/>
    <xf numFmtId="0" fontId="20" fillId="61" borderId="20" applyNumberFormat="0" applyAlignment="0" applyProtection="0"/>
    <xf numFmtId="0" fontId="10" fillId="0" borderId="0"/>
    <xf numFmtId="0" fontId="135" fillId="85" borderId="34" applyNumberFormat="0" applyAlignment="0" applyProtection="0"/>
    <xf numFmtId="0" fontId="10" fillId="0" borderId="0"/>
    <xf numFmtId="0" fontId="10" fillId="0" borderId="0"/>
    <xf numFmtId="0" fontId="135" fillId="85" borderId="34" applyNumberFormat="0" applyAlignment="0" applyProtection="0"/>
    <xf numFmtId="0" fontId="20" fillId="28" borderId="20" applyNumberFormat="0" applyAlignment="0" applyProtection="0"/>
    <xf numFmtId="0" fontId="10" fillId="0" borderId="0"/>
    <xf numFmtId="0" fontId="10" fillId="0" borderId="0"/>
    <xf numFmtId="0" fontId="20" fillId="28" borderId="20" applyNumberFormat="0" applyAlignment="0" applyProtection="0"/>
    <xf numFmtId="0" fontId="10" fillId="0" borderId="0"/>
    <xf numFmtId="0" fontId="20" fillId="11" borderId="20" applyNumberFormat="0" applyAlignment="0" applyProtection="0"/>
    <xf numFmtId="0" fontId="10" fillId="0" borderId="0"/>
    <xf numFmtId="0" fontId="51" fillId="0" borderId="0">
      <alignment horizontal="left"/>
    </xf>
    <xf numFmtId="0" fontId="10" fillId="0" borderId="0"/>
    <xf numFmtId="0" fontId="52" fillId="0" borderId="24">
      <alignment horizontal="right"/>
    </xf>
    <xf numFmtId="0" fontId="10" fillId="0" borderId="0"/>
    <xf numFmtId="198" fontId="99" fillId="0" borderId="0"/>
    <xf numFmtId="0" fontId="10" fillId="0" borderId="0"/>
    <xf numFmtId="0" fontId="14"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26" fillId="0" borderId="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26" fillId="0" borderId="0"/>
    <xf numFmtId="49" fontId="28" fillId="0" borderId="25" applyFont="0" applyBorder="0" applyAlignment="0">
      <alignment vertical="center"/>
    </xf>
    <xf numFmtId="0" fontId="10" fillId="0" borderId="0"/>
    <xf numFmtId="0" fontId="10" fillId="0" borderId="0"/>
    <xf numFmtId="194" fontId="12" fillId="0" borderId="9">
      <alignment horizontal="center" vertical="center"/>
    </xf>
    <xf numFmtId="194" fontId="12" fillId="0" borderId="9">
      <alignment horizontal="center" vertical="center"/>
    </xf>
    <xf numFmtId="0" fontId="10" fillId="0" borderId="0"/>
    <xf numFmtId="0" fontId="10" fillId="0" borderId="0"/>
    <xf numFmtId="3" fontId="52" fillId="0" borderId="0">
      <alignment horizontal="right"/>
    </xf>
    <xf numFmtId="0" fontId="10" fillId="0" borderId="0"/>
    <xf numFmtId="195" fontId="56" fillId="0" borderId="6">
      <alignment horizontal="center" vertical="center" wrapText="1"/>
    </xf>
    <xf numFmtId="0" fontId="104" fillId="0" borderId="0" applyBorder="0" applyProtection="0"/>
    <xf numFmtId="0" fontId="10" fillId="0" borderId="0"/>
    <xf numFmtId="0" fontId="91" fillId="0" borderId="0" applyNumberFormat="0" applyFill="0" applyBorder="0" applyAlignment="0" applyProtection="0"/>
    <xf numFmtId="0" fontId="10" fillId="0" borderId="0"/>
    <xf numFmtId="0" fontId="136" fillId="0" borderId="0" applyNumberFormat="0" applyFill="0" applyBorder="0" applyAlignment="0" applyProtection="0"/>
    <xf numFmtId="0" fontId="23" fillId="0" borderId="0" applyNumberFormat="0" applyFill="0" applyBorder="0" applyAlignment="0" applyProtection="0"/>
    <xf numFmtId="0" fontId="136" fillId="0" borderId="0" applyNumberFormat="0" applyFill="0" applyBorder="0" applyAlignment="0" applyProtection="0"/>
    <xf numFmtId="0" fontId="10" fillId="0" borderId="0"/>
    <xf numFmtId="0" fontId="10" fillId="0" borderId="0"/>
    <xf numFmtId="0" fontId="136" fillId="0" borderId="0" applyNumberFormat="0" applyFill="0" applyBorder="0" applyAlignment="0" applyProtection="0"/>
    <xf numFmtId="0" fontId="10" fillId="0" borderId="0"/>
    <xf numFmtId="0" fontId="52" fillId="0" borderId="24">
      <alignment horizontal="center" vertical="center" wrapText="1"/>
    </xf>
    <xf numFmtId="0" fontId="10" fillId="0" borderId="0"/>
    <xf numFmtId="0" fontId="52" fillId="0" borderId="24">
      <alignment horizontal="left" vertical="center"/>
    </xf>
    <xf numFmtId="0" fontId="10" fillId="0" borderId="0"/>
    <xf numFmtId="0" fontId="38" fillId="0" borderId="0" applyNumberFormat="0" applyFill="0" applyBorder="0" applyAlignment="0" applyProtection="0"/>
    <xf numFmtId="0" fontId="10" fillId="0" borderId="0"/>
    <xf numFmtId="0" fontId="52" fillId="0" borderId="0">
      <alignment horizontal="left"/>
    </xf>
    <xf numFmtId="0" fontId="10" fillId="0" borderId="0"/>
    <xf numFmtId="0" fontId="1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xf numFmtId="0" fontId="10" fillId="0" borderId="0"/>
    <xf numFmtId="0" fontId="92" fillId="0" borderId="2">
      <alignment horizontal="center" vertical="center"/>
    </xf>
    <xf numFmtId="0" fontId="31" fillId="0" borderId="0" applyNumberFormat="0" applyFill="0" applyBorder="0" applyAlignment="0" applyProtection="0"/>
    <xf numFmtId="0" fontId="38" fillId="0" borderId="0" applyNumberFormat="0" applyFill="0" applyBorder="0" applyAlignment="0" applyProtection="0"/>
    <xf numFmtId="0" fontId="93" fillId="0" borderId="0" applyNumberFormat="0" applyFill="0" applyBorder="0" applyAlignment="0" applyProtection="0"/>
    <xf numFmtId="0" fontId="10" fillId="0" borderId="0"/>
    <xf numFmtId="0" fontId="10" fillId="0" borderId="0"/>
    <xf numFmtId="0" fontId="31" fillId="0" borderId="0" applyNumberFormat="0" applyFill="0" applyBorder="0" applyAlignment="0" applyProtection="0"/>
    <xf numFmtId="0" fontId="10" fillId="0" borderId="0"/>
    <xf numFmtId="0" fontId="31" fillId="0" borderId="0" applyNumberFormat="0" applyFill="0" applyBorder="0" applyAlignment="0" applyProtection="0"/>
    <xf numFmtId="0" fontId="10" fillId="0" borderId="0"/>
    <xf numFmtId="0" fontId="137" fillId="0" borderId="0" applyNumberFormat="0" applyFill="0" applyBorder="0" applyAlignment="0" applyProtection="0"/>
    <xf numFmtId="0" fontId="10" fillId="0" borderId="0"/>
    <xf numFmtId="0" fontId="10" fillId="0" borderId="0"/>
    <xf numFmtId="0" fontId="137" fillId="0" borderId="0" applyNumberFormat="0" applyFill="0" applyBorder="0" applyAlignment="0" applyProtection="0"/>
    <xf numFmtId="0" fontId="10" fillId="0" borderId="0"/>
    <xf numFmtId="0" fontId="38" fillId="0" borderId="0" applyNumberFormat="0" applyFill="0" applyBorder="0" applyAlignment="0" applyProtection="0"/>
    <xf numFmtId="0" fontId="10" fillId="0" borderId="0"/>
    <xf numFmtId="0" fontId="31" fillId="0" borderId="0" applyNumberFormat="0" applyFill="0" applyBorder="0" applyAlignment="0" applyProtection="0"/>
    <xf numFmtId="0" fontId="10" fillId="0" borderId="0"/>
    <xf numFmtId="0" fontId="31" fillId="0" borderId="0" applyNumberFormat="0" applyFill="0" applyBorder="0" applyAlignment="0" applyProtection="0"/>
    <xf numFmtId="0" fontId="10" fillId="0" borderId="0"/>
    <xf numFmtId="0" fontId="31" fillId="0" borderId="0" applyNumberFormat="0" applyFill="0" applyBorder="0" applyAlignment="0" applyProtection="0"/>
    <xf numFmtId="0" fontId="10" fillId="0" borderId="0"/>
    <xf numFmtId="0" fontId="138" fillId="0" borderId="35" applyNumberFormat="0" applyFill="0" applyAlignment="0" applyProtection="0"/>
    <xf numFmtId="0" fontId="32" fillId="0" borderId="26" applyNumberFormat="0" applyFill="0" applyAlignment="0" applyProtection="0"/>
    <xf numFmtId="0" fontId="39" fillId="0" borderId="17" applyNumberFormat="0" applyFill="0" applyAlignment="0" applyProtection="0"/>
    <xf numFmtId="0" fontId="10" fillId="0" borderId="0"/>
    <xf numFmtId="0" fontId="32" fillId="0" borderId="26" applyNumberFormat="0" applyFill="0" applyAlignment="0" applyProtection="0"/>
    <xf numFmtId="0" fontId="10" fillId="0" borderId="0"/>
    <xf numFmtId="0" fontId="32" fillId="0" borderId="26" applyNumberFormat="0" applyFill="0" applyAlignment="0" applyProtection="0"/>
    <xf numFmtId="0" fontId="10" fillId="0" borderId="0"/>
    <xf numFmtId="0" fontId="138" fillId="0" borderId="35" applyNumberFormat="0" applyFill="0" applyAlignment="0" applyProtection="0"/>
    <xf numFmtId="0" fontId="10" fillId="0" borderId="0"/>
    <xf numFmtId="0" fontId="10" fillId="0" borderId="0"/>
    <xf numFmtId="0" fontId="138" fillId="0" borderId="35" applyNumberFormat="0" applyFill="0" applyAlignment="0" applyProtection="0"/>
    <xf numFmtId="0" fontId="10" fillId="0" borderId="0"/>
    <xf numFmtId="0" fontId="39" fillId="0" borderId="17" applyNumberFormat="0" applyFill="0" applyAlignment="0" applyProtection="0"/>
    <xf numFmtId="0" fontId="10" fillId="0" borderId="0"/>
    <xf numFmtId="0" fontId="32" fillId="0" borderId="27" applyNumberFormat="0" applyFill="0" applyAlignment="0" applyProtection="0"/>
    <xf numFmtId="0" fontId="10" fillId="0" borderId="0"/>
    <xf numFmtId="0" fontId="139" fillId="0" borderId="36" applyNumberFormat="0" applyFill="0" applyAlignment="0" applyProtection="0"/>
    <xf numFmtId="0" fontId="33" fillId="0" borderId="28" applyNumberFormat="0" applyFill="0" applyAlignment="0" applyProtection="0"/>
    <xf numFmtId="0" fontId="40" fillId="0" borderId="18" applyNumberFormat="0" applyFill="0" applyAlignment="0" applyProtection="0"/>
    <xf numFmtId="0" fontId="10" fillId="0" borderId="0"/>
    <xf numFmtId="0" fontId="33" fillId="0" borderId="28" applyNumberFormat="0" applyFill="0" applyAlignment="0" applyProtection="0"/>
    <xf numFmtId="0" fontId="10" fillId="0" borderId="0"/>
    <xf numFmtId="0" fontId="33" fillId="0" borderId="28" applyNumberFormat="0" applyFill="0" applyAlignment="0" applyProtection="0"/>
    <xf numFmtId="0" fontId="10" fillId="0" borderId="0"/>
    <xf numFmtId="0" fontId="139" fillId="0" borderId="36" applyNumberFormat="0" applyFill="0" applyAlignment="0" applyProtection="0"/>
    <xf numFmtId="0" fontId="10" fillId="0" borderId="0"/>
    <xf numFmtId="0" fontId="10" fillId="0" borderId="0"/>
    <xf numFmtId="0" fontId="139" fillId="0" borderId="36" applyNumberFormat="0" applyFill="0" applyAlignment="0" applyProtection="0"/>
    <xf numFmtId="0" fontId="10" fillId="0" borderId="0"/>
    <xf numFmtId="0" fontId="40" fillId="0" borderId="18" applyNumberFormat="0" applyFill="0" applyAlignment="0" applyProtection="0"/>
    <xf numFmtId="0" fontId="10" fillId="0" borderId="0"/>
    <xf numFmtId="0" fontId="33" fillId="0" borderId="18" applyNumberFormat="0" applyFill="0" applyAlignment="0" applyProtection="0"/>
    <xf numFmtId="0" fontId="10" fillId="0" borderId="0"/>
    <xf numFmtId="0" fontId="140" fillId="0" borderId="37" applyNumberFormat="0" applyFill="0" applyAlignment="0" applyProtection="0"/>
    <xf numFmtId="0" fontId="34" fillId="0" borderId="29" applyNumberFormat="0" applyFill="0" applyAlignment="0" applyProtection="0"/>
    <xf numFmtId="0" fontId="41" fillId="0" borderId="19" applyNumberFormat="0" applyFill="0" applyAlignment="0" applyProtection="0"/>
    <xf numFmtId="0" fontId="10" fillId="0" borderId="0"/>
    <xf numFmtId="0" fontId="34" fillId="0" borderId="29" applyNumberFormat="0" applyFill="0" applyAlignment="0" applyProtection="0"/>
    <xf numFmtId="0" fontId="10" fillId="0" borderId="0"/>
    <xf numFmtId="0" fontId="34" fillId="0" borderId="29" applyNumberFormat="0" applyFill="0" applyAlignment="0" applyProtection="0"/>
    <xf numFmtId="0" fontId="10" fillId="0" borderId="0"/>
    <xf numFmtId="0" fontId="140" fillId="0" borderId="37" applyNumberFormat="0" applyFill="0" applyAlignment="0" applyProtection="0"/>
    <xf numFmtId="0" fontId="10" fillId="0" borderId="0"/>
    <xf numFmtId="0" fontId="10" fillId="0" borderId="0"/>
    <xf numFmtId="0" fontId="140" fillId="0" borderId="37" applyNumberFormat="0" applyFill="0" applyAlignment="0" applyProtection="0"/>
    <xf numFmtId="0" fontId="10" fillId="0" borderId="0"/>
    <xf numFmtId="0" fontId="41" fillId="0" borderId="19" applyNumberFormat="0" applyFill="0" applyAlignment="0" applyProtection="0"/>
    <xf numFmtId="0" fontId="10" fillId="0" borderId="0"/>
    <xf numFmtId="0" fontId="34" fillId="0" borderId="30" applyNumberFormat="0" applyFill="0" applyAlignment="0" applyProtection="0"/>
    <xf numFmtId="0" fontId="10" fillId="0" borderId="0"/>
    <xf numFmtId="0" fontId="140" fillId="0" borderId="0" applyNumberFormat="0" applyFill="0" applyBorder="0" applyAlignment="0" applyProtection="0"/>
    <xf numFmtId="0" fontId="34" fillId="0" borderId="0" applyNumberFormat="0" applyFill="0" applyBorder="0" applyAlignment="0" applyProtection="0"/>
    <xf numFmtId="0" fontId="41" fillId="0" borderId="0" applyNumberFormat="0" applyFill="0" applyBorder="0" applyAlignment="0" applyProtection="0"/>
    <xf numFmtId="0" fontId="10" fillId="0" borderId="0"/>
    <xf numFmtId="0" fontId="34" fillId="0" borderId="0" applyNumberFormat="0" applyFill="0" applyBorder="0" applyAlignment="0" applyProtection="0"/>
    <xf numFmtId="0" fontId="10" fillId="0" borderId="0"/>
    <xf numFmtId="0" fontId="34" fillId="0" borderId="0" applyNumberFormat="0" applyFill="0" applyBorder="0" applyAlignment="0" applyProtection="0"/>
    <xf numFmtId="0" fontId="10" fillId="0" borderId="0"/>
    <xf numFmtId="0" fontId="140" fillId="0" borderId="0" applyNumberFormat="0" applyFill="0" applyBorder="0" applyAlignment="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38"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38"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38"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38"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39" applyNumberFormat="0" applyFill="0" applyProtection="0"/>
    <xf numFmtId="0" fontId="117" fillId="0" borderId="0" applyNumberFormat="0" applyFill="0" applyBorder="0" applyProtection="0"/>
    <xf numFmtId="0" fontId="117" fillId="0" borderId="39"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39" applyNumberFormat="0" applyFill="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17" fillId="0" borderId="0" applyNumberFormat="0" applyFill="0" applyBorder="0" applyProtection="0"/>
    <xf numFmtId="0" fontId="12" fillId="0" borderId="0" applyNumberFormat="0" applyFill="0" applyBorder="0" applyProtection="0"/>
    <xf numFmtId="0" fontId="10" fillId="0" borderId="0"/>
    <xf numFmtId="0" fontId="9" fillId="0" borderId="0"/>
    <xf numFmtId="203" fontId="9" fillId="0" borderId="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204" fontId="9" fillId="0" borderId="0" applyFill="0" applyBorder="0" applyProtection="0"/>
    <xf numFmtId="166" fontId="9" fillId="0" borderId="0">
      <protection locked="0"/>
    </xf>
    <xf numFmtId="166" fontId="9" fillId="0" borderId="0">
      <protection locked="0"/>
    </xf>
    <xf numFmtId="166" fontId="9" fillId="0" borderId="0">
      <protection locked="0"/>
    </xf>
    <xf numFmtId="166" fontId="9" fillId="0" borderId="0">
      <protection locked="0"/>
    </xf>
    <xf numFmtId="166" fontId="9" fillId="0" borderId="0">
      <protection locked="0"/>
    </xf>
    <xf numFmtId="0" fontId="25" fillId="93" borderId="0" applyNumberFormat="0" applyBorder="0" applyProtection="0"/>
    <xf numFmtId="0" fontId="25" fillId="93" borderId="0" applyNumberFormat="0" applyBorder="0" applyProtection="0"/>
    <xf numFmtId="0" fontId="25" fillId="94" borderId="0" applyNumberFormat="0" applyBorder="0" applyProtection="0"/>
    <xf numFmtId="0" fontId="25" fillId="94" borderId="0" applyNumberFormat="0" applyBorder="0" applyProtection="0"/>
    <xf numFmtId="0" fontId="25" fillId="95" borderId="0" applyNumberFormat="0" applyBorder="0" applyProtection="0"/>
    <xf numFmtId="0" fontId="25" fillId="95" borderId="0" applyNumberFormat="0" applyBorder="0" applyProtection="0"/>
    <xf numFmtId="0" fontId="25" fillId="96" borderId="0" applyNumberFormat="0" applyBorder="0" applyProtection="0"/>
    <xf numFmtId="0" fontId="25" fillId="96" borderId="0" applyNumberFormat="0" applyBorder="0" applyProtection="0"/>
    <xf numFmtId="0" fontId="25" fillId="12" borderId="0" applyNumberFormat="0" applyBorder="0" applyProtection="0"/>
    <xf numFmtId="0" fontId="25" fillId="12" borderId="0" applyNumberFormat="0" applyBorder="0" applyProtection="0"/>
    <xf numFmtId="0" fontId="25" fillId="97" borderId="0" applyNumberFormat="0" applyBorder="0" applyProtection="0"/>
    <xf numFmtId="0" fontId="25" fillId="97" borderId="0" applyNumberFormat="0" applyBorder="0" applyProtection="0"/>
    <xf numFmtId="0" fontId="25" fillId="12" borderId="0" applyNumberFormat="0" applyBorder="0" applyProtection="0"/>
    <xf numFmtId="0" fontId="25" fillId="12" borderId="0" applyNumberFormat="0" applyBorder="0" applyProtection="0"/>
    <xf numFmtId="0" fontId="25" fillId="97" borderId="0" applyNumberFormat="0" applyBorder="0" applyProtection="0"/>
    <xf numFmtId="0" fontId="25" fillId="97" borderId="0" applyNumberFormat="0" applyBorder="0" applyProtection="0"/>
    <xf numFmtId="0" fontId="25" fillId="98" borderId="0" applyNumberFormat="0" applyBorder="0" applyProtection="0"/>
    <xf numFmtId="0" fontId="25" fillId="98" borderId="0" applyNumberFormat="0" applyBorder="0" applyProtection="0"/>
    <xf numFmtId="0" fontId="25" fillId="99" borderId="0" applyNumberFormat="0" applyBorder="0" applyProtection="0"/>
    <xf numFmtId="0" fontId="25" fillId="99" borderId="0" applyNumberFormat="0" applyBorder="0" applyProtection="0"/>
    <xf numFmtId="0" fontId="25" fillId="12" borderId="0" applyNumberFormat="0" applyBorder="0" applyProtection="0"/>
    <xf numFmtId="0" fontId="25" fillId="12" borderId="0" applyNumberFormat="0" applyBorder="0" applyProtection="0"/>
    <xf numFmtId="0" fontId="25" fillId="97" borderId="0" applyNumberFormat="0" applyBorder="0" applyProtection="0"/>
    <xf numFmtId="0" fontId="25" fillId="97" borderId="0" applyNumberFormat="0" applyBorder="0" applyProtection="0"/>
    <xf numFmtId="0" fontId="25" fillId="100" borderId="0" applyNumberFormat="0" applyBorder="0" applyProtection="0"/>
    <xf numFmtId="0" fontId="25" fillId="93" borderId="0" applyNumberFormat="0" applyBorder="0" applyProtection="0"/>
    <xf numFmtId="0" fontId="25" fillId="93"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100"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93"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01" borderId="0" applyNumberFormat="0" applyBorder="0" applyProtection="0"/>
    <xf numFmtId="0" fontId="25" fillId="94" borderId="0" applyNumberFormat="0" applyBorder="0" applyProtection="0"/>
    <xf numFmtId="0" fontId="25" fillId="94" borderId="0" applyNumberFormat="0" applyBorder="0" applyProtection="0"/>
    <xf numFmtId="0" fontId="25" fillId="101" borderId="0" applyNumberFormat="0" applyBorder="0" applyProtection="0"/>
    <xf numFmtId="0" fontId="25" fillId="101" borderId="0" applyNumberFormat="0" applyBorder="0" applyProtection="0"/>
    <xf numFmtId="0" fontId="25" fillId="101" borderId="0" applyNumberFormat="0" applyBorder="0" applyProtection="0"/>
    <xf numFmtId="0" fontId="25" fillId="101"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101"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102" borderId="0" applyNumberFormat="0" applyBorder="0" applyProtection="0"/>
    <xf numFmtId="0" fontId="25" fillId="95" borderId="0" applyNumberFormat="0" applyBorder="0" applyProtection="0"/>
    <xf numFmtId="0" fontId="25" fillId="95"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102"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95" borderId="0" applyNumberFormat="0" applyBorder="0" applyProtection="0"/>
    <xf numFmtId="0" fontId="25" fillId="103" borderId="0" applyNumberFormat="0" applyBorder="0" applyProtection="0"/>
    <xf numFmtId="0" fontId="25" fillId="95" borderId="0" applyNumberFormat="0" applyBorder="0" applyProtection="0"/>
    <xf numFmtId="0" fontId="25" fillId="97" borderId="0" applyNumberFormat="0" applyBorder="0" applyProtection="0"/>
    <xf numFmtId="0" fontId="25" fillId="96" borderId="0" applyNumberFormat="0" applyBorder="0" applyProtection="0"/>
    <xf numFmtId="0" fontId="25" fillId="96"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7"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04" borderId="0" applyNumberFormat="0" applyBorder="0" applyProtection="0"/>
    <xf numFmtId="0" fontId="25" fillId="104"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04" borderId="0" applyNumberFormat="0" applyBorder="0" applyProtection="0"/>
    <xf numFmtId="0" fontId="25" fillId="12" borderId="0" applyNumberFormat="0" applyBorder="0" applyProtection="0"/>
    <xf numFmtId="0" fontId="25" fillId="12" borderId="0" applyNumberFormat="0" applyBorder="0" applyProtection="0"/>
    <xf numFmtId="0" fontId="25" fillId="104" borderId="0" applyNumberFormat="0" applyBorder="0" applyProtection="0"/>
    <xf numFmtId="0" fontId="25" fillId="12" borderId="0" applyNumberFormat="0" applyBorder="0" applyProtection="0"/>
    <xf numFmtId="0" fontId="25" fillId="104" borderId="0" applyNumberFormat="0" applyBorder="0" applyProtection="0"/>
    <xf numFmtId="0" fontId="25" fillId="12" borderId="0" applyNumberFormat="0" applyBorder="0" applyProtection="0"/>
    <xf numFmtId="0" fontId="25" fillId="102" borderId="0" applyNumberFormat="0" applyBorder="0" applyProtection="0"/>
    <xf numFmtId="0" fontId="25" fillId="97" borderId="0" applyNumberFormat="0" applyBorder="0" applyProtection="0"/>
    <xf numFmtId="0" fontId="25" fillId="97"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105"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2" borderId="0" applyNumberFormat="0" applyBorder="0" applyProtection="0"/>
    <xf numFmtId="0" fontId="25" fillId="105" borderId="0" applyNumberFormat="0" applyBorder="0" applyProtection="0"/>
    <xf numFmtId="0" fontId="25" fillId="105" borderId="0" applyNumberFormat="0" applyBorder="0" applyProtection="0"/>
    <xf numFmtId="0" fontId="25" fillId="105"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105" borderId="0" applyNumberFormat="0" applyBorder="0" applyProtection="0"/>
    <xf numFmtId="0" fontId="25" fillId="97" borderId="0" applyNumberFormat="0" applyBorder="0" applyProtection="0"/>
    <xf numFmtId="0" fontId="25" fillId="97" borderId="0" applyNumberFormat="0" applyBorder="0" applyProtection="0"/>
    <xf numFmtId="0" fontId="25" fillId="105" borderId="0" applyNumberFormat="0" applyBorder="0" applyProtection="0"/>
    <xf numFmtId="0" fontId="25" fillId="97" borderId="0" applyNumberFormat="0" applyBorder="0" applyProtection="0"/>
    <xf numFmtId="0" fontId="25" fillId="105" borderId="0" applyNumberFormat="0" applyBorder="0" applyProtection="0"/>
    <xf numFmtId="0" fontId="25" fillId="97" borderId="0" applyNumberFormat="0" applyBorder="0" applyProtection="0"/>
    <xf numFmtId="0" fontId="25" fillId="100" borderId="0" applyNumberFormat="0" applyBorder="0" applyProtection="0"/>
    <xf numFmtId="0" fontId="25" fillId="100" borderId="0" applyNumberFormat="0" applyBorder="0" applyProtection="0"/>
    <xf numFmtId="0" fontId="25" fillId="101" borderId="0" applyNumberFormat="0" applyBorder="0" applyProtection="0"/>
    <xf numFmtId="0" fontId="25" fillId="101" borderId="0" applyNumberFormat="0" applyBorder="0" applyProtection="0"/>
    <xf numFmtId="0" fontId="25" fillId="32" borderId="0" applyNumberFormat="0" applyBorder="0" applyProtection="0"/>
    <xf numFmtId="0" fontId="25" fillId="32" borderId="0" applyNumberFormat="0" applyBorder="0" applyProtection="0"/>
    <xf numFmtId="0" fontId="25" fillId="96" borderId="0" applyNumberFormat="0" applyBorder="0" applyProtection="0"/>
    <xf numFmtId="0" fontId="25" fillId="96" borderId="0" applyNumberFormat="0" applyBorder="0" applyProtection="0"/>
    <xf numFmtId="0" fontId="25" fillId="100" borderId="0" applyNumberFormat="0" applyBorder="0" applyProtection="0"/>
    <xf numFmtId="0" fontId="25" fillId="100" borderId="0" applyNumberFormat="0" applyBorder="0" applyProtection="0"/>
    <xf numFmtId="0" fontId="25" fillId="35" borderId="0" applyNumberFormat="0" applyBorder="0" applyProtection="0"/>
    <xf numFmtId="0" fontId="25" fillId="35" borderId="0" applyNumberFormat="0" applyBorder="0" applyProtection="0"/>
    <xf numFmtId="0" fontId="25" fillId="12" borderId="0" applyNumberFormat="0" applyBorder="0" applyProtection="0"/>
    <xf numFmtId="0" fontId="25" fillId="12" borderId="0" applyNumberFormat="0" applyBorder="0" applyProtection="0"/>
    <xf numFmtId="0" fontId="25" fillId="97" borderId="0" applyNumberFormat="0" applyBorder="0" applyProtection="0"/>
    <xf numFmtId="0" fontId="25" fillId="97" borderId="0" applyNumberFormat="0" applyBorder="0" applyProtection="0"/>
    <xf numFmtId="0" fontId="25" fillId="98" borderId="0" applyNumberFormat="0" applyBorder="0" applyProtection="0"/>
    <xf numFmtId="0" fontId="25" fillId="98" borderId="0" applyNumberFormat="0" applyBorder="0" applyProtection="0"/>
    <xf numFmtId="0" fontId="25" fillId="99" borderId="0" applyNumberFormat="0" applyBorder="0" applyProtection="0"/>
    <xf numFmtId="0" fontId="25" fillId="99" borderId="0" applyNumberFormat="0" applyBorder="0" applyProtection="0"/>
    <xf numFmtId="0" fontId="25" fillId="32" borderId="0" applyNumberFormat="0" applyBorder="0" applyProtection="0"/>
    <xf numFmtId="0" fontId="25" fillId="32" borderId="0" applyNumberFormat="0" applyBorder="0" applyProtection="0"/>
    <xf numFmtId="0" fontId="25" fillId="97" borderId="0" applyNumberFormat="0" applyBorder="0" applyProtection="0"/>
    <xf numFmtId="0" fontId="25" fillId="97" borderId="0" applyNumberFormat="0" applyBorder="0" applyProtection="0"/>
    <xf numFmtId="0" fontId="25" fillId="12" borderId="0" applyNumberFormat="0" applyBorder="0" applyProtection="0"/>
    <xf numFmtId="0" fontId="25" fillId="100" borderId="0" applyNumberFormat="0" applyBorder="0" applyProtection="0"/>
    <xf numFmtId="0" fontId="25" fillId="100"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06"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2" borderId="0" applyNumberFormat="0" applyBorder="0" applyProtection="0"/>
    <xf numFmtId="0" fontId="25" fillId="106" borderId="0" applyNumberFormat="0" applyBorder="0" applyProtection="0"/>
    <xf numFmtId="0" fontId="25" fillId="106" borderId="0" applyNumberFormat="0" applyBorder="0" applyProtection="0"/>
    <xf numFmtId="0" fontId="25" fillId="106"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6" borderId="0" applyNumberFormat="0" applyBorder="0" applyProtection="0"/>
    <xf numFmtId="0" fontId="25" fillId="100" borderId="0" applyNumberFormat="0" applyBorder="0" applyProtection="0"/>
    <xf numFmtId="0" fontId="25" fillId="100" borderId="0" applyNumberFormat="0" applyBorder="0" applyProtection="0"/>
    <xf numFmtId="0" fontId="25" fillId="106" borderId="0" applyNumberFormat="0" applyBorder="0" applyProtection="0"/>
    <xf numFmtId="0" fontId="25" fillId="100" borderId="0" applyNumberFormat="0" applyBorder="0" applyProtection="0"/>
    <xf numFmtId="0" fontId="25" fillId="99" borderId="0" applyNumberFormat="0" applyBorder="0" applyProtection="0"/>
    <xf numFmtId="0" fontId="25" fillId="99" borderId="0" applyNumberFormat="0" applyBorder="0" applyProtection="0"/>
    <xf numFmtId="0" fontId="25" fillId="99" borderId="0" applyNumberFormat="0" applyBorder="0" applyProtection="0"/>
    <xf numFmtId="0" fontId="25" fillId="99" borderId="0" applyNumberFormat="0" applyBorder="0" applyProtection="0"/>
    <xf numFmtId="0" fontId="25" fillId="101" borderId="0" applyNumberFormat="0" applyBorder="0" applyProtection="0"/>
    <xf numFmtId="0" fontId="25" fillId="107"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7" borderId="0" applyNumberFormat="0" applyBorder="0" applyProtection="0"/>
    <xf numFmtId="0" fontId="25" fillId="107"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7" borderId="0" applyNumberFormat="0" applyBorder="0" applyProtection="0"/>
    <xf numFmtId="0" fontId="25" fillId="101" borderId="0" applyNumberFormat="0" applyBorder="0" applyProtection="0"/>
    <xf numFmtId="0" fontId="25" fillId="101" borderId="0" applyNumberFormat="0" applyBorder="0" applyProtection="0"/>
    <xf numFmtId="0" fontId="25" fillId="107" borderId="0" applyNumberFormat="0" applyBorder="0" applyProtection="0"/>
    <xf numFmtId="0" fontId="25" fillId="101" borderId="0" applyNumberFormat="0" applyBorder="0" applyProtection="0"/>
    <xf numFmtId="0" fontId="25" fillId="107" borderId="0" applyNumberFormat="0" applyBorder="0" applyProtection="0"/>
    <xf numFmtId="0" fontId="25" fillId="101" borderId="0" applyNumberFormat="0" applyBorder="0" applyProtection="0"/>
    <xf numFmtId="0" fontId="25" fillId="108" borderId="0" applyNumberFormat="0" applyBorder="0" applyProtection="0"/>
    <xf numFmtId="0" fontId="25" fillId="32" borderId="0" applyNumberFormat="0" applyBorder="0" applyProtection="0"/>
    <xf numFmtId="0" fontId="25" fillId="32" borderId="0" applyNumberFormat="0" applyBorder="0" applyProtection="0"/>
    <xf numFmtId="0" fontId="25" fillId="108" borderId="0" applyNumberFormat="0" applyBorder="0" applyProtection="0"/>
    <xf numFmtId="0" fontId="25" fillId="108" borderId="0" applyNumberFormat="0" applyBorder="0" applyProtection="0"/>
    <xf numFmtId="0" fontId="25" fillId="108" borderId="0" applyNumberFormat="0" applyBorder="0" applyProtection="0"/>
    <xf numFmtId="0" fontId="25" fillId="108"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108"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32" borderId="0" applyNumberFormat="0" applyBorder="0" applyProtection="0"/>
    <xf numFmtId="0" fontId="25" fillId="109" borderId="0" applyNumberFormat="0" applyBorder="0" applyProtection="0"/>
    <xf numFmtId="0" fontId="25" fillId="32" borderId="0" applyNumberFormat="0" applyBorder="0" applyProtection="0"/>
    <xf numFmtId="0" fontId="25" fillId="94" borderId="0" applyNumberFormat="0" applyBorder="0" applyProtection="0"/>
    <xf numFmtId="0" fontId="25" fillId="96" borderId="0" applyNumberFormat="0" applyBorder="0" applyProtection="0"/>
    <xf numFmtId="0" fontId="25" fillId="96"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94" borderId="0" applyNumberFormat="0" applyBorder="0" applyProtection="0"/>
    <xf numFmtId="0" fontId="25" fillId="110"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94" borderId="0" applyNumberFormat="0" applyBorder="0" applyProtection="0"/>
    <xf numFmtId="0" fontId="25" fillId="110" borderId="0" applyNumberFormat="0" applyBorder="0" applyProtection="0"/>
    <xf numFmtId="0" fontId="25" fillId="110" borderId="0" applyNumberFormat="0" applyBorder="0" applyProtection="0"/>
    <xf numFmtId="0" fontId="25" fillId="110"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110" borderId="0" applyNumberFormat="0" applyBorder="0" applyProtection="0"/>
    <xf numFmtId="0" fontId="25" fillId="96" borderId="0" applyNumberFormat="0" applyBorder="0" applyProtection="0"/>
    <xf numFmtId="0" fontId="25" fillId="96" borderId="0" applyNumberFormat="0" applyBorder="0" applyProtection="0"/>
    <xf numFmtId="0" fontId="25" fillId="110" borderId="0" applyNumberFormat="0" applyBorder="0" applyProtection="0"/>
    <xf numFmtId="0" fontId="25" fillId="96" borderId="0" applyNumberFormat="0" applyBorder="0" applyProtection="0"/>
    <xf numFmtId="0" fontId="25" fillId="99" borderId="0" applyNumberFormat="0" applyBorder="0" applyProtection="0"/>
    <xf numFmtId="0" fontId="25" fillId="99" borderId="0" applyNumberFormat="0" applyBorder="0" applyProtection="0"/>
    <xf numFmtId="0" fontId="25" fillId="99" borderId="0" applyNumberFormat="0" applyBorder="0" applyProtection="0"/>
    <xf numFmtId="0" fontId="25" fillId="99" borderId="0" applyNumberFormat="0" applyBorder="0" applyProtection="0"/>
    <xf numFmtId="0" fontId="25" fillId="12" borderId="0" applyNumberFormat="0" applyBorder="0" applyProtection="0"/>
    <xf numFmtId="0" fontId="25" fillId="100" borderId="0" applyNumberFormat="0" applyBorder="0" applyProtection="0"/>
    <xf numFmtId="0" fontId="25" fillId="100"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2" borderId="0" applyNumberFormat="0" applyBorder="0" applyProtection="0"/>
    <xf numFmtId="0" fontId="25" fillId="111"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2" borderId="0" applyNumberFormat="0" applyBorder="0" applyProtection="0"/>
    <xf numFmtId="0" fontId="25" fillId="111" borderId="0" applyNumberFormat="0" applyBorder="0" applyProtection="0"/>
    <xf numFmtId="0" fontId="25" fillId="111" borderId="0" applyNumberFormat="0" applyBorder="0" applyProtection="0"/>
    <xf numFmtId="0" fontId="25" fillId="111"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11" borderId="0" applyNumberFormat="0" applyBorder="0" applyProtection="0"/>
    <xf numFmtId="0" fontId="25" fillId="100" borderId="0" applyNumberFormat="0" applyBorder="0" applyProtection="0"/>
    <xf numFmtId="0" fontId="25" fillId="100" borderId="0" applyNumberFormat="0" applyBorder="0" applyProtection="0"/>
    <xf numFmtId="0" fontId="25" fillId="111" borderId="0" applyNumberFormat="0" applyBorder="0" applyProtection="0"/>
    <xf numFmtId="0" fontId="25" fillId="100" borderId="0" applyNumberFormat="0" applyBorder="0" applyProtection="0"/>
    <xf numFmtId="0" fontId="25" fillId="111" borderId="0" applyNumberFormat="0" applyBorder="0" applyProtection="0"/>
    <xf numFmtId="0" fontId="25" fillId="100" borderId="0" applyNumberFormat="0" applyBorder="0" applyProtection="0"/>
    <xf numFmtId="0" fontId="25" fillId="102" borderId="0" applyNumberFormat="0" applyBorder="0" applyProtection="0"/>
    <xf numFmtId="0" fontId="25" fillId="35" borderId="0" applyNumberFormat="0" applyBorder="0" applyProtection="0"/>
    <xf numFmtId="0" fontId="25" fillId="35"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102" borderId="0" applyNumberFormat="0" applyBorder="0" applyProtection="0"/>
    <xf numFmtId="0" fontId="25" fillId="112"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02" borderId="0" applyNumberFormat="0" applyBorder="0" applyProtection="0"/>
    <xf numFmtId="0" fontId="25" fillId="112" borderId="0" applyNumberFormat="0" applyBorder="0" applyProtection="0"/>
    <xf numFmtId="0" fontId="25" fillId="112" borderId="0" applyNumberFormat="0" applyBorder="0" applyProtection="0"/>
    <xf numFmtId="0" fontId="25" fillId="112"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112" borderId="0" applyNumberFormat="0" applyBorder="0" applyProtection="0"/>
    <xf numFmtId="0" fontId="25" fillId="35" borderId="0" applyNumberFormat="0" applyBorder="0" applyProtection="0"/>
    <xf numFmtId="0" fontId="25" fillId="35" borderId="0" applyNumberFormat="0" applyBorder="0" applyProtection="0"/>
    <xf numFmtId="0" fontId="25" fillId="112" borderId="0" applyNumberFormat="0" applyBorder="0" applyProtection="0"/>
    <xf numFmtId="0" fontId="25" fillId="35"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5" fillId="97" borderId="0" applyNumberFormat="0" applyBorder="0" applyProtection="0"/>
    <xf numFmtId="0" fontId="24" fillId="113" borderId="0" applyNumberFormat="0" applyBorder="0" applyProtection="0"/>
    <xf numFmtId="0" fontId="24" fillId="113" borderId="0" applyNumberFormat="0" applyBorder="0" applyProtection="0"/>
    <xf numFmtId="0" fontId="24" fillId="101" borderId="0" applyNumberFormat="0" applyBorder="0" applyProtection="0"/>
    <xf numFmtId="0" fontId="24" fillId="101" borderId="0" applyNumberFormat="0" applyBorder="0" applyProtection="0"/>
    <xf numFmtId="0" fontId="24" fillId="32" borderId="0" applyNumberFormat="0" applyBorder="0" applyProtection="0"/>
    <xf numFmtId="0" fontId="24" fillId="32" borderId="0" applyNumberFormat="0" applyBorder="0" applyProtection="0"/>
    <xf numFmtId="0" fontId="24" fillId="114" borderId="0" applyNumberFormat="0" applyBorder="0" applyProtection="0"/>
    <xf numFmtId="0" fontId="24" fillId="114" borderId="0" applyNumberFormat="0" applyBorder="0" applyProtection="0"/>
    <xf numFmtId="0" fontId="24" fillId="115" borderId="0" applyNumberFormat="0" applyBorder="0" applyProtection="0"/>
    <xf numFmtId="0" fontId="24" fillId="115" borderId="0" applyNumberFormat="0" applyBorder="0" applyProtection="0"/>
    <xf numFmtId="0" fontId="24" fillId="116" borderId="0" applyNumberFormat="0" applyBorder="0" applyProtection="0"/>
    <xf numFmtId="0" fontId="24" fillId="116" borderId="0" applyNumberFormat="0" applyBorder="0" applyProtection="0"/>
    <xf numFmtId="0" fontId="24" fillId="32" borderId="0" applyNumberFormat="0" applyBorder="0" applyProtection="0"/>
    <xf numFmtId="0" fontId="24" fillId="32" borderId="0" applyNumberFormat="0" applyBorder="0" applyProtection="0"/>
    <xf numFmtId="0" fontId="24" fillId="97" borderId="0" applyNumberFormat="0" applyBorder="0" applyProtection="0"/>
    <xf numFmtId="0" fontId="24" fillId="97" borderId="0" applyNumberFormat="0" applyBorder="0" applyProtection="0"/>
    <xf numFmtId="0" fontId="24" fillId="98" borderId="0" applyNumberFormat="0" applyBorder="0" applyProtection="0"/>
    <xf numFmtId="0" fontId="24" fillId="98" borderId="0" applyNumberFormat="0" applyBorder="0" applyProtection="0"/>
    <xf numFmtId="0" fontId="24" fillId="47" borderId="0" applyNumberFormat="0" applyBorder="0" applyProtection="0"/>
    <xf numFmtId="0" fontId="24" fillId="47" borderId="0" applyNumberFormat="0" applyBorder="0" applyProtection="0"/>
    <xf numFmtId="0" fontId="24" fillId="32" borderId="0" applyNumberFormat="0" applyBorder="0" applyProtection="0"/>
    <xf numFmtId="0" fontId="24" fillId="32" borderId="0" applyNumberFormat="0" applyBorder="0" applyProtection="0"/>
    <xf numFmtId="0" fontId="24" fillId="117" borderId="0" applyNumberFormat="0" applyBorder="0" applyProtection="0"/>
    <xf numFmtId="0" fontId="24" fillId="117" borderId="0" applyNumberFormat="0" applyBorder="0" applyProtection="0"/>
    <xf numFmtId="0" fontId="24" fillId="12" borderId="0" applyNumberFormat="0" applyBorder="0" applyProtection="0"/>
    <xf numFmtId="0" fontId="24" fillId="113" borderId="0" applyNumberFormat="0" applyBorder="0" applyProtection="0"/>
    <xf numFmtId="0" fontId="24" fillId="113" borderId="0" applyNumberFormat="0" applyBorder="0" applyProtection="0"/>
    <xf numFmtId="0" fontId="24" fillId="12" borderId="0" applyNumberFormat="0" applyBorder="0" applyProtection="0"/>
    <xf numFmtId="0" fontId="24" fillId="12" borderId="0" applyNumberFormat="0" applyBorder="0" applyProtection="0"/>
    <xf numFmtId="0" fontId="24" fillId="12" borderId="0" applyNumberFormat="0" applyBorder="0" applyProtection="0"/>
    <xf numFmtId="0" fontId="24" fillId="12" borderId="0" applyNumberFormat="0" applyBorder="0" applyProtection="0"/>
    <xf numFmtId="0" fontId="24" fillId="118" borderId="0" applyNumberFormat="0" applyBorder="0" applyProtection="0"/>
    <xf numFmtId="0" fontId="24" fillId="113" borderId="0" applyNumberFormat="0" applyBorder="0" applyProtection="0"/>
    <xf numFmtId="0" fontId="24" fillId="12" borderId="0" applyNumberFormat="0" applyBorder="0" applyProtection="0"/>
    <xf numFmtId="0" fontId="24" fillId="118" borderId="0" applyNumberFormat="0" applyBorder="0" applyProtection="0"/>
    <xf numFmtId="0" fontId="24" fillId="113" borderId="0" applyNumberFormat="0" applyBorder="0" applyProtection="0"/>
    <xf numFmtId="0" fontId="24" fillId="113" borderId="0" applyNumberFormat="0" applyBorder="0" applyProtection="0"/>
    <xf numFmtId="0" fontId="24" fillId="113" borderId="0" applyNumberFormat="0" applyBorder="0" applyProtection="0"/>
    <xf numFmtId="0" fontId="24" fillId="115" borderId="0" applyNumberFormat="0" applyBorder="0" applyProtection="0"/>
    <xf numFmtId="0" fontId="24" fillId="115" borderId="0" applyNumberFormat="0" applyBorder="0" applyProtection="0"/>
    <xf numFmtId="0" fontId="24" fillId="41" borderId="0" applyNumberFormat="0" applyBorder="0" applyProtection="0"/>
    <xf numFmtId="0" fontId="24" fillId="101" borderId="0" applyNumberFormat="0" applyBorder="0" applyProtection="0"/>
    <xf numFmtId="0" fontId="24" fillId="101" borderId="0" applyNumberFormat="0" applyBorder="0" applyProtection="0"/>
    <xf numFmtId="0" fontId="24" fillId="41" borderId="0" applyNumberFormat="0" applyBorder="0" applyProtection="0"/>
    <xf numFmtId="0" fontId="24" fillId="41" borderId="0" applyNumberFormat="0" applyBorder="0" applyProtection="0"/>
    <xf numFmtId="0" fontId="24" fillId="41" borderId="0" applyNumberFormat="0" applyBorder="0" applyProtection="0"/>
    <xf numFmtId="0" fontId="24" fillId="41" borderId="0" applyNumberFormat="0" applyBorder="0" applyProtection="0"/>
    <xf numFmtId="0" fontId="24" fillId="119" borderId="0" applyNumberFormat="0" applyBorder="0" applyProtection="0"/>
    <xf numFmtId="0" fontId="24" fillId="101" borderId="0" applyNumberFormat="0" applyBorder="0" applyProtection="0"/>
    <xf numFmtId="0" fontId="24" fillId="41" borderId="0" applyNumberFormat="0" applyBorder="0" applyProtection="0"/>
    <xf numFmtId="0" fontId="24" fillId="119" borderId="0" applyNumberFormat="0" applyBorder="0" applyProtection="0"/>
    <xf numFmtId="0" fontId="24" fillId="101" borderId="0" applyNumberFormat="0" applyBorder="0" applyProtection="0"/>
    <xf numFmtId="0" fontId="24" fillId="101" borderId="0" applyNumberFormat="0" applyBorder="0" applyProtection="0"/>
    <xf numFmtId="0" fontId="24" fillId="101" borderId="0" applyNumberFormat="0" applyBorder="0" applyProtection="0"/>
    <xf numFmtId="0" fontId="24" fillId="101" borderId="0" applyNumberFormat="0" applyBorder="0" applyProtection="0"/>
    <xf numFmtId="0" fontId="24" fillId="35" borderId="0" applyNumberFormat="0" applyBorder="0" applyProtection="0"/>
    <xf numFmtId="0" fontId="24" fillId="32" borderId="0" applyNumberFormat="0" applyBorder="0" applyProtection="0"/>
    <xf numFmtId="0" fontId="24" fillId="32" borderId="0" applyNumberFormat="0" applyBorder="0" applyProtection="0"/>
    <xf numFmtId="0" fontId="24" fillId="35" borderId="0" applyNumberFormat="0" applyBorder="0" applyProtection="0"/>
    <xf numFmtId="0" fontId="24" fillId="35" borderId="0" applyNumberFormat="0" applyBorder="0" applyProtection="0"/>
    <xf numFmtId="0" fontId="24" fillId="35" borderId="0" applyNumberFormat="0" applyBorder="0" applyProtection="0"/>
    <xf numFmtId="0" fontId="24" fillId="35" borderId="0" applyNumberFormat="0" applyBorder="0" applyProtection="0"/>
    <xf numFmtId="0" fontId="24" fillId="32" borderId="0" applyNumberFormat="0" applyBorder="0" applyProtection="0"/>
    <xf numFmtId="0" fontId="24" fillId="32" borderId="0" applyNumberFormat="0" applyBorder="0" applyProtection="0"/>
    <xf numFmtId="0" fontId="24" fillId="35" borderId="0" applyNumberFormat="0" applyBorder="0" applyProtection="0"/>
    <xf numFmtId="0" fontId="24" fillId="32" borderId="0" applyNumberFormat="0" applyBorder="0" applyProtection="0"/>
    <xf numFmtId="0" fontId="24" fillId="32" borderId="0" applyNumberFormat="0" applyBorder="0" applyProtection="0"/>
    <xf numFmtId="0" fontId="24" fillId="32" borderId="0" applyNumberFormat="0" applyBorder="0" applyProtection="0"/>
    <xf numFmtId="0" fontId="24" fillId="32" borderId="0" applyNumberFormat="0" applyBorder="0" applyProtection="0"/>
    <xf numFmtId="0" fontId="24" fillId="108" borderId="0" applyNumberFormat="0" applyBorder="0" applyProtection="0"/>
    <xf numFmtId="0" fontId="24" fillId="108" borderId="0" applyNumberFormat="0" applyBorder="0" applyProtection="0"/>
    <xf numFmtId="0" fontId="24" fillId="94" borderId="0" applyNumberFormat="0" applyBorder="0" applyProtection="0"/>
    <xf numFmtId="0" fontId="24" fillId="114" borderId="0" applyNumberFormat="0" applyBorder="0" applyProtection="0"/>
    <xf numFmtId="0" fontId="24" fillId="114" borderId="0" applyNumberFormat="0" applyBorder="0" applyProtection="0"/>
    <xf numFmtId="0" fontId="24" fillId="94" borderId="0" applyNumberFormat="0" applyBorder="0" applyProtection="0"/>
    <xf numFmtId="0" fontId="24" fillId="94" borderId="0" applyNumberFormat="0" applyBorder="0" applyProtection="0"/>
    <xf numFmtId="0" fontId="24" fillId="94" borderId="0" applyNumberFormat="0" applyBorder="0" applyProtection="0"/>
    <xf numFmtId="0" fontId="24" fillId="94" borderId="0" applyNumberFormat="0" applyBorder="0" applyProtection="0"/>
    <xf numFmtId="0" fontId="24" fillId="114" borderId="0" applyNumberFormat="0" applyBorder="0" applyProtection="0"/>
    <xf numFmtId="0" fontId="24" fillId="114" borderId="0" applyNumberFormat="0" applyBorder="0" applyProtection="0"/>
    <xf numFmtId="0" fontId="24" fillId="94" borderId="0" applyNumberFormat="0" applyBorder="0" applyProtection="0"/>
    <xf numFmtId="0" fontId="24" fillId="114" borderId="0" applyNumberFormat="0" applyBorder="0" applyProtection="0"/>
    <xf numFmtId="0" fontId="24" fillId="114" borderId="0" applyNumberFormat="0" applyBorder="0" applyProtection="0"/>
    <xf numFmtId="0" fontId="24" fillId="114" borderId="0" applyNumberFormat="0" applyBorder="0" applyProtection="0"/>
    <xf numFmtId="0" fontId="24" fillId="114" borderId="0" applyNumberFormat="0" applyBorder="0" applyProtection="0"/>
    <xf numFmtId="0" fontId="24" fillId="99" borderId="0" applyNumberFormat="0" applyBorder="0" applyProtection="0"/>
    <xf numFmtId="0" fontId="24" fillId="99" borderId="0" applyNumberFormat="0" applyBorder="0" applyProtection="0"/>
    <xf numFmtId="0" fontId="24" fillId="12" borderId="0" applyNumberFormat="0" applyBorder="0" applyProtection="0"/>
    <xf numFmtId="0" fontId="24" fillId="115" borderId="0" applyNumberFormat="0" applyBorder="0" applyProtection="0"/>
    <xf numFmtId="0" fontId="24" fillId="115" borderId="0" applyNumberFormat="0" applyBorder="0" applyProtection="0"/>
    <xf numFmtId="0" fontId="24" fillId="12" borderId="0" applyNumberFormat="0" applyBorder="0" applyProtection="0"/>
    <xf numFmtId="0" fontId="24" fillId="12" borderId="0" applyNumberFormat="0" applyBorder="0" applyProtection="0"/>
    <xf numFmtId="0" fontId="24" fillId="12" borderId="0" applyNumberFormat="0" applyBorder="0" applyProtection="0"/>
    <xf numFmtId="0" fontId="24" fillId="12" borderId="0" applyNumberFormat="0" applyBorder="0" applyProtection="0"/>
    <xf numFmtId="0" fontId="24" fillId="100" borderId="0" applyNumberFormat="0" applyBorder="0" applyProtection="0"/>
    <xf numFmtId="0" fontId="24" fillId="115" borderId="0" applyNumberFormat="0" applyBorder="0" applyProtection="0"/>
    <xf numFmtId="0" fontId="24" fillId="12" borderId="0" applyNumberFormat="0" applyBorder="0" applyProtection="0"/>
    <xf numFmtId="0" fontId="24" fillId="100" borderId="0" applyNumberFormat="0" applyBorder="0" applyProtection="0"/>
    <xf numFmtId="0" fontId="24" fillId="115" borderId="0" applyNumberFormat="0" applyBorder="0" applyProtection="0"/>
    <xf numFmtId="0" fontId="24" fillId="115" borderId="0" applyNumberFormat="0" applyBorder="0" applyProtection="0"/>
    <xf numFmtId="0" fontId="24" fillId="115" borderId="0" applyNumberFormat="0" applyBorder="0" applyProtection="0"/>
    <xf numFmtId="0" fontId="24" fillId="115" borderId="0" applyNumberFormat="0" applyBorder="0" applyProtection="0"/>
    <xf numFmtId="0" fontId="24" fillId="101" borderId="0" applyNumberFormat="0" applyBorder="0" applyProtection="0"/>
    <xf numFmtId="0" fontId="24" fillId="116" borderId="0" applyNumberFormat="0" applyBorder="0" applyProtection="0"/>
    <xf numFmtId="0" fontId="24" fillId="116" borderId="0" applyNumberFormat="0" applyBorder="0" applyProtection="0"/>
    <xf numFmtId="0" fontId="24" fillId="101" borderId="0" applyNumberFormat="0" applyBorder="0" applyProtection="0"/>
    <xf numFmtId="0" fontId="24" fillId="101" borderId="0" applyNumberFormat="0" applyBorder="0" applyProtection="0"/>
    <xf numFmtId="0" fontId="24" fillId="101" borderId="0" applyNumberFormat="0" applyBorder="0" applyProtection="0"/>
    <xf numFmtId="0" fontId="24" fillId="101" borderId="0" applyNumberFormat="0" applyBorder="0" applyProtection="0"/>
    <xf numFmtId="0" fontId="24" fillId="116" borderId="0" applyNumberFormat="0" applyBorder="0" applyProtection="0"/>
    <xf numFmtId="0" fontId="24" fillId="116" borderId="0" applyNumberFormat="0" applyBorder="0" applyProtection="0"/>
    <xf numFmtId="0" fontId="24" fillId="101" borderId="0" applyNumberFormat="0" applyBorder="0" applyProtection="0"/>
    <xf numFmtId="0" fontId="24" fillId="116" borderId="0" applyNumberFormat="0" applyBorder="0" applyProtection="0"/>
    <xf numFmtId="0" fontId="24" fillId="116" borderId="0" applyNumberFormat="0" applyBorder="0" applyProtection="0"/>
    <xf numFmtId="0" fontId="24" fillId="116" borderId="0" applyNumberFormat="0" applyBorder="0" applyProtection="0"/>
    <xf numFmtId="0" fontId="24" fillId="116" borderId="0" applyNumberFormat="0" applyBorder="0" applyProtection="0"/>
    <xf numFmtId="0" fontId="24" fillId="97" borderId="0" applyNumberFormat="0" applyBorder="0" applyProtection="0"/>
    <xf numFmtId="0" fontId="24" fillId="97" borderId="0" applyNumberFormat="0" applyBorder="0" applyProtection="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Border="0"/>
    <xf numFmtId="0" fontId="9" fillId="0" borderId="0" applyNumberFormat="0" applyBorder="0"/>
    <xf numFmtId="0" fontId="9" fillId="0" borderId="0" applyNumberFormat="0" applyBorder="0"/>
    <xf numFmtId="0" fontId="9" fillId="0" borderId="0" applyNumberFormat="0" applyBorder="0"/>
    <xf numFmtId="0" fontId="9" fillId="0" borderId="0" applyNumberFormat="0" applyBorder="0"/>
    <xf numFmtId="0" fontId="9" fillId="0" borderId="0" applyNumberFormat="0" applyBorder="0"/>
    <xf numFmtId="0" fontId="9" fillId="0" borderId="0" applyNumberFormat="0" applyBorder="0"/>
    <xf numFmtId="0" fontId="9" fillId="0" borderId="0" applyNumberFormat="0" applyBorder="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61" fillId="120" borderId="107">
      <alignment horizontal="center"/>
    </xf>
    <xf numFmtId="0" fontId="61" fillId="120" borderId="107">
      <alignment horizontal="center"/>
    </xf>
    <xf numFmtId="0" fontId="61" fillId="120" borderId="107">
      <alignment horizontal="center"/>
    </xf>
    <xf numFmtId="0" fontId="61" fillId="120" borderId="107">
      <alignment horizontal="center"/>
    </xf>
    <xf numFmtId="4" fontId="12" fillId="0" borderId="107"/>
    <xf numFmtId="4" fontId="12" fillId="0" borderId="107"/>
    <xf numFmtId="4" fontId="12" fillId="0" borderId="107"/>
    <xf numFmtId="4" fontId="12" fillId="0" borderId="107"/>
    <xf numFmtId="0" fontId="13" fillId="0" borderId="107">
      <alignment horizontal="center"/>
    </xf>
    <xf numFmtId="0" fontId="13" fillId="0" borderId="107">
      <alignment horizontal="center"/>
    </xf>
    <xf numFmtId="0" fontId="13" fillId="0" borderId="107">
      <alignment horizontal="center"/>
    </xf>
    <xf numFmtId="0" fontId="13" fillId="0" borderId="107">
      <alignment horizontal="center"/>
    </xf>
    <xf numFmtId="0" fontId="62" fillId="5" borderId="107">
      <alignment horizontal="center"/>
    </xf>
    <xf numFmtId="0" fontId="62" fillId="5" borderId="107">
      <alignment horizontal="center"/>
    </xf>
    <xf numFmtId="0" fontId="62" fillId="5" borderId="107">
      <alignment horizontal="center"/>
    </xf>
    <xf numFmtId="0" fontId="62" fillId="5" borderId="107">
      <alignment horizontal="center"/>
    </xf>
    <xf numFmtId="0" fontId="61" fillId="120" borderId="107"/>
    <xf numFmtId="0" fontId="61" fillId="120" borderId="107"/>
    <xf numFmtId="0" fontId="61" fillId="120" borderId="107"/>
    <xf numFmtId="0" fontId="61" fillId="120" borderId="107"/>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12" borderId="0" applyNumberFormat="0" applyBorder="0" applyProtection="0"/>
    <xf numFmtId="0" fontId="9" fillId="12" borderId="0" applyNumberFormat="0" applyBorder="0" applyProtection="0"/>
    <xf numFmtId="0" fontId="25" fillId="93" borderId="0" applyNumberFormat="0" applyBorder="0" applyProtection="0"/>
    <xf numFmtId="0" fontId="25" fillId="93" borderId="0" applyNumberFormat="0" applyBorder="0" applyProtection="0"/>
    <xf numFmtId="0" fontId="24" fillId="100"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1" borderId="0" applyNumberFormat="0" applyBorder="0" applyProtection="0"/>
    <xf numFmtId="0" fontId="24" fillId="53" borderId="0" applyNumberFormat="0" applyBorder="0" applyProtection="0"/>
    <xf numFmtId="0" fontId="24" fillId="51" borderId="0" applyNumberFormat="0" applyBorder="0" applyProtection="0"/>
    <xf numFmtId="0" fontId="24" fillId="51" borderId="0" applyNumberFormat="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Protection="0"/>
    <xf numFmtId="9" fontId="9" fillId="0" borderId="0" applyFont="0" applyFill="0" applyBorder="0" applyAlignment="0" applyProtection="0"/>
    <xf numFmtId="0" fontId="9" fillId="0" borderId="0" applyNumberFormat="0" applyFill="0" applyBorder="0" applyProtection="0"/>
    <xf numFmtId="0" fontId="9" fillId="0" borderId="0" applyNumberFormat="0" applyBorder="0" applyAlignment="0" applyProtection="0"/>
    <xf numFmtId="0" fontId="9" fillId="0" borderId="0" applyNumberFormat="0" applyBorder="0" applyAlignment="0" applyProtection="0"/>
    <xf numFmtId="174" fontId="9" fillId="0" borderId="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Border="0" applyAlignment="0"/>
    <xf numFmtId="0" fontId="9" fillId="0" borderId="0" applyNumberFormat="0" applyBorder="0" applyAlignment="0"/>
    <xf numFmtId="0" fontId="9" fillId="0" borderId="0" applyNumberFormat="0" applyBorder="0" applyAlignment="0"/>
    <xf numFmtId="0" fontId="9" fillId="0" borderId="0" applyNumberFormat="0" applyBorder="0" applyAlignment="0"/>
    <xf numFmtId="0" fontId="9" fillId="0" borderId="0" applyNumberFormat="0" applyBorder="0" applyAlignment="0"/>
    <xf numFmtId="0" fontId="9" fillId="0" borderId="0" applyNumberFormat="0" applyBorder="0" applyAlignment="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5" fontId="9" fillId="0" borderId="0" applyFill="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4"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8" fillId="75"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60" borderId="0" applyNumberFormat="0" applyBorder="0" applyAlignment="0" applyProtection="0"/>
    <xf numFmtId="0" fontId="9" fillId="33" borderId="0" applyNumberFormat="0" applyBorder="0" applyAlignment="0" applyProtection="0"/>
    <xf numFmtId="0" fontId="9" fillId="12" borderId="0" applyNumberFormat="0" applyBorder="0" applyAlignment="0" applyProtection="0"/>
    <xf numFmtId="0" fontId="9" fillId="60" borderId="0" applyNumberFormat="0" applyBorder="0" applyAlignment="0" applyProtection="0"/>
    <xf numFmtId="0" fontId="9" fillId="33" borderId="0" applyNumberFormat="0" applyBorder="0" applyAlignment="0" applyProtection="0"/>
    <xf numFmtId="0" fontId="9" fillId="15" borderId="0" applyNumberFormat="0" applyBorder="0" applyAlignment="0" applyProtection="0"/>
    <xf numFmtId="176" fontId="9" fillId="0" borderId="0" applyFill="0" applyBorder="0" applyAlignment="0" applyProtection="0"/>
    <xf numFmtId="40" fontId="9" fillId="0" borderId="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201" fontId="9" fillId="0" borderId="0" applyFill="0" applyBorder="0" applyAlignment="0" applyProtection="0"/>
    <xf numFmtId="201" fontId="9" fillId="0" borderId="0" applyFill="0" applyBorder="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0" borderId="12" applyNumberFormat="0" applyFont="0" applyAlignment="0" applyProtection="0"/>
    <xf numFmtId="0" fontId="9" fillId="22" borderId="12" applyNumberFormat="0" applyAlignment="0" applyProtection="0"/>
    <xf numFmtId="0" fontId="9" fillId="22" borderId="12" applyNumberFormat="0" applyAlignment="0" applyProtection="0"/>
    <xf numFmtId="0" fontId="9" fillId="20" borderId="12" applyNumberFormat="0" applyFont="0" applyAlignment="0" applyProtection="0"/>
    <xf numFmtId="0" fontId="9" fillId="22" borderId="12" applyNumberFormat="0" applyAlignment="0" applyProtection="0"/>
    <xf numFmtId="0" fontId="9" fillId="22" borderId="12" applyNumberFormat="0" applyAlignment="0" applyProtection="0"/>
    <xf numFmtId="0" fontId="9" fillId="20" borderId="12" applyNumberFormat="0" applyFont="0" applyAlignment="0" applyProtection="0"/>
    <xf numFmtId="0" fontId="9" fillId="20" borderId="12" applyNumberFormat="0" applyFon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2" borderId="12" applyNumberForma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177" fontId="9" fillId="0" borderId="0" applyFill="0" applyBorder="0" applyAlignment="0" applyProtection="0"/>
    <xf numFmtId="178" fontId="9" fillId="0" borderId="0" applyFill="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95" fillId="0" borderId="0" applyFont="0" applyFill="0" applyBorder="0" applyAlignment="0" applyProtection="0"/>
    <xf numFmtId="180" fontId="9" fillId="0" borderId="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0" fontId="9" fillId="0" borderId="0" applyFill="0" applyBorder="0" applyAlignment="0" applyProtection="0"/>
    <xf numFmtId="180"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81" fontId="9" fillId="0" borderId="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9" fillId="0" borderId="0"/>
    <xf numFmtId="0" fontId="9" fillId="0" borderId="0"/>
    <xf numFmtId="0" fontId="9" fillId="0" borderId="0"/>
    <xf numFmtId="0" fontId="9" fillId="18" borderId="0" applyNumberFormat="0" applyBorder="0" applyAlignment="0" applyProtection="0"/>
    <xf numFmtId="0" fontId="9" fillId="0" borderId="1"/>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5" fontId="9" fillId="0" borderId="0" applyFill="0" applyBorder="0" applyAlignment="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8" fillId="0" borderId="0"/>
    <xf numFmtId="0" fontId="8"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applyNumberFormat="0" applyFill="0" applyBorder="0" applyProtection="0"/>
    <xf numFmtId="0" fontId="9" fillId="0" borderId="0" applyNumberFormat="0" applyFill="0" applyBorder="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8" fillId="0" borderId="0"/>
    <xf numFmtId="0" fontId="9" fillId="0" borderId="0" applyNumberFormat="0" applyFill="0" applyBorder="0" applyProtection="0"/>
    <xf numFmtId="0" fontId="9" fillId="0" borderId="0" applyNumberFormat="0" applyFill="0" applyBorder="0" applyProtection="0"/>
    <xf numFmtId="0" fontId="8"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xf numFmtId="0" fontId="9" fillId="0" borderId="0" applyNumberFormat="0" applyFill="0" applyBorder="0" applyProtection="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0" fontId="9" fillId="20" borderId="12" applyNumberFormat="0" applyFont="0" applyAlignment="0" applyProtection="0"/>
    <xf numFmtId="166" fontId="9" fillId="0" borderId="0" applyFill="0" applyBorder="0" applyAlignment="0" applyProtection="0"/>
    <xf numFmtId="10" fontId="9" fillId="0" borderId="0" applyFill="0" applyBorder="0" applyAlignment="0" applyProtection="0"/>
    <xf numFmtId="10" fontId="9" fillId="0" borderId="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5" fillId="0" borderId="0" applyFont="0" applyFill="0" applyBorder="0" applyAlignment="0" applyProtection="0"/>
    <xf numFmtId="9" fontId="9" fillId="0" borderId="0" applyFont="0" applyFill="0" applyBorder="0" applyAlignment="0" applyProtection="0"/>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91" fontId="9" fillId="0" borderId="0">
      <protection locked="0"/>
    </xf>
    <xf numFmtId="191" fontId="9" fillId="0" borderId="0">
      <protection locked="0"/>
    </xf>
    <xf numFmtId="191" fontId="9" fillId="0" borderId="0">
      <protection locked="0"/>
    </xf>
    <xf numFmtId="191" fontId="9" fillId="0" borderId="0">
      <protection locked="0"/>
    </xf>
    <xf numFmtId="191"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3" fontId="9" fillId="0" borderId="0">
      <protection locked="0"/>
    </xf>
    <xf numFmtId="193" fontId="9" fillId="0" borderId="0">
      <protection locked="0"/>
    </xf>
    <xf numFmtId="193" fontId="9" fillId="0" borderId="0">
      <protection locked="0"/>
    </xf>
    <xf numFmtId="193" fontId="9" fillId="0" borderId="0">
      <protection locked="0"/>
    </xf>
    <xf numFmtId="193" fontId="9" fillId="0" borderId="0">
      <protection locked="0"/>
    </xf>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202" fontId="9" fillId="0" borderId="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5" fillId="0" borderId="0" applyFont="0" applyFill="0" applyBorder="0" applyAlignment="0" applyProtection="0"/>
    <xf numFmtId="0" fontId="82" fillId="0" borderId="219">
      <alignment horizontal="center"/>
    </xf>
    <xf numFmtId="0" fontId="82" fillId="0" borderId="219">
      <alignment horizontal="center"/>
    </xf>
    <xf numFmtId="0" fontId="9" fillId="0" borderId="0" applyBorder="0" applyAlignment="0"/>
    <xf numFmtId="0" fontId="9" fillId="0" borderId="0"/>
    <xf numFmtId="0" fontId="9" fillId="0" borderId="0"/>
    <xf numFmtId="0" fontId="9" fillId="0" borderId="23" applyFont="0" applyFill="0" applyBorder="0"/>
    <xf numFmtId="0" fontId="9" fillId="0" borderId="23" applyFont="0" applyFill="0" applyBorder="0"/>
    <xf numFmtId="0" fontId="9" fillId="0" borderId="23" applyFont="0" applyFill="0" applyBorder="0"/>
    <xf numFmtId="0" fontId="9" fillId="0" borderId="23" applyFont="0" applyFill="0" applyBorder="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38"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38"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38"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38"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39" applyNumberFormat="0" applyFill="0" applyProtection="0"/>
    <xf numFmtId="0" fontId="9" fillId="0" borderId="0" applyNumberFormat="0" applyFill="0" applyBorder="0" applyProtection="0"/>
    <xf numFmtId="0" fontId="9" fillId="0" borderId="39"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39" applyNumberFormat="0" applyFill="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9" fillId="0" borderId="0" applyNumberFormat="0" applyFill="0" applyBorder="0" applyProtection="0"/>
    <xf numFmtId="0" fontId="7" fillId="0" borderId="0"/>
    <xf numFmtId="0" fontId="5" fillId="0" borderId="0"/>
    <xf numFmtId="43" fontId="5" fillId="0" borderId="0" applyFont="0" applyFill="0" applyBorder="0" applyAlignment="0" applyProtection="0"/>
    <xf numFmtId="0" fontId="4" fillId="0" borderId="0"/>
    <xf numFmtId="0" fontId="170" fillId="0" borderId="0" applyNumberFormat="0" applyFill="0" applyBorder="0" applyAlignment="0" applyProtection="0"/>
    <xf numFmtId="0" fontId="171" fillId="124" borderId="39" applyNumberFormat="0" applyAlignment="0" applyProtection="0"/>
    <xf numFmtId="0" fontId="4" fillId="86" borderId="33" applyNumberFormat="0" applyFont="0" applyAlignment="0" applyProtection="0"/>
    <xf numFmtId="0" fontId="166" fillId="0" borderId="38" applyNumberFormat="0" applyFill="0" applyAlignment="0" applyProtection="0"/>
    <xf numFmtId="0" fontId="4" fillId="125" borderId="0" applyNumberFormat="0" applyBorder="0" applyAlignment="0" applyProtection="0"/>
    <xf numFmtId="0" fontId="4" fillId="71" borderId="0" applyNumberFormat="0" applyBorder="0" applyAlignment="0" applyProtection="0"/>
    <xf numFmtId="0" fontId="4" fillId="126" borderId="0" applyNumberFormat="0" applyBorder="0" applyAlignment="0" applyProtection="0"/>
    <xf numFmtId="0" fontId="4" fillId="72" borderId="0" applyNumberFormat="0" applyBorder="0" applyAlignment="0" applyProtection="0"/>
    <xf numFmtId="0" fontId="4" fillId="127" borderId="0" applyNumberFormat="0" applyBorder="0" applyAlignment="0" applyProtection="0"/>
    <xf numFmtId="0" fontId="4" fillId="128" borderId="0" applyNumberFormat="0" applyBorder="0" applyAlignment="0" applyProtection="0"/>
    <xf numFmtId="0" fontId="120" fillId="129" borderId="0" applyNumberFormat="0" applyBorder="0" applyAlignment="0" applyProtection="0"/>
    <xf numFmtId="0" fontId="4" fillId="130" borderId="0" applyNumberFormat="0" applyBorder="0" applyAlignment="0" applyProtection="0"/>
    <xf numFmtId="0" fontId="4" fillId="73" borderId="0" applyNumberFormat="0" applyBorder="0" applyAlignment="0" applyProtection="0"/>
    <xf numFmtId="0" fontId="120" fillId="131" borderId="0" applyNumberFormat="0" applyBorder="0" applyAlignment="0" applyProtection="0"/>
    <xf numFmtId="0" fontId="4" fillId="69" borderId="0" applyNumberFormat="0" applyBorder="0" applyAlignment="0" applyProtection="0"/>
    <xf numFmtId="0" fontId="4" fillId="74" borderId="0" applyNumberFormat="0" applyBorder="0" applyAlignment="0" applyProtection="0"/>
    <xf numFmtId="0" fontId="4" fillId="70" borderId="0" applyNumberFormat="0" applyBorder="0" applyAlignment="0" applyProtection="0"/>
    <xf numFmtId="0" fontId="4" fillId="75" borderId="0" applyNumberFormat="0" applyBorder="0" applyAlignment="0" applyProtection="0"/>
    <xf numFmtId="0" fontId="120" fillId="132" borderId="0" applyNumberFormat="0" applyBorder="0" applyAlignment="0" applyProtection="0"/>
    <xf numFmtId="0" fontId="25" fillId="0" borderId="0"/>
    <xf numFmtId="0" fontId="173" fillId="0" borderId="0" applyNumberFormat="0" applyFill="0" applyBorder="0" applyProtection="0">
      <alignment horizontal="center"/>
    </xf>
    <xf numFmtId="202" fontId="25" fillId="0" borderId="0" applyBorder="0" applyProtection="0"/>
    <xf numFmtId="0" fontId="172" fillId="0" borderId="0" applyNumberFormat="0" applyFill="0" applyBorder="0" applyProtection="0"/>
    <xf numFmtId="209" fontId="172" fillId="0" borderId="0" applyFill="0" applyBorder="0" applyProtection="0"/>
    <xf numFmtId="0" fontId="173" fillId="0" borderId="0" applyNumberFormat="0" applyFill="0" applyBorder="0" applyProtection="0">
      <alignment horizontal="center" textRotation="90"/>
    </xf>
    <xf numFmtId="0" fontId="25" fillId="0" borderId="0"/>
    <xf numFmtId="0" fontId="25" fillId="0" borderId="0"/>
    <xf numFmtId="0" fontId="25" fillId="0" borderId="0"/>
    <xf numFmtId="0" fontId="25" fillId="0" borderId="0"/>
    <xf numFmtId="0" fontId="25" fillId="0" borderId="0"/>
    <xf numFmtId="0" fontId="3" fillId="0" borderId="0"/>
    <xf numFmtId="0" fontId="170" fillId="0" borderId="0" applyNumberFormat="0" applyFill="0" applyBorder="0" applyAlignment="0" applyProtection="0"/>
    <xf numFmtId="0" fontId="170" fillId="0" borderId="0" applyNumberFormat="0" applyFill="0" applyBorder="0" applyAlignment="0" applyProtection="0"/>
    <xf numFmtId="0" fontId="3" fillId="0" borderId="0"/>
    <xf numFmtId="0" fontId="3" fillId="0" borderId="0"/>
    <xf numFmtId="0" fontId="3" fillId="0" borderId="0"/>
    <xf numFmtId="0" fontId="3" fillId="86" borderId="33" applyNumberFormat="0" applyFont="0" applyAlignment="0" applyProtection="0"/>
    <xf numFmtId="0" fontId="170" fillId="0" borderId="0" applyNumberFormat="0" applyFill="0" applyBorder="0" applyAlignment="0" applyProtection="0"/>
    <xf numFmtId="0" fontId="3" fillId="125" borderId="0" applyNumberFormat="0" applyBorder="0" applyAlignment="0" applyProtection="0"/>
    <xf numFmtId="0" fontId="3" fillId="71" borderId="0" applyNumberFormat="0" applyBorder="0" applyAlignment="0" applyProtection="0"/>
    <xf numFmtId="0" fontId="3" fillId="126" borderId="0" applyNumberFormat="0" applyBorder="0" applyAlignment="0" applyProtection="0"/>
    <xf numFmtId="0" fontId="3" fillId="72" borderId="0" applyNumberFormat="0" applyBorder="0" applyAlignment="0" applyProtection="0"/>
    <xf numFmtId="0" fontId="3" fillId="127" borderId="0" applyNumberFormat="0" applyBorder="0" applyAlignment="0" applyProtection="0"/>
    <xf numFmtId="0" fontId="3" fillId="128" borderId="0" applyNumberFormat="0" applyBorder="0" applyAlignment="0" applyProtection="0"/>
    <xf numFmtId="0" fontId="170" fillId="0" borderId="0" applyNumberFormat="0" applyFill="0" applyBorder="0" applyAlignment="0" applyProtection="0"/>
    <xf numFmtId="0" fontId="3" fillId="130" borderId="0" applyNumberFormat="0" applyBorder="0" applyAlignment="0" applyProtection="0"/>
    <xf numFmtId="0" fontId="3" fillId="73" borderId="0" applyNumberFormat="0" applyBorder="0" applyAlignment="0" applyProtection="0"/>
    <xf numFmtId="0" fontId="3" fillId="69" borderId="0" applyNumberFormat="0" applyBorder="0" applyAlignment="0" applyProtection="0"/>
    <xf numFmtId="0" fontId="3" fillId="74" borderId="0" applyNumberFormat="0" applyBorder="0" applyAlignment="0" applyProtection="0"/>
    <xf numFmtId="0" fontId="3" fillId="70" borderId="0" applyNumberFormat="0" applyBorder="0" applyAlignment="0" applyProtection="0"/>
    <xf numFmtId="0" fontId="3" fillId="75" borderId="0" applyNumberFormat="0" applyBorder="0" applyAlignment="0" applyProtection="0"/>
    <xf numFmtId="0" fontId="2" fillId="0" borderId="0"/>
    <xf numFmtId="0" fontId="170" fillId="0" borderId="0" applyNumberFormat="0" applyFill="0" applyBorder="0" applyAlignment="0" applyProtection="0"/>
    <xf numFmtId="0" fontId="2" fillId="0" borderId="0"/>
    <xf numFmtId="9" fontId="2" fillId="0" borderId="0" applyFont="0" applyFill="0" applyBorder="0" applyAlignment="0" applyProtection="0"/>
    <xf numFmtId="0" fontId="170" fillId="0" borderId="0" applyNumberFormat="0" applyFill="0" applyBorder="0" applyAlignment="0" applyProtection="0"/>
    <xf numFmtId="0" fontId="2" fillId="0" borderId="0"/>
    <xf numFmtId="0" fontId="2" fillId="86" borderId="33" applyNumberFormat="0" applyFont="0" applyAlignment="0" applyProtection="0"/>
    <xf numFmtId="0" fontId="170" fillId="0" borderId="0" applyNumberFormat="0" applyFill="0" applyBorder="0" applyAlignment="0" applyProtection="0"/>
    <xf numFmtId="0" fontId="2" fillId="125" borderId="0" applyNumberFormat="0" applyBorder="0" applyAlignment="0" applyProtection="0"/>
    <xf numFmtId="0" fontId="2" fillId="71" borderId="0" applyNumberFormat="0" applyBorder="0" applyAlignment="0" applyProtection="0"/>
    <xf numFmtId="0" fontId="2" fillId="126" borderId="0" applyNumberFormat="0" applyBorder="0" applyAlignment="0" applyProtection="0"/>
    <xf numFmtId="0" fontId="2" fillId="72" borderId="0" applyNumberFormat="0" applyBorder="0" applyAlignment="0" applyProtection="0"/>
    <xf numFmtId="0" fontId="2" fillId="127" borderId="0" applyNumberFormat="0" applyBorder="0" applyAlignment="0" applyProtection="0"/>
    <xf numFmtId="0" fontId="2" fillId="128" borderId="0" applyNumberFormat="0" applyBorder="0" applyAlignment="0" applyProtection="0"/>
    <xf numFmtId="0" fontId="2" fillId="130"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74" borderId="0" applyNumberFormat="0" applyBorder="0" applyAlignment="0" applyProtection="0"/>
    <xf numFmtId="0" fontId="2" fillId="70" borderId="0" applyNumberFormat="0" applyBorder="0" applyAlignment="0" applyProtection="0"/>
    <xf numFmtId="0" fontId="2" fillId="75" borderId="0" applyNumberFormat="0" applyBorder="0" applyAlignment="0" applyProtection="0"/>
    <xf numFmtId="0" fontId="1" fillId="0" borderId="0"/>
    <xf numFmtId="0" fontId="170" fillId="0" borderId="0" applyNumberFormat="0" applyFill="0" applyBorder="0" applyAlignment="0" applyProtection="0"/>
    <xf numFmtId="0" fontId="170" fillId="0" borderId="0" applyNumberFormat="0" applyFill="0" applyBorder="0" applyAlignment="0" applyProtection="0"/>
    <xf numFmtId="0" fontId="1" fillId="0" borderId="0"/>
    <xf numFmtId="0" fontId="1" fillId="0" borderId="0"/>
    <xf numFmtId="0" fontId="1" fillId="86" borderId="33" applyNumberFormat="0" applyFont="0" applyAlignment="0" applyProtection="0"/>
    <xf numFmtId="0" fontId="1" fillId="125" borderId="0" applyNumberFormat="0" applyBorder="0" applyAlignment="0" applyProtection="0"/>
    <xf numFmtId="0" fontId="1" fillId="71" borderId="0" applyNumberFormat="0" applyBorder="0" applyAlignment="0" applyProtection="0"/>
    <xf numFmtId="0" fontId="170" fillId="0" borderId="0" applyNumberFormat="0" applyFill="0" applyBorder="0" applyAlignment="0" applyProtection="0"/>
    <xf numFmtId="0" fontId="1" fillId="126" borderId="0" applyNumberFormat="0" applyBorder="0" applyAlignment="0" applyProtection="0"/>
    <xf numFmtId="0" fontId="1" fillId="72" borderId="0" applyNumberFormat="0" applyBorder="0" applyAlignment="0" applyProtection="0"/>
    <xf numFmtId="0" fontId="1" fillId="127" borderId="0" applyNumberFormat="0" applyBorder="0" applyAlignment="0" applyProtection="0"/>
    <xf numFmtId="0" fontId="1" fillId="128" borderId="0" applyNumberFormat="0" applyBorder="0" applyAlignment="0" applyProtection="0"/>
    <xf numFmtId="0" fontId="1" fillId="130" borderId="0" applyNumberFormat="0" applyBorder="0" applyAlignment="0" applyProtection="0"/>
    <xf numFmtId="0" fontId="1" fillId="73" borderId="0" applyNumberFormat="0" applyBorder="0" applyAlignment="0" applyProtection="0"/>
    <xf numFmtId="0" fontId="1" fillId="69" borderId="0" applyNumberFormat="0" applyBorder="0" applyAlignment="0" applyProtection="0"/>
    <xf numFmtId="0" fontId="1" fillId="74" borderId="0" applyNumberFormat="0" applyBorder="0" applyAlignment="0" applyProtection="0"/>
    <xf numFmtId="0" fontId="1" fillId="0" borderId="0"/>
    <xf numFmtId="0" fontId="1" fillId="70" borderId="0" applyNumberFormat="0" applyBorder="0" applyAlignment="0" applyProtection="0"/>
    <xf numFmtId="0" fontId="1" fillId="75" borderId="0" applyNumberFormat="0" applyBorder="0" applyAlignment="0" applyProtection="0"/>
    <xf numFmtId="0" fontId="170" fillId="0" borderId="0" applyNumberFormat="0" applyFill="0" applyBorder="0" applyAlignment="0" applyProtection="0"/>
  </cellStyleXfs>
  <cellXfs count="1250">
    <xf numFmtId="0" fontId="0" fillId="0" borderId="0" xfId="0"/>
    <xf numFmtId="0" fontId="0" fillId="0" borderId="0" xfId="0" applyFill="1"/>
    <xf numFmtId="0" fontId="10" fillId="0" borderId="0" xfId="0" applyFont="1" applyFill="1"/>
    <xf numFmtId="0" fontId="141" fillId="0" borderId="0" xfId="0" applyFont="1"/>
    <xf numFmtId="0" fontId="13" fillId="0" borderId="0" xfId="0" applyFont="1" applyFill="1" applyBorder="1" applyAlignment="1">
      <alignment horizontal="left" vertical="center"/>
    </xf>
    <xf numFmtId="0" fontId="141" fillId="91" borderId="0" xfId="2900" applyFont="1" applyFill="1" applyAlignment="1">
      <alignment horizontal="justify" wrapText="1"/>
    </xf>
    <xf numFmtId="0" fontId="10" fillId="91" borderId="0" xfId="2900" applyFont="1" applyFill="1" applyAlignment="1">
      <alignment horizontal="justify" wrapText="1"/>
    </xf>
    <xf numFmtId="0" fontId="10" fillId="0" borderId="0" xfId="0" applyFont="1"/>
    <xf numFmtId="3" fontId="0" fillId="0" borderId="0" xfId="0" applyNumberFormat="1"/>
    <xf numFmtId="3" fontId="0" fillId="0" borderId="0" xfId="0" applyNumberFormat="1" applyFill="1"/>
    <xf numFmtId="0" fontId="0" fillId="0" borderId="0" xfId="0" applyAlignment="1"/>
    <xf numFmtId="0" fontId="0" fillId="0" borderId="0" xfId="2900" applyFont="1" applyBorder="1"/>
    <xf numFmtId="0" fontId="12" fillId="0" borderId="0" xfId="2900" applyFont="1" applyFill="1" applyBorder="1"/>
    <xf numFmtId="0" fontId="58" fillId="0" borderId="0" xfId="2900" applyFont="1" applyAlignment="1">
      <alignment horizontal="justify" wrapText="1"/>
    </xf>
    <xf numFmtId="0" fontId="0" fillId="0" borderId="0" xfId="2900" applyFont="1" applyAlignment="1">
      <alignment horizontal="justify" wrapText="1"/>
    </xf>
    <xf numFmtId="0" fontId="12" fillId="0" borderId="0" xfId="2900" applyFont="1" applyAlignment="1">
      <alignment horizontal="justify" wrapText="1"/>
    </xf>
    <xf numFmtId="0" fontId="12" fillId="0" borderId="0" xfId="2900" applyFont="1"/>
    <xf numFmtId="0" fontId="144" fillId="0" borderId="0" xfId="0" applyFont="1" applyAlignment="1">
      <alignment horizontal="left" vertical="center"/>
    </xf>
    <xf numFmtId="0" fontId="145" fillId="0" borderId="0" xfId="0" applyFont="1"/>
    <xf numFmtId="0" fontId="141" fillId="0" borderId="0" xfId="2900" applyFont="1" applyAlignment="1">
      <alignment horizontal="justify" wrapText="1"/>
    </xf>
    <xf numFmtId="0" fontId="0" fillId="0" borderId="0" xfId="2900" applyFont="1" applyAlignment="1">
      <alignment wrapText="1"/>
    </xf>
    <xf numFmtId="3" fontId="12" fillId="0" borderId="0" xfId="2738" applyNumberFormat="1" applyFont="1" applyFill="1" applyBorder="1" applyAlignment="1">
      <alignment horizontal="right"/>
    </xf>
    <xf numFmtId="0" fontId="10" fillId="91" borderId="0" xfId="2900" applyFont="1" applyFill="1" applyBorder="1" applyAlignment="1">
      <alignment horizontal="justify" wrapText="1"/>
    </xf>
    <xf numFmtId="0" fontId="11" fillId="91" borderId="0" xfId="2900" applyFont="1" applyFill="1" applyBorder="1" applyAlignment="1">
      <alignment horizontal="center" wrapText="1"/>
    </xf>
    <xf numFmtId="0" fontId="146" fillId="0" borderId="58" xfId="0" applyNumberFormat="1" applyFont="1" applyFill="1" applyBorder="1" applyAlignment="1" applyProtection="1">
      <alignment horizontal="right" wrapText="1"/>
    </xf>
    <xf numFmtId="0" fontId="12" fillId="91" borderId="0" xfId="2900" applyFont="1" applyFill="1" applyBorder="1" applyAlignment="1">
      <alignment wrapText="1"/>
    </xf>
    <xf numFmtId="0" fontId="58" fillId="0" borderId="0" xfId="2900" applyFont="1" applyAlignment="1">
      <alignment wrapText="1"/>
    </xf>
    <xf numFmtId="6" fontId="144" fillId="0" borderId="0" xfId="2900" applyNumberFormat="1" applyFont="1" applyFill="1" applyBorder="1" applyAlignment="1">
      <alignment horizontal="right" wrapText="1"/>
    </xf>
    <xf numFmtId="0" fontId="145" fillId="91" borderId="0" xfId="2900" applyFont="1" applyFill="1" applyAlignment="1">
      <alignment wrapText="1"/>
    </xf>
    <xf numFmtId="0" fontId="10" fillId="0" borderId="0" xfId="2900" applyFont="1" applyAlignment="1">
      <alignment wrapText="1"/>
    </xf>
    <xf numFmtId="164" fontId="10" fillId="0" borderId="0" xfId="2900" applyNumberFormat="1" applyFont="1" applyBorder="1"/>
    <xf numFmtId="164" fontId="10" fillId="0" borderId="0" xfId="2900" applyNumberFormat="1" applyFont="1"/>
    <xf numFmtId="0" fontId="10" fillId="0" borderId="0" xfId="2900" applyFont="1"/>
    <xf numFmtId="0" fontId="10" fillId="0" borderId="0" xfId="2900" applyFont="1" applyFill="1"/>
    <xf numFmtId="0" fontId="10" fillId="0" borderId="0" xfId="2900" applyFont="1" applyFill="1" applyAlignment="1"/>
    <xf numFmtId="0" fontId="10" fillId="0" borderId="0" xfId="2900" applyFont="1" applyAlignment="1"/>
    <xf numFmtId="164" fontId="10" fillId="0" borderId="0" xfId="2900" applyNumberFormat="1" applyFont="1" applyFill="1" applyBorder="1"/>
    <xf numFmtId="164" fontId="10" fillId="0" borderId="0" xfId="2900" applyNumberFormat="1" applyFont="1" applyFill="1"/>
    <xf numFmtId="0" fontId="10" fillId="0" borderId="0" xfId="2900" applyFont="1" applyAlignment="1">
      <alignment horizontal="center"/>
    </xf>
    <xf numFmtId="0" fontId="141" fillId="0" borderId="0" xfId="3038" applyFont="1" applyBorder="1" applyAlignment="1">
      <alignment horizontal="left" vertical="center"/>
    </xf>
    <xf numFmtId="0" fontId="148" fillId="0" borderId="67" xfId="3057" applyFont="1" applyBorder="1"/>
    <xf numFmtId="0" fontId="148" fillId="0" borderId="75" xfId="3057" applyFont="1" applyBorder="1"/>
    <xf numFmtId="0" fontId="148" fillId="0" borderId="77" xfId="3057" applyFont="1" applyBorder="1"/>
    <xf numFmtId="0" fontId="148" fillId="0" borderId="69" xfId="3057" applyFont="1" applyBorder="1"/>
    <xf numFmtId="0" fontId="13" fillId="0" borderId="0" xfId="2900" applyFont="1"/>
    <xf numFmtId="0" fontId="95" fillId="0" borderId="83" xfId="3038" applyFont="1" applyBorder="1"/>
    <xf numFmtId="0" fontId="10" fillId="0" borderId="79" xfId="3038" applyBorder="1"/>
    <xf numFmtId="0" fontId="12" fillId="0" borderId="0" xfId="2900" applyFont="1" applyFill="1"/>
    <xf numFmtId="0" fontId="10" fillId="0" borderId="0" xfId="3161"/>
    <xf numFmtId="0" fontId="13" fillId="0" borderId="0" xfId="0" applyFont="1" applyAlignment="1">
      <alignment vertical="center"/>
    </xf>
    <xf numFmtId="0" fontId="145" fillId="0" borderId="0" xfId="2900" applyFont="1" applyAlignment="1"/>
    <xf numFmtId="0" fontId="58" fillId="0" borderId="0" xfId="2900" applyFont="1" applyBorder="1" applyAlignment="1"/>
    <xf numFmtId="0" fontId="58" fillId="0" borderId="0" xfId="3161" applyFont="1" applyAlignment="1"/>
    <xf numFmtId="0" fontId="145" fillId="0" borderId="0" xfId="2900" applyFont="1" applyAlignment="1">
      <alignment wrapText="1"/>
    </xf>
    <xf numFmtId="0" fontId="12" fillId="0" borderId="0" xfId="0" applyFont="1"/>
    <xf numFmtId="0" fontId="142" fillId="0" borderId="0" xfId="2900" applyFont="1"/>
    <xf numFmtId="0" fontId="0" fillId="0" borderId="0" xfId="0" applyAlignment="1">
      <alignment wrapText="1"/>
    </xf>
    <xf numFmtId="0" fontId="10" fillId="0" borderId="0" xfId="2900" applyFont="1" applyFill="1" applyAlignment="1">
      <alignment wrapText="1"/>
    </xf>
    <xf numFmtId="0" fontId="10" fillId="0" borderId="0" xfId="2900" applyFont="1" applyAlignment="1">
      <alignment horizontal="center" wrapText="1"/>
    </xf>
    <xf numFmtId="164" fontId="10" fillId="0" borderId="0" xfId="2900" applyNumberFormat="1" applyFont="1" applyBorder="1" applyAlignment="1">
      <alignment wrapText="1"/>
    </xf>
    <xf numFmtId="164" fontId="10" fillId="0" borderId="0" xfId="2900" applyNumberFormat="1" applyFont="1" applyAlignment="1">
      <alignment wrapText="1"/>
    </xf>
    <xf numFmtId="164" fontId="150" fillId="0" borderId="0" xfId="0" applyNumberFormat="1" applyFont="1" applyFill="1" applyAlignment="1">
      <alignment vertical="top" wrapText="1"/>
    </xf>
    <xf numFmtId="164" fontId="150" fillId="0" borderId="0" xfId="0" applyNumberFormat="1" applyFont="1" applyFill="1" applyAlignment="1">
      <alignment vertical="top"/>
    </xf>
    <xf numFmtId="164" fontId="0" fillId="0" borderId="0" xfId="0" applyNumberFormat="1"/>
    <xf numFmtId="0" fontId="141" fillId="0" borderId="0" xfId="2900" applyFont="1" applyAlignment="1">
      <alignment wrapText="1"/>
    </xf>
    <xf numFmtId="0" fontId="10" fillId="0" borderId="0" xfId="3224"/>
    <xf numFmtId="164" fontId="11" fillId="91" borderId="55" xfId="2900" applyNumberFormat="1" applyFont="1" applyFill="1" applyBorder="1" applyAlignment="1">
      <alignment horizontal="right" wrapText="1"/>
    </xf>
    <xf numFmtId="164" fontId="12" fillId="91" borderId="0" xfId="2900" applyNumberFormat="1" applyFont="1" applyFill="1" applyBorder="1" applyAlignment="1">
      <alignment horizontal="right" wrapText="1"/>
    </xf>
    <xf numFmtId="164" fontId="12" fillId="91" borderId="57" xfId="2900" applyNumberFormat="1" applyFont="1" applyFill="1" applyBorder="1" applyAlignment="1">
      <alignment horizontal="right" wrapText="1"/>
    </xf>
    <xf numFmtId="0" fontId="12" fillId="0" borderId="0" xfId="0" applyFont="1" applyAlignment="1">
      <alignment horizontal="justify" vertical="center"/>
    </xf>
    <xf numFmtId="0" fontId="10" fillId="0" borderId="0" xfId="3033" applyBorder="1"/>
    <xf numFmtId="0" fontId="10" fillId="0" borderId="0" xfId="3033" applyAlignment="1"/>
    <xf numFmtId="0" fontId="10" fillId="0" borderId="0" xfId="3033"/>
    <xf numFmtId="0" fontId="10" fillId="0" borderId="1" xfId="3033" applyBorder="1" applyAlignment="1">
      <alignment horizontal="center"/>
    </xf>
    <xf numFmtId="0" fontId="10" fillId="0" borderId="1" xfId="3033" applyFill="1" applyBorder="1" applyAlignment="1">
      <alignment horizontal="center"/>
    </xf>
    <xf numFmtId="2" fontId="10" fillId="0" borderId="100" xfId="3033" applyNumberFormat="1" applyFont="1" applyBorder="1" applyAlignment="1">
      <alignment horizontal="center"/>
    </xf>
    <xf numFmtId="2" fontId="10" fillId="0" borderId="60" xfId="3033" quotePrefix="1" applyNumberFormat="1" applyFont="1" applyBorder="1" applyAlignment="1">
      <alignment horizontal="center"/>
    </xf>
    <xf numFmtId="2" fontId="10" fillId="0" borderId="60" xfId="3033" applyNumberFormat="1" applyFont="1" applyBorder="1" applyAlignment="1">
      <alignment horizontal="center"/>
    </xf>
    <xf numFmtId="2" fontId="10" fillId="0" borderId="60" xfId="3033" applyNumberFormat="1" applyFont="1" applyFill="1" applyBorder="1" applyAlignment="1">
      <alignment horizontal="center"/>
    </xf>
    <xf numFmtId="2" fontId="10" fillId="0" borderId="60" xfId="3033" applyNumberFormat="1" applyFont="1" applyFill="1" applyBorder="1" applyAlignment="1" applyProtection="1">
      <alignment horizontal="center"/>
      <protection locked="0"/>
    </xf>
    <xf numFmtId="2" fontId="10" fillId="0" borderId="89" xfId="3033" applyNumberFormat="1" applyFont="1" applyBorder="1" applyAlignment="1">
      <alignment horizontal="center"/>
    </xf>
    <xf numFmtId="2" fontId="10" fillId="0" borderId="25" xfId="3033" applyNumberFormat="1" applyFont="1" applyBorder="1" applyAlignment="1">
      <alignment horizontal="center"/>
    </xf>
    <xf numFmtId="2" fontId="10" fillId="0" borderId="25" xfId="3033" applyNumberFormat="1" applyFont="1" applyFill="1" applyBorder="1" applyAlignment="1">
      <alignment horizontal="center"/>
    </xf>
    <xf numFmtId="0" fontId="10" fillId="0" borderId="0" xfId="3033" applyFill="1"/>
    <xf numFmtId="0" fontId="10" fillId="0" borderId="0" xfId="3033" applyFont="1"/>
    <xf numFmtId="10" fontId="10" fillId="0" borderId="0" xfId="3033" applyNumberFormat="1"/>
    <xf numFmtId="164" fontId="141" fillId="0" borderId="0" xfId="2900" applyNumberFormat="1" applyFont="1"/>
    <xf numFmtId="0" fontId="141" fillId="0" borderId="0" xfId="2900" applyFont="1"/>
    <xf numFmtId="0" fontId="10" fillId="0" borderId="0" xfId="2900" applyFont="1" applyBorder="1" applyAlignment="1">
      <alignment wrapText="1"/>
    </xf>
    <xf numFmtId="164" fontId="141" fillId="0" borderId="0" xfId="2900" applyNumberFormat="1" applyFont="1" applyBorder="1"/>
    <xf numFmtId="0" fontId="10" fillId="0" borderId="0" xfId="2900" applyFont="1" applyFill="1" applyAlignment="1">
      <alignment vertical="center"/>
    </xf>
    <xf numFmtId="164" fontId="10" fillId="0" borderId="0" xfId="2900" applyNumberFormat="1" applyFont="1" applyAlignment="1">
      <alignment vertical="center"/>
    </xf>
    <xf numFmtId="0" fontId="10" fillId="0" borderId="0" xfId="2900" applyFont="1" applyAlignment="1">
      <alignment vertical="center"/>
    </xf>
    <xf numFmtId="199" fontId="10" fillId="0" borderId="0" xfId="2900" applyNumberFormat="1" applyFont="1"/>
    <xf numFmtId="0" fontId="144" fillId="0" borderId="0" xfId="2900" applyFont="1" applyFill="1" applyBorder="1" applyAlignment="1">
      <alignment vertical="center"/>
    </xf>
    <xf numFmtId="3" fontId="144" fillId="0" borderId="0" xfId="2900" applyNumberFormat="1" applyFont="1" applyFill="1" applyBorder="1" applyAlignment="1">
      <alignment horizontal="right"/>
    </xf>
    <xf numFmtId="0" fontId="12" fillId="0" borderId="0" xfId="2900" applyFont="1" applyAlignment="1"/>
    <xf numFmtId="0" fontId="145" fillId="0" borderId="0" xfId="2900" applyFont="1" applyFill="1" applyAlignment="1"/>
    <xf numFmtId="0" fontId="58" fillId="0" borderId="0" xfId="2900" applyFont="1" applyFill="1" applyAlignment="1"/>
    <xf numFmtId="164" fontId="58" fillId="0" borderId="0" xfId="2900" applyNumberFormat="1" applyFont="1" applyFill="1" applyAlignment="1">
      <alignment horizontal="center"/>
    </xf>
    <xf numFmtId="164" fontId="144" fillId="0" borderId="0" xfId="2900" applyNumberFormat="1" applyFont="1" applyBorder="1" applyAlignment="1"/>
    <xf numFmtId="164" fontId="144" fillId="0" borderId="0" xfId="2900" applyNumberFormat="1" applyFont="1" applyFill="1" applyBorder="1" applyAlignment="1"/>
    <xf numFmtId="0" fontId="10" fillId="91" borderId="0" xfId="2900" applyFont="1" applyFill="1"/>
    <xf numFmtId="164" fontId="13" fillId="0" borderId="0" xfId="2900" applyNumberFormat="1" applyFont="1" applyBorder="1" applyAlignment="1"/>
    <xf numFmtId="164" fontId="13" fillId="0" borderId="0" xfId="2900" applyNumberFormat="1" applyFont="1" applyFill="1" applyBorder="1" applyAlignment="1"/>
    <xf numFmtId="0" fontId="145" fillId="0" borderId="0" xfId="2900" applyFont="1" applyFill="1" applyBorder="1" applyAlignment="1">
      <alignment horizontal="justify" wrapText="1"/>
    </xf>
    <xf numFmtId="0" fontId="12" fillId="0" borderId="0" xfId="2900" applyFont="1" applyFill="1" applyBorder="1" applyAlignment="1">
      <alignment horizontal="justify" wrapText="1"/>
    </xf>
    <xf numFmtId="0" fontId="145" fillId="0" borderId="0" xfId="2900" applyFont="1" applyFill="1" applyBorder="1" applyAlignment="1">
      <alignment horizontal="left" wrapText="1"/>
    </xf>
    <xf numFmtId="0" fontId="58" fillId="0" borderId="0" xfId="2900" applyFont="1" applyAlignment="1"/>
    <xf numFmtId="1" fontId="141" fillId="0" borderId="0" xfId="2900" applyNumberFormat="1" applyFont="1"/>
    <xf numFmtId="0" fontId="58" fillId="0" borderId="0" xfId="2900" applyFont="1"/>
    <xf numFmtId="0" fontId="58" fillId="0" borderId="0" xfId="2900" applyFont="1" applyBorder="1"/>
    <xf numFmtId="0" fontId="10" fillId="0" borderId="0" xfId="2900" applyFont="1" applyBorder="1"/>
    <xf numFmtId="0" fontId="10" fillId="0" borderId="0" xfId="2900" applyFont="1" applyAlignment="1">
      <alignment horizontal="right"/>
    </xf>
    <xf numFmtId="164" fontId="12" fillId="0" borderId="0" xfId="2900" applyNumberFormat="1" applyFont="1" applyFill="1" applyBorder="1" applyAlignment="1">
      <alignment horizontal="right"/>
    </xf>
    <xf numFmtId="0" fontId="12" fillId="91" borderId="0" xfId="2900" applyFont="1" applyFill="1" applyBorder="1" applyAlignment="1">
      <alignment vertical="center"/>
    </xf>
    <xf numFmtId="0" fontId="10" fillId="0" borderId="0" xfId="2900" applyFont="1" applyBorder="1" applyAlignment="1">
      <alignment horizontal="justify" wrapText="1"/>
    </xf>
    <xf numFmtId="164" fontId="147" fillId="0" borderId="58" xfId="0" applyNumberFormat="1" applyFont="1" applyFill="1" applyBorder="1" applyAlignment="1" applyProtection="1">
      <alignment horizontal="right" wrapText="1"/>
    </xf>
    <xf numFmtId="0" fontId="58" fillId="0" borderId="0" xfId="3161" applyFont="1" applyFill="1" applyAlignment="1"/>
    <xf numFmtId="167" fontId="11" fillId="0" borderId="0" xfId="2740" applyNumberFormat="1" applyFont="1" applyFill="1" applyBorder="1" applyAlignment="1">
      <alignment horizontal="right" wrapText="1"/>
    </xf>
    <xf numFmtId="0" fontId="145" fillId="0" borderId="0" xfId="2900" applyFont="1" applyFill="1" applyAlignment="1">
      <alignment wrapText="1"/>
    </xf>
    <xf numFmtId="0" fontId="149" fillId="0" borderId="0" xfId="0" applyFont="1" applyFill="1" applyBorder="1" applyAlignment="1">
      <alignment vertical="top" wrapText="1"/>
    </xf>
    <xf numFmtId="0" fontId="0" fillId="91" borderId="0" xfId="0" applyFill="1"/>
    <xf numFmtId="0" fontId="10" fillId="91" borderId="0" xfId="0" applyFont="1" applyFill="1"/>
    <xf numFmtId="164" fontId="0" fillId="91" borderId="0" xfId="0" applyNumberFormat="1" applyFill="1"/>
    <xf numFmtId="164" fontId="12" fillId="0" borderId="0" xfId="4171" applyNumberFormat="1" applyFont="1" applyFill="1" applyBorder="1" applyAlignment="1">
      <alignment vertical="center" wrapText="1"/>
    </xf>
    <xf numFmtId="164" fontId="12" fillId="91" borderId="0" xfId="4171" applyNumberFormat="1" applyFont="1" applyFill="1" applyBorder="1" applyAlignment="1">
      <alignment vertical="center" wrapText="1"/>
    </xf>
    <xf numFmtId="167" fontId="12" fillId="91" borderId="0" xfId="2740" applyNumberFormat="1" applyFont="1" applyFill="1" applyBorder="1" applyAlignment="1">
      <alignment horizontal="right" wrapText="1"/>
    </xf>
    <xf numFmtId="167" fontId="12" fillId="0" borderId="0" xfId="2740" applyNumberFormat="1" applyFont="1" applyFill="1" applyBorder="1" applyAlignment="1">
      <alignment horizontal="right" wrapText="1"/>
    </xf>
    <xf numFmtId="197" fontId="10" fillId="0" borderId="0" xfId="2900" applyNumberFormat="1" applyFont="1" applyBorder="1" applyAlignment="1">
      <alignment wrapText="1"/>
    </xf>
    <xf numFmtId="0" fontId="10" fillId="0" borderId="0" xfId="2900" applyFont="1" applyFill="1" applyBorder="1"/>
    <xf numFmtId="0" fontId="58" fillId="0" borderId="0" xfId="0" applyFont="1" applyFill="1" applyAlignment="1"/>
    <xf numFmtId="4" fontId="10" fillId="0" borderId="0" xfId="2900" applyNumberFormat="1" applyFont="1" applyBorder="1" applyAlignment="1">
      <alignment wrapText="1"/>
    </xf>
    <xf numFmtId="166" fontId="141" fillId="0" borderId="0" xfId="3692" applyNumberFormat="1" applyFont="1"/>
    <xf numFmtId="3" fontId="10" fillId="0" borderId="0" xfId="2900" applyNumberFormat="1" applyFont="1"/>
    <xf numFmtId="173" fontId="12" fillId="0" borderId="0" xfId="2740" applyNumberFormat="1" applyFont="1" applyFill="1" applyBorder="1" applyAlignment="1">
      <alignment horizontal="right" wrapText="1"/>
    </xf>
    <xf numFmtId="1" fontId="147" fillId="0" borderId="0" xfId="0" applyNumberFormat="1" applyFont="1" applyFill="1" applyBorder="1" applyAlignment="1" applyProtection="1">
      <alignment horizontal="right" wrapText="1"/>
    </xf>
    <xf numFmtId="0" fontId="141" fillId="91" borderId="0" xfId="2900" applyFont="1" applyFill="1"/>
    <xf numFmtId="0" fontId="12" fillId="91" borderId="0" xfId="2900" applyFont="1" applyFill="1"/>
    <xf numFmtId="6" fontId="144" fillId="91" borderId="0" xfId="2900" applyNumberFormat="1" applyFont="1" applyFill="1" applyBorder="1" applyAlignment="1">
      <alignment horizontal="right" wrapText="1"/>
    </xf>
    <xf numFmtId="0" fontId="12" fillId="91" borderId="0" xfId="2900" applyFont="1" applyFill="1" applyAlignment="1"/>
    <xf numFmtId="0" fontId="58" fillId="91" borderId="0" xfId="2900" applyFont="1" applyFill="1" applyAlignment="1">
      <alignment wrapText="1"/>
    </xf>
    <xf numFmtId="0" fontId="12" fillId="91" borderId="0" xfId="2900" applyFont="1" applyFill="1" applyAlignment="1">
      <alignment horizontal="justify"/>
    </xf>
    <xf numFmtId="0" fontId="145" fillId="91" borderId="0" xfId="2900" applyFont="1" applyFill="1" applyAlignment="1"/>
    <xf numFmtId="0" fontId="58" fillId="91" borderId="0" xfId="0" applyFont="1" applyFill="1"/>
    <xf numFmtId="0" fontId="0" fillId="0" borderId="0" xfId="0" applyAlignment="1">
      <alignment wrapText="1"/>
    </xf>
    <xf numFmtId="0" fontId="0" fillId="92" borderId="0" xfId="0" applyFill="1"/>
    <xf numFmtId="3" fontId="147" fillId="91" borderId="104" xfId="0" applyNumberFormat="1" applyFont="1" applyFill="1" applyBorder="1" applyAlignment="1" applyProtection="1">
      <alignment horizontal="right" wrapText="1"/>
    </xf>
    <xf numFmtId="164" fontId="147" fillId="92" borderId="104" xfId="0" applyNumberFormat="1" applyFont="1" applyFill="1" applyBorder="1" applyAlignment="1" applyProtection="1">
      <alignment horizontal="right" wrapText="1"/>
    </xf>
    <xf numFmtId="0" fontId="0" fillId="0" borderId="0" xfId="0"/>
    <xf numFmtId="0" fontId="42"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3" fontId="0" fillId="0" borderId="1" xfId="0" applyNumberFormat="1" applyFont="1" applyFill="1" applyBorder="1" applyAlignment="1" applyProtection="1">
      <alignment horizontal="center" vertical="center" wrapText="1"/>
    </xf>
    <xf numFmtId="0" fontId="141" fillId="0" borderId="0" xfId="3030" applyFont="1" applyFill="1" applyBorder="1" applyAlignment="1">
      <alignment horizontal="left" vertical="top" wrapText="1"/>
    </xf>
    <xf numFmtId="0" fontId="56" fillId="0" borderId="0" xfId="0" applyFont="1" applyFill="1" applyBorder="1"/>
    <xf numFmtId="0" fontId="0" fillId="0" borderId="0" xfId="0" applyFill="1" applyBorder="1"/>
    <xf numFmtId="0" fontId="146" fillId="0" borderId="0" xfId="0" applyNumberFormat="1" applyFont="1" applyFill="1" applyBorder="1" applyAlignment="1" applyProtection="1">
      <alignment horizontal="right" wrapText="1"/>
    </xf>
    <xf numFmtId="0" fontId="147" fillId="0" borderId="0" xfId="0" applyNumberFormat="1" applyFont="1" applyFill="1" applyBorder="1" applyAlignment="1" applyProtection="1">
      <alignment horizontal="right" wrapText="1"/>
    </xf>
    <xf numFmtId="0" fontId="0" fillId="0" borderId="0" xfId="0"/>
    <xf numFmtId="0" fontId="155" fillId="91" borderId="0" xfId="2900" applyFont="1" applyFill="1"/>
    <xf numFmtId="0" fontId="100" fillId="91" borderId="0" xfId="0" applyFont="1" applyFill="1"/>
    <xf numFmtId="0" fontId="152" fillId="91" borderId="1" xfId="2900" applyFont="1" applyFill="1" applyBorder="1" applyAlignment="1">
      <alignment horizontal="right"/>
    </xf>
    <xf numFmtId="0" fontId="56" fillId="91" borderId="1" xfId="2900" applyFont="1" applyFill="1" applyBorder="1"/>
    <xf numFmtId="0" fontId="152" fillId="91" borderId="1" xfId="2900" applyFont="1" applyFill="1" applyBorder="1"/>
    <xf numFmtId="0" fontId="152" fillId="91" borderId="1" xfId="2900" applyFont="1" applyFill="1" applyBorder="1" applyAlignment="1">
      <alignment horizontal="left"/>
    </xf>
    <xf numFmtId="0" fontId="152" fillId="91" borderId="1" xfId="2900" applyFont="1" applyFill="1" applyBorder="1" applyAlignment="1">
      <alignment horizontal="center" vertical="center" wrapText="1"/>
    </xf>
    <xf numFmtId="0" fontId="155" fillId="0" borderId="0" xfId="2900" applyFont="1"/>
    <xf numFmtId="0" fontId="100" fillId="0" borderId="0" xfId="0" applyFont="1"/>
    <xf numFmtId="0" fontId="100" fillId="91" borderId="0" xfId="2900" applyFont="1" applyFill="1"/>
    <xf numFmtId="0" fontId="152" fillId="91" borderId="1" xfId="2900" applyFont="1" applyFill="1" applyBorder="1" applyAlignment="1">
      <alignment horizontal="center"/>
    </xf>
    <xf numFmtId="0" fontId="152" fillId="91" borderId="1" xfId="2900" applyFont="1" applyFill="1" applyBorder="1" applyAlignment="1">
      <alignment horizontal="center" vertical="center"/>
    </xf>
    <xf numFmtId="0" fontId="56" fillId="91" borderId="1" xfId="2900" applyFont="1" applyFill="1" applyBorder="1" applyAlignment="1">
      <alignment horizontal="center"/>
    </xf>
    <xf numFmtId="0" fontId="11" fillId="0" borderId="0" xfId="2900" applyFont="1"/>
    <xf numFmtId="0" fontId="56" fillId="91" borderId="1" xfId="2900" applyFont="1" applyFill="1" applyBorder="1" applyAlignment="1">
      <alignment wrapText="1"/>
    </xf>
    <xf numFmtId="0" fontId="56" fillId="91" borderId="1" xfId="2900" applyFont="1" applyFill="1" applyBorder="1" applyAlignment="1">
      <alignment horizontal="left"/>
    </xf>
    <xf numFmtId="0" fontId="56" fillId="0" borderId="1" xfId="0" applyFont="1" applyBorder="1" applyAlignment="1">
      <alignment wrapText="1"/>
    </xf>
    <xf numFmtId="0" fontId="56" fillId="0" borderId="1" xfId="2900" applyFont="1" applyFill="1" applyBorder="1" applyAlignment="1">
      <alignment wrapText="1"/>
    </xf>
    <xf numFmtId="0" fontId="56" fillId="0" borderId="1" xfId="2900" applyFont="1" applyFill="1" applyBorder="1" applyAlignment="1">
      <alignment horizontal="left"/>
    </xf>
    <xf numFmtId="0" fontId="141" fillId="0" borderId="0" xfId="2900" applyFont="1" applyBorder="1" applyAlignment="1">
      <alignment horizontal="justify" wrapText="1"/>
    </xf>
    <xf numFmtId="0" fontId="152" fillId="0" borderId="42" xfId="2900" applyFont="1" applyFill="1" applyBorder="1" applyAlignment="1">
      <alignment horizontal="center" vertical="center" wrapText="1"/>
    </xf>
    <xf numFmtId="0" fontId="155" fillId="91" borderId="0" xfId="2900" applyFont="1" applyFill="1" applyAlignment="1"/>
    <xf numFmtId="0" fontId="100" fillId="0" borderId="0" xfId="2900" applyFont="1" applyAlignment="1"/>
    <xf numFmtId="0" fontId="100" fillId="0" borderId="0" xfId="3161" applyFont="1" applyAlignment="1"/>
    <xf numFmtId="0" fontId="100" fillId="0" borderId="0" xfId="0" applyFont="1" applyAlignment="1"/>
    <xf numFmtId="0" fontId="100" fillId="0" borderId="0" xfId="2900" applyFont="1" applyBorder="1" applyAlignment="1"/>
    <xf numFmtId="0" fontId="152" fillId="0" borderId="54" xfId="2900" applyFont="1" applyBorder="1" applyAlignment="1">
      <alignment vertical="center"/>
    </xf>
    <xf numFmtId="0" fontId="152" fillId="0" borderId="0" xfId="2900" applyFont="1" applyBorder="1" applyAlignment="1">
      <alignment vertical="center" wrapText="1"/>
    </xf>
    <xf numFmtId="0" fontId="157" fillId="0" borderId="56" xfId="2900" applyFont="1" applyFill="1" applyBorder="1" applyAlignment="1">
      <alignment horizontal="left" vertical="center"/>
    </xf>
    <xf numFmtId="0" fontId="152" fillId="0" borderId="65" xfId="2900" applyFont="1" applyBorder="1" applyAlignment="1">
      <alignment vertical="center" wrapText="1"/>
    </xf>
    <xf numFmtId="0" fontId="56" fillId="0" borderId="65" xfId="2900" applyFont="1" applyBorder="1" applyAlignment="1">
      <alignment vertical="center" wrapText="1"/>
    </xf>
    <xf numFmtId="0" fontId="151" fillId="91" borderId="65" xfId="2900" applyFont="1" applyFill="1" applyBorder="1" applyAlignment="1">
      <alignment horizontal="left" vertical="center" wrapText="1" indent="1"/>
    </xf>
    <xf numFmtId="0" fontId="56" fillId="0" borderId="65" xfId="2900" applyFont="1" applyBorder="1"/>
    <xf numFmtId="0" fontId="56" fillId="0" borderId="65" xfId="2900" applyFont="1" applyBorder="1" applyAlignment="1">
      <alignment vertical="center"/>
    </xf>
    <xf numFmtId="0" fontId="155" fillId="0" borderId="0" xfId="0" applyFont="1"/>
    <xf numFmtId="164" fontId="147" fillId="0" borderId="109" xfId="0" applyNumberFormat="1" applyFont="1" applyFill="1" applyBorder="1" applyAlignment="1" applyProtection="1">
      <alignment horizontal="right" wrapText="1"/>
    </xf>
    <xf numFmtId="0" fontId="100" fillId="0" borderId="122" xfId="4171" applyFont="1" applyBorder="1" applyAlignment="1">
      <alignment vertical="center" wrapText="1"/>
    </xf>
    <xf numFmtId="0" fontId="100" fillId="0" borderId="115" xfId="4171" applyFont="1" applyBorder="1" applyAlignment="1">
      <alignment vertical="center" wrapText="1"/>
    </xf>
    <xf numFmtId="0" fontId="100" fillId="0" borderId="117" xfId="4171" applyFont="1" applyBorder="1" applyAlignment="1">
      <alignment vertical="center" wrapText="1"/>
    </xf>
    <xf numFmtId="0" fontId="100" fillId="0" borderId="125" xfId="4171" applyFont="1" applyBorder="1" applyAlignment="1">
      <alignment vertical="center" wrapText="1"/>
    </xf>
    <xf numFmtId="0" fontId="152" fillId="0" borderId="133" xfId="2900" applyFont="1" applyBorder="1" applyAlignment="1">
      <alignment vertical="center" wrapText="1"/>
    </xf>
    <xf numFmtId="0" fontId="56" fillId="0" borderId="133" xfId="2900" applyFont="1" applyBorder="1" applyAlignment="1">
      <alignment vertical="center" wrapText="1"/>
    </xf>
    <xf numFmtId="0" fontId="56" fillId="0" borderId="133" xfId="2900" applyFont="1" applyBorder="1"/>
    <xf numFmtId="0" fontId="56" fillId="0" borderId="133" xfId="2900" applyFont="1" applyBorder="1" applyAlignment="1">
      <alignment vertical="center"/>
    </xf>
    <xf numFmtId="0" fontId="152" fillId="0" borderId="139" xfId="2900" applyFont="1" applyBorder="1" applyAlignment="1">
      <alignment vertical="center" wrapText="1"/>
    </xf>
    <xf numFmtId="0" fontId="56" fillId="0" borderId="139" xfId="2900" applyFont="1" applyBorder="1" applyAlignment="1">
      <alignment vertical="center" wrapText="1"/>
    </xf>
    <xf numFmtId="0" fontId="56" fillId="0" borderId="139" xfId="2900" applyFont="1" applyBorder="1"/>
    <xf numFmtId="0" fontId="56" fillId="0" borderId="139" xfId="2900" applyFont="1" applyBorder="1" applyAlignment="1">
      <alignment vertical="center"/>
    </xf>
    <xf numFmtId="0" fontId="152" fillId="0" borderId="140" xfId="2900" applyFont="1" applyBorder="1" applyAlignment="1">
      <alignment vertical="center"/>
    </xf>
    <xf numFmtId="0" fontId="152" fillId="0" borderId="108" xfId="2900" applyFont="1" applyBorder="1" applyAlignment="1">
      <alignment vertical="center"/>
    </xf>
    <xf numFmtId="0" fontId="152" fillId="0" borderId="108" xfId="2900" applyFont="1" applyBorder="1" applyAlignment="1">
      <alignment vertical="center" wrapText="1"/>
    </xf>
    <xf numFmtId="0" fontId="152" fillId="91" borderId="141" xfId="2900" applyFont="1" applyFill="1" applyBorder="1" applyAlignment="1">
      <alignment horizontal="center" vertical="center" wrapText="1"/>
    </xf>
    <xf numFmtId="0" fontId="152" fillId="91" borderId="13" xfId="2900" applyFont="1" applyFill="1" applyBorder="1" applyAlignment="1">
      <alignment horizontal="center" vertical="center" wrapText="1"/>
    </xf>
    <xf numFmtId="0" fontId="152" fillId="91" borderId="142" xfId="2900" applyFont="1" applyFill="1" applyBorder="1" applyAlignment="1">
      <alignment horizontal="center" vertical="center" wrapText="1"/>
    </xf>
    <xf numFmtId="0" fontId="155" fillId="91" borderId="0" xfId="0" applyFont="1" applyFill="1" applyAlignment="1">
      <alignment vertical="center"/>
    </xf>
    <xf numFmtId="0" fontId="152" fillId="91" borderId="143" xfId="2900" applyFont="1" applyFill="1" applyBorder="1" applyAlignment="1">
      <alignment horizontal="center" vertical="center" wrapText="1"/>
    </xf>
    <xf numFmtId="0" fontId="152" fillId="91" borderId="144" xfId="2900" applyFont="1" applyFill="1" applyBorder="1" applyAlignment="1">
      <alignment horizontal="center" vertical="center" wrapText="1"/>
    </xf>
    <xf numFmtId="0" fontId="152" fillId="91" borderId="145" xfId="2900" applyFont="1" applyFill="1" applyBorder="1" applyAlignment="1">
      <alignment horizontal="center" vertical="center" wrapText="1"/>
    </xf>
    <xf numFmtId="0" fontId="148" fillId="91" borderId="146" xfId="0" applyFont="1" applyFill="1" applyBorder="1" applyAlignment="1">
      <alignment vertical="top" wrapText="1"/>
    </xf>
    <xf numFmtId="0" fontId="148" fillId="91" borderId="148" xfId="0" applyFont="1" applyFill="1" applyBorder="1" applyAlignment="1">
      <alignment vertical="top" wrapText="1"/>
    </xf>
    <xf numFmtId="0" fontId="100" fillId="91" borderId="0" xfId="2900" applyFont="1" applyFill="1" applyAlignment="1"/>
    <xf numFmtId="0" fontId="100" fillId="91" borderId="0" xfId="2900" applyFont="1" applyFill="1" applyBorder="1" applyAlignment="1"/>
    <xf numFmtId="0" fontId="146" fillId="0" borderId="104" xfId="0" applyNumberFormat="1" applyFont="1" applyFill="1" applyBorder="1" applyAlignment="1" applyProtection="1">
      <alignment horizontal="right" wrapText="1"/>
    </xf>
    <xf numFmtId="0" fontId="56" fillId="91" borderId="150" xfId="2900" applyFont="1" applyFill="1" applyBorder="1" applyAlignment="1">
      <alignment horizontal="justify" wrapText="1"/>
    </xf>
    <xf numFmtId="0" fontId="56" fillId="91" borderId="146" xfId="2900" applyFont="1" applyFill="1" applyBorder="1" applyAlignment="1">
      <alignment horizontal="justify" wrapText="1"/>
    </xf>
    <xf numFmtId="0" fontId="152" fillId="91" borderId="146" xfId="2900" applyFont="1" applyFill="1" applyBorder="1" applyAlignment="1">
      <alignment horizontal="center" wrapText="1"/>
    </xf>
    <xf numFmtId="0" fontId="152" fillId="91" borderId="151" xfId="2900" applyFont="1" applyFill="1" applyBorder="1" applyAlignment="1">
      <alignment horizontal="left" wrapText="1"/>
    </xf>
    <xf numFmtId="0" fontId="56" fillId="91" borderId="146" xfId="2900" applyFont="1" applyFill="1" applyBorder="1" applyAlignment="1">
      <alignment wrapText="1"/>
    </xf>
    <xf numFmtId="0" fontId="151" fillId="91" borderId="146" xfId="2900" applyFont="1" applyFill="1" applyBorder="1" applyAlignment="1">
      <alignment wrapText="1"/>
    </xf>
    <xf numFmtId="0" fontId="56" fillId="91" borderId="119" xfId="2900" applyFont="1" applyFill="1" applyBorder="1" applyAlignment="1">
      <alignment vertical="center" wrapText="1"/>
    </xf>
    <xf numFmtId="0" fontId="56" fillId="91" borderId="133" xfId="2900" applyFont="1" applyFill="1" applyBorder="1" applyAlignment="1">
      <alignment vertical="center" wrapText="1"/>
    </xf>
    <xf numFmtId="0" fontId="152" fillId="91" borderId="133" xfId="2900" applyFont="1" applyFill="1" applyBorder="1" applyAlignment="1">
      <alignment vertical="center" wrapText="1"/>
    </xf>
    <xf numFmtId="0" fontId="56" fillId="91" borderId="153" xfId="2900" applyFont="1" applyFill="1" applyBorder="1" applyAlignment="1">
      <alignment vertical="center" wrapText="1"/>
    </xf>
    <xf numFmtId="164" fontId="56" fillId="91" borderId="154" xfId="2900" applyNumberFormat="1" applyFont="1" applyFill="1" applyBorder="1" applyAlignment="1">
      <alignment horizontal="left" wrapText="1"/>
    </xf>
    <xf numFmtId="0" fontId="56" fillId="91" borderId="146" xfId="4171" applyFont="1" applyFill="1" applyBorder="1" applyAlignment="1">
      <alignment vertical="center" wrapText="1"/>
    </xf>
    <xf numFmtId="0" fontId="56" fillId="91" borderId="155" xfId="4171" applyFont="1" applyFill="1" applyBorder="1" applyAlignment="1">
      <alignment vertical="center" wrapText="1"/>
    </xf>
    <xf numFmtId="0" fontId="56" fillId="91" borderId="148" xfId="4171" applyFont="1" applyFill="1" applyBorder="1" applyAlignment="1">
      <alignment vertical="center" wrapText="1"/>
    </xf>
    <xf numFmtId="0" fontId="155" fillId="0" borderId="0" xfId="2900" applyFont="1" applyAlignment="1">
      <alignment vertical="center"/>
    </xf>
    <xf numFmtId="0" fontId="100" fillId="0" borderId="0" xfId="2900" applyFont="1" applyAlignment="1">
      <alignment vertical="center"/>
    </xf>
    <xf numFmtId="0" fontId="56" fillId="0" borderId="150" xfId="2900" applyFont="1" applyBorder="1"/>
    <xf numFmtId="0" fontId="56" fillId="0" borderId="158" xfId="2900" applyFont="1" applyFill="1" applyBorder="1"/>
    <xf numFmtId="0" fontId="152" fillId="0" borderId="146" xfId="2900" applyFont="1" applyBorder="1"/>
    <xf numFmtId="0" fontId="56" fillId="0" borderId="146" xfId="2900" applyFont="1" applyBorder="1"/>
    <xf numFmtId="0" fontId="151" fillId="0" borderId="146" xfId="2900" applyFont="1" applyFill="1" applyBorder="1"/>
    <xf numFmtId="0" fontId="151" fillId="0" borderId="158" xfId="2900" applyFont="1" applyFill="1" applyBorder="1"/>
    <xf numFmtId="0" fontId="152" fillId="0" borderId="146" xfId="2900" applyFont="1" applyBorder="1" applyAlignment="1">
      <alignment vertical="center"/>
    </xf>
    <xf numFmtId="0" fontId="56" fillId="0" borderId="146" xfId="2900" applyFont="1" applyBorder="1" applyAlignment="1">
      <alignment vertical="center"/>
    </xf>
    <xf numFmtId="0" fontId="56" fillId="0" borderId="158" xfId="2900" applyFont="1" applyBorder="1" applyAlignment="1">
      <alignment vertical="center"/>
    </xf>
    <xf numFmtId="0" fontId="56" fillId="0" borderId="148" xfId="2900" applyFont="1" applyBorder="1"/>
    <xf numFmtId="0" fontId="152" fillId="0" borderId="48" xfId="2900" applyFont="1" applyBorder="1" applyAlignment="1">
      <alignment horizontal="center" wrapText="1"/>
    </xf>
    <xf numFmtId="0" fontId="152" fillId="0" borderId="121" xfId="2900" applyFont="1" applyBorder="1" applyAlignment="1">
      <alignment horizontal="center" wrapText="1"/>
    </xf>
    <xf numFmtId="0" fontId="155" fillId="0" borderId="0" xfId="3030" applyFont="1" applyFill="1" applyBorder="1" applyAlignment="1">
      <alignment vertical="top"/>
    </xf>
    <xf numFmtId="164" fontId="155" fillId="0" borderId="0" xfId="2900" applyNumberFormat="1" applyFont="1" applyBorder="1"/>
    <xf numFmtId="164" fontId="155" fillId="0" borderId="0" xfId="2900" applyNumberFormat="1" applyFont="1"/>
    <xf numFmtId="0" fontId="157" fillId="91" borderId="158" xfId="2900" applyFont="1" applyFill="1" applyBorder="1" applyAlignment="1">
      <alignment horizontal="left" vertical="center"/>
    </xf>
    <xf numFmtId="0" fontId="152" fillId="0" borderId="169" xfId="2900" applyFont="1" applyFill="1" applyBorder="1" applyAlignment="1">
      <alignment vertical="center" wrapText="1"/>
    </xf>
    <xf numFmtId="0" fontId="56" fillId="0" borderId="68" xfId="0" applyFont="1" applyBorder="1"/>
    <xf numFmtId="0" fontId="152" fillId="0" borderId="140" xfId="2900" applyFont="1" applyBorder="1" applyAlignment="1">
      <alignment vertical="center" wrapText="1"/>
    </xf>
    <xf numFmtId="0" fontId="56" fillId="0" borderId="139" xfId="0" applyFont="1" applyBorder="1"/>
    <xf numFmtId="0" fontId="56" fillId="0" borderId="139" xfId="0" applyFont="1" applyBorder="1" applyAlignment="1">
      <alignment wrapText="1"/>
    </xf>
    <xf numFmtId="0" fontId="152" fillId="91" borderId="179" xfId="2900" applyFont="1" applyFill="1" applyBorder="1" applyAlignment="1">
      <alignment horizontal="center" vertical="center" wrapText="1"/>
    </xf>
    <xf numFmtId="0" fontId="152" fillId="91" borderId="173" xfId="2900" applyFont="1" applyFill="1" applyBorder="1" applyAlignment="1">
      <alignment horizontal="center" vertical="center" wrapText="1"/>
    </xf>
    <xf numFmtId="0" fontId="155" fillId="0" borderId="0" xfId="3033" applyFont="1" applyAlignment="1">
      <alignment horizontal="left"/>
    </xf>
    <xf numFmtId="0" fontId="100" fillId="0" borderId="0" xfId="3033" applyFont="1"/>
    <xf numFmtId="0" fontId="84" fillId="0" borderId="0" xfId="3033" applyFont="1" applyAlignment="1">
      <alignment horizontal="left"/>
    </xf>
    <xf numFmtId="0" fontId="10" fillId="0" borderId="150" xfId="3033" applyBorder="1"/>
    <xf numFmtId="0" fontId="0" fillId="0" borderId="146" xfId="0" applyBorder="1"/>
    <xf numFmtId="0" fontId="10" fillId="0" borderId="161" xfId="3033" applyFill="1" applyBorder="1" applyAlignment="1">
      <alignment horizontal="center"/>
    </xf>
    <xf numFmtId="0" fontId="141" fillId="0" borderId="171" xfId="3033" applyFont="1" applyBorder="1"/>
    <xf numFmtId="0" fontId="141" fillId="0" borderId="146" xfId="3033" applyFont="1" applyFill="1" applyBorder="1"/>
    <xf numFmtId="0" fontId="141" fillId="0" borderId="119" xfId="3033" applyFont="1" applyBorder="1" applyAlignment="1">
      <alignment wrapText="1"/>
    </xf>
    <xf numFmtId="0" fontId="141" fillId="0" borderId="131" xfId="3033" applyFont="1" applyBorder="1" applyAlignment="1">
      <alignment wrapText="1"/>
    </xf>
    <xf numFmtId="0" fontId="141" fillId="0" borderId="172" xfId="3033" applyFont="1" applyBorder="1" applyAlignment="1">
      <alignment wrapText="1"/>
    </xf>
    <xf numFmtId="2" fontId="10" fillId="0" borderId="179" xfId="3033" applyNumberFormat="1" applyFont="1" applyBorder="1" applyAlignment="1">
      <alignment horizontal="center"/>
    </xf>
    <xf numFmtId="2" fontId="10" fillId="0" borderId="173" xfId="3033" applyNumberFormat="1" applyFont="1" applyBorder="1" applyAlignment="1">
      <alignment horizontal="center"/>
    </xf>
    <xf numFmtId="2" fontId="10" fillId="0" borderId="173" xfId="3033" applyNumberFormat="1" applyFont="1" applyFill="1" applyBorder="1" applyAlignment="1">
      <alignment horizontal="center"/>
    </xf>
    <xf numFmtId="0" fontId="10" fillId="0" borderId="97" xfId="3033" applyFill="1" applyBorder="1" applyAlignment="1">
      <alignment horizontal="center"/>
    </xf>
    <xf numFmtId="2" fontId="10" fillId="0" borderId="22" xfId="3033" applyNumberFormat="1" applyFont="1" applyBorder="1" applyAlignment="1">
      <alignment horizontal="center"/>
    </xf>
    <xf numFmtId="2" fontId="10" fillId="0" borderId="22" xfId="3033" applyNumberFormat="1" applyFont="1" applyFill="1" applyBorder="1" applyAlignment="1" applyProtection="1">
      <alignment horizontal="center"/>
      <protection locked="0"/>
    </xf>
    <xf numFmtId="2" fontId="10" fillId="0" borderId="22" xfId="3033" applyNumberFormat="1" applyFont="1" applyFill="1" applyBorder="1" applyAlignment="1">
      <alignment horizontal="center"/>
    </xf>
    <xf numFmtId="2" fontId="10" fillId="0" borderId="180" xfId="3033" applyNumberFormat="1" applyFont="1" applyFill="1" applyBorder="1" applyAlignment="1">
      <alignment horizontal="center"/>
    </xf>
    <xf numFmtId="2" fontId="10" fillId="0" borderId="181" xfId="3033" applyNumberFormat="1" applyFont="1" applyFill="1" applyBorder="1" applyAlignment="1">
      <alignment horizontal="center"/>
    </xf>
    <xf numFmtId="0" fontId="11" fillId="0" borderId="0" xfId="2900" applyFont="1" applyAlignment="1">
      <alignment horizontal="justify" wrapText="1"/>
    </xf>
    <xf numFmtId="0" fontId="12" fillId="91" borderId="150" xfId="2900" applyFont="1" applyFill="1" applyBorder="1" applyAlignment="1">
      <alignment horizontal="right" wrapText="1"/>
    </xf>
    <xf numFmtId="0" fontId="12" fillId="91" borderId="167" xfId="2900" applyFont="1" applyFill="1" applyBorder="1" applyAlignment="1">
      <alignment horizontal="center" wrapText="1"/>
    </xf>
    <xf numFmtId="0" fontId="12" fillId="91" borderId="168" xfId="2900" applyFont="1" applyFill="1" applyBorder="1" applyAlignment="1">
      <alignment horizontal="center" wrapText="1"/>
    </xf>
    <xf numFmtId="0" fontId="11" fillId="91" borderId="182" xfId="2900" applyFont="1" applyFill="1" applyBorder="1" applyAlignment="1">
      <alignment horizontal="right" wrapText="1"/>
    </xf>
    <xf numFmtId="0" fontId="12" fillId="91" borderId="146" xfId="2900" applyFont="1" applyFill="1" applyBorder="1" applyAlignment="1">
      <alignment horizontal="right" wrapText="1"/>
    </xf>
    <xf numFmtId="0" fontId="12" fillId="91" borderId="183" xfId="2900" applyFont="1" applyFill="1" applyBorder="1" applyAlignment="1">
      <alignment horizontal="right" wrapText="1"/>
    </xf>
    <xf numFmtId="0" fontId="11" fillId="91" borderId="184" xfId="2900" applyFont="1" applyFill="1" applyBorder="1" applyAlignment="1">
      <alignment horizontal="right" wrapText="1"/>
    </xf>
    <xf numFmtId="164" fontId="11" fillId="91" borderId="185" xfId="2900" applyNumberFormat="1" applyFont="1" applyFill="1" applyBorder="1" applyAlignment="1">
      <alignment horizontal="right" wrapText="1"/>
    </xf>
    <xf numFmtId="2" fontId="11" fillId="91" borderId="185" xfId="2900" applyNumberFormat="1" applyFont="1" applyFill="1" applyBorder="1" applyAlignment="1">
      <alignment horizontal="right" wrapText="1"/>
    </xf>
    <xf numFmtId="164" fontId="162" fillId="91" borderId="0" xfId="0" applyNumberFormat="1" applyFont="1" applyFill="1" applyBorder="1" applyAlignment="1">
      <alignment horizontal="center" vertical="top" wrapText="1"/>
    </xf>
    <xf numFmtId="164" fontId="162" fillId="91" borderId="0" xfId="0" applyNumberFormat="1" applyFont="1" applyFill="1" applyBorder="1" applyAlignment="1">
      <alignment horizontal="center" vertical="top"/>
    </xf>
    <xf numFmtId="164" fontId="162" fillId="91" borderId="147" xfId="0" applyNumberFormat="1" applyFont="1" applyFill="1" applyBorder="1" applyAlignment="1">
      <alignment horizontal="center" vertical="top"/>
    </xf>
    <xf numFmtId="164" fontId="162" fillId="0" borderId="0" xfId="0" applyNumberFormat="1" applyFont="1" applyFill="1" applyBorder="1" applyAlignment="1">
      <alignment horizontal="center" vertical="top" wrapText="1"/>
    </xf>
    <xf numFmtId="164" fontId="162" fillId="0" borderId="0" xfId="0" applyNumberFormat="1" applyFont="1" applyFill="1" applyBorder="1" applyAlignment="1">
      <alignment horizontal="center" vertical="top"/>
    </xf>
    <xf numFmtId="164" fontId="162" fillId="0" borderId="147" xfId="0" applyNumberFormat="1" applyFont="1" applyFill="1" applyBorder="1" applyAlignment="1">
      <alignment horizontal="center" vertical="top"/>
    </xf>
    <xf numFmtId="0" fontId="162" fillId="91" borderId="176" xfId="3111" applyFont="1" applyFill="1" applyBorder="1" applyAlignment="1">
      <alignment horizontal="center" vertical="top" wrapText="1"/>
    </xf>
    <xf numFmtId="0" fontId="152" fillId="0" borderId="175" xfId="0" applyFont="1" applyBorder="1"/>
    <xf numFmtId="0" fontId="156" fillId="91" borderId="176" xfId="2900" applyFont="1" applyFill="1" applyBorder="1" applyAlignment="1">
      <alignment horizontal="center" vertical="center" wrapText="1"/>
    </xf>
    <xf numFmtId="0" fontId="162" fillId="91" borderId="176" xfId="3111" applyFont="1" applyFill="1" applyBorder="1" applyAlignment="1">
      <alignment horizontal="center" vertical="center" wrapText="1"/>
    </xf>
    <xf numFmtId="0" fontId="162" fillId="91" borderId="178" xfId="3111" applyFont="1" applyFill="1" applyBorder="1" applyAlignment="1">
      <alignment horizontal="center" vertical="center" wrapText="1"/>
    </xf>
    <xf numFmtId="0" fontId="152" fillId="0" borderId="146" xfId="0" applyFont="1" applyBorder="1" applyAlignment="1">
      <alignment horizontal="left" vertical="top"/>
    </xf>
    <xf numFmtId="0" fontId="56" fillId="0" borderId="146" xfId="0" applyFont="1" applyBorder="1" applyAlignment="1">
      <alignment horizontal="left" vertical="top"/>
    </xf>
    <xf numFmtId="0" fontId="152" fillId="0" borderId="146" xfId="0" applyFont="1" applyFill="1" applyBorder="1" applyAlignment="1">
      <alignment horizontal="left" vertical="top"/>
    </xf>
    <xf numFmtId="0" fontId="56" fillId="0" borderId="146" xfId="0" applyFont="1" applyFill="1" applyBorder="1" applyAlignment="1">
      <alignment horizontal="left" vertical="top"/>
    </xf>
    <xf numFmtId="0" fontId="152" fillId="0" borderId="148" xfId="0" applyFont="1" applyFill="1" applyBorder="1" applyAlignment="1">
      <alignment horizontal="left" vertical="top"/>
    </xf>
    <xf numFmtId="0" fontId="162" fillId="91" borderId="0" xfId="3111" applyFont="1" applyFill="1" applyBorder="1" applyAlignment="1">
      <alignment horizontal="left" vertical="top" wrapText="1"/>
    </xf>
    <xf numFmtId="0" fontId="148" fillId="91" borderId="0" xfId="3111" applyFont="1" applyFill="1" applyBorder="1" applyAlignment="1">
      <alignment horizontal="left" vertical="top" wrapText="1"/>
    </xf>
    <xf numFmtId="0" fontId="162" fillId="0" borderId="0" xfId="3111" applyFont="1" applyFill="1" applyBorder="1" applyAlignment="1">
      <alignment horizontal="left" vertical="top" wrapText="1"/>
    </xf>
    <xf numFmtId="0" fontId="148" fillId="0" borderId="0" xfId="3111" applyFont="1" applyFill="1" applyBorder="1" applyAlignment="1">
      <alignment horizontal="left" vertical="top" wrapText="1"/>
    </xf>
    <xf numFmtId="0" fontId="148" fillId="0" borderId="21" xfId="3111" applyFont="1" applyFill="1" applyBorder="1" applyAlignment="1">
      <alignment horizontal="left" vertical="top" wrapText="1"/>
    </xf>
    <xf numFmtId="164" fontId="100" fillId="0" borderId="0" xfId="2900" applyNumberFormat="1" applyFont="1" applyBorder="1" applyAlignment="1">
      <alignment vertical="center"/>
    </xf>
    <xf numFmtId="164" fontId="100" fillId="0" borderId="0" xfId="2900" applyNumberFormat="1" applyFont="1" applyAlignment="1">
      <alignment vertical="center"/>
    </xf>
    <xf numFmtId="0" fontId="152" fillId="0" borderId="92" xfId="2900" applyFont="1" applyFill="1" applyBorder="1" applyAlignment="1">
      <alignment vertical="center"/>
    </xf>
    <xf numFmtId="0" fontId="152" fillId="0" borderId="0" xfId="2900" applyFont="1" applyFill="1" applyBorder="1" applyAlignment="1">
      <alignment vertical="center" wrapText="1"/>
    </xf>
    <xf numFmtId="0" fontId="157" fillId="0" borderId="94" xfId="2900" applyFont="1" applyFill="1" applyBorder="1" applyAlignment="1">
      <alignment horizontal="left" vertical="center"/>
    </xf>
    <xf numFmtId="0" fontId="152" fillId="0" borderId="96" xfId="2900" applyFont="1" applyBorder="1" applyAlignment="1">
      <alignment vertical="center"/>
    </xf>
    <xf numFmtId="0" fontId="152" fillId="0" borderId="150" xfId="2900" applyFont="1" applyFill="1" applyBorder="1" applyAlignment="1">
      <alignment horizontal="center" wrapText="1"/>
    </xf>
    <xf numFmtId="0" fontId="152" fillId="0" borderId="146" xfId="2900" applyFont="1" applyFill="1" applyBorder="1" applyAlignment="1">
      <alignment horizontal="center" wrapText="1"/>
    </xf>
    <xf numFmtId="0" fontId="152" fillId="0" borderId="187" xfId="2900" applyFont="1" applyFill="1" applyBorder="1" applyAlignment="1">
      <alignment horizontal="left" wrapText="1"/>
    </xf>
    <xf numFmtId="0" fontId="56" fillId="91" borderId="148" xfId="2900" applyFont="1" applyFill="1" applyBorder="1" applyAlignment="1">
      <alignment wrapText="1"/>
    </xf>
    <xf numFmtId="0" fontId="152" fillId="0" borderId="44" xfId="2900" applyFont="1" applyFill="1" applyBorder="1" applyAlignment="1">
      <alignment horizontal="center" vertical="center" wrapText="1"/>
    </xf>
    <xf numFmtId="0" fontId="152" fillId="0" borderId="123" xfId="2900" applyFont="1" applyFill="1" applyBorder="1" applyAlignment="1">
      <alignment horizontal="center" vertical="center" wrapText="1"/>
    </xf>
    <xf numFmtId="0" fontId="155" fillId="0" borderId="0" xfId="3038" applyFont="1" applyBorder="1" applyAlignment="1">
      <alignment horizontal="left" vertical="center"/>
    </xf>
    <xf numFmtId="0" fontId="56" fillId="0" borderId="68" xfId="3059" applyFont="1" applyBorder="1"/>
    <xf numFmtId="0" fontId="56" fillId="0" borderId="139" xfId="3059" applyFont="1" applyBorder="1"/>
    <xf numFmtId="0" fontId="56" fillId="0" borderId="165" xfId="0" applyFont="1" applyBorder="1" applyAlignment="1">
      <alignment wrapText="1"/>
    </xf>
    <xf numFmtId="0" fontId="56" fillId="0" borderId="165" xfId="0" applyFont="1" applyBorder="1"/>
    <xf numFmtId="0" fontId="56" fillId="0" borderId="166" xfId="0" applyFont="1" applyBorder="1"/>
    <xf numFmtId="0" fontId="152" fillId="0" borderId="87" xfId="3059" applyFont="1" applyBorder="1" applyAlignment="1">
      <alignment horizontal="center" vertical="center" wrapText="1"/>
    </xf>
    <xf numFmtId="0" fontId="152" fillId="0" borderId="88" xfId="3059" applyFont="1" applyFill="1" applyBorder="1" applyAlignment="1">
      <alignment horizontal="center" vertical="center" wrapText="1"/>
    </xf>
    <xf numFmtId="0" fontId="152" fillId="0" borderId="88" xfId="3059" applyFont="1" applyBorder="1" applyAlignment="1">
      <alignment horizontal="center" vertical="center" wrapText="1"/>
    </xf>
    <xf numFmtId="0" fontId="152" fillId="0" borderId="188" xfId="3059" applyFont="1" applyBorder="1" applyAlignment="1">
      <alignment horizontal="center" vertical="center" wrapText="1"/>
    </xf>
    <xf numFmtId="0" fontId="152" fillId="0" borderId="189" xfId="3059" applyFont="1" applyBorder="1" applyAlignment="1">
      <alignment horizontal="center" vertical="center" wrapText="1"/>
    </xf>
    <xf numFmtId="0" fontId="100" fillId="0" borderId="0" xfId="3038" applyFont="1"/>
    <xf numFmtId="0" fontId="56" fillId="0" borderId="67" xfId="3057" applyFont="1" applyBorder="1"/>
    <xf numFmtId="0" fontId="56" fillId="0" borderId="69" xfId="3057" applyFont="1" applyBorder="1"/>
    <xf numFmtId="0" fontId="152" fillId="0" borderId="87" xfId="3057" applyFont="1" applyBorder="1" applyAlignment="1">
      <alignment horizontal="center" vertical="center" wrapText="1"/>
    </xf>
    <xf numFmtId="0" fontId="152" fillId="0" borderId="88" xfId="3057" applyFont="1" applyBorder="1" applyAlignment="1">
      <alignment horizontal="center" vertical="center" wrapText="1"/>
    </xf>
    <xf numFmtId="0" fontId="152" fillId="0" borderId="88" xfId="3057" applyFont="1" applyFill="1" applyBorder="1" applyAlignment="1">
      <alignment horizontal="center" vertical="center" wrapText="1"/>
    </xf>
    <xf numFmtId="0" fontId="152" fillId="0" borderId="190" xfId="3057" applyFont="1" applyFill="1" applyBorder="1" applyAlignment="1">
      <alignment horizontal="center" vertical="center" wrapText="1"/>
    </xf>
    <xf numFmtId="0" fontId="155" fillId="0" borderId="0" xfId="2900" applyFont="1" applyBorder="1" applyAlignment="1">
      <alignment vertical="center"/>
    </xf>
    <xf numFmtId="0" fontId="100" fillId="0" borderId="0" xfId="2900" applyFont="1" applyBorder="1" applyAlignment="1">
      <alignment vertical="center"/>
    </xf>
    <xf numFmtId="0" fontId="152" fillId="0" borderId="68" xfId="2900" applyFont="1" applyFill="1" applyBorder="1" applyAlignment="1">
      <alignment vertical="center"/>
    </xf>
    <xf numFmtId="0" fontId="152" fillId="0" borderId="139" xfId="2900" applyFont="1" applyFill="1" applyBorder="1" applyAlignment="1">
      <alignment vertical="center" wrapText="1"/>
    </xf>
    <xf numFmtId="0" fontId="157" fillId="0" borderId="192" xfId="2900" applyFont="1" applyFill="1" applyBorder="1" applyAlignment="1">
      <alignment horizontal="left" vertical="center"/>
    </xf>
    <xf numFmtId="0" fontId="151" fillId="0" borderId="139" xfId="2900" applyFont="1" applyBorder="1" applyAlignment="1">
      <alignment horizontal="left" vertical="center" wrapText="1" indent="1"/>
    </xf>
    <xf numFmtId="0" fontId="152" fillId="91" borderId="171" xfId="2900" applyFont="1" applyFill="1" applyBorder="1" applyAlignment="1">
      <alignment horizontal="left" wrapText="1"/>
    </xf>
    <xf numFmtId="0" fontId="56" fillId="91" borderId="119" xfId="2900" applyFont="1" applyFill="1" applyBorder="1" applyAlignment="1">
      <alignment wrapText="1"/>
    </xf>
    <xf numFmtId="0" fontId="151" fillId="91" borderId="119" xfId="2900" applyFont="1" applyFill="1" applyBorder="1" applyAlignment="1">
      <alignment wrapText="1"/>
    </xf>
    <xf numFmtId="0" fontId="152" fillId="91" borderId="119" xfId="2900" applyFont="1" applyFill="1" applyBorder="1" applyAlignment="1">
      <alignment vertical="center" wrapText="1"/>
    </xf>
    <xf numFmtId="0" fontId="56" fillId="91" borderId="131" xfId="2900" applyFont="1" applyFill="1" applyBorder="1" applyAlignment="1">
      <alignment vertical="center" wrapText="1"/>
    </xf>
    <xf numFmtId="164" fontId="56" fillId="91" borderId="171" xfId="2900" applyNumberFormat="1" applyFont="1" applyFill="1" applyBorder="1" applyAlignment="1">
      <alignment horizontal="left" wrapText="1"/>
    </xf>
    <xf numFmtId="0" fontId="56" fillId="91" borderId="131" xfId="4171" applyFont="1" applyFill="1" applyBorder="1" applyAlignment="1">
      <alignment vertical="center" wrapText="1"/>
    </xf>
    <xf numFmtId="0" fontId="56" fillId="91" borderId="171" xfId="4171" applyFont="1" applyFill="1" applyBorder="1" applyAlignment="1">
      <alignment vertical="center" wrapText="1"/>
    </xf>
    <xf numFmtId="0" fontId="56" fillId="91" borderId="119" xfId="4171" applyFont="1" applyFill="1" applyBorder="1" applyAlignment="1">
      <alignment vertical="center" wrapText="1"/>
    </xf>
    <xf numFmtId="0" fontId="56" fillId="91" borderId="172" xfId="4171" applyFont="1" applyFill="1" applyBorder="1" applyAlignment="1">
      <alignment vertical="center" wrapText="1"/>
    </xf>
    <xf numFmtId="0" fontId="56" fillId="0" borderId="150" xfId="2900" applyFont="1" applyBorder="1" applyAlignment="1">
      <alignment wrapText="1"/>
    </xf>
    <xf numFmtId="0" fontId="152" fillId="0" borderId="182" xfId="2900" applyFont="1" applyBorder="1" applyAlignment="1">
      <alignment horizontal="left" wrapText="1"/>
    </xf>
    <xf numFmtId="0" fontId="143" fillId="91" borderId="186" xfId="2900" applyFont="1" applyFill="1" applyBorder="1" applyAlignment="1">
      <alignment horizontal="center" vertical="top" wrapText="1"/>
    </xf>
    <xf numFmtId="0" fontId="152" fillId="0" borderId="186" xfId="2900" applyFont="1" applyBorder="1" applyAlignment="1">
      <alignment horizontal="center" vertical="top" wrapText="1"/>
    </xf>
    <xf numFmtId="0" fontId="143" fillId="91" borderId="168" xfId="2900" applyFont="1" applyFill="1" applyBorder="1" applyAlignment="1">
      <alignment horizontal="center" vertical="top" wrapText="1"/>
    </xf>
    <xf numFmtId="0" fontId="155" fillId="0" borderId="0" xfId="0" applyFont="1" applyAlignment="1">
      <alignment vertical="center"/>
    </xf>
    <xf numFmtId="166" fontId="56" fillId="91" borderId="1" xfId="2891" applyNumberFormat="1" applyFont="1" applyFill="1" applyBorder="1" applyAlignment="1" applyProtection="1">
      <alignment horizontal="center" wrapText="1"/>
    </xf>
    <xf numFmtId="166" fontId="56" fillId="0" borderId="1" xfId="2891" applyNumberFormat="1" applyFont="1" applyFill="1" applyBorder="1" applyAlignment="1" applyProtection="1">
      <alignment horizontal="center" wrapText="1"/>
    </xf>
    <xf numFmtId="0" fontId="152" fillId="91" borderId="128" xfId="2891" applyNumberFormat="1" applyFont="1" applyFill="1" applyBorder="1" applyAlignment="1" applyProtection="1">
      <alignment vertical="center"/>
    </xf>
    <xf numFmtId="0" fontId="152" fillId="91" borderId="129" xfId="2891" applyNumberFormat="1" applyFont="1" applyFill="1" applyBorder="1" applyAlignment="1" applyProtection="1">
      <alignment horizontal="center" vertical="center" wrapText="1"/>
    </xf>
    <xf numFmtId="0" fontId="56" fillId="91" borderId="160" xfId="2891" applyNumberFormat="1" applyFont="1" applyFill="1" applyBorder="1" applyAlignment="1" applyProtection="1">
      <alignment horizontal="left" indent="1"/>
    </xf>
    <xf numFmtId="0" fontId="56" fillId="91" borderId="162" xfId="2891" applyNumberFormat="1" applyFont="1" applyFill="1" applyBorder="1" applyAlignment="1" applyProtection="1">
      <alignment horizontal="left" indent="1"/>
    </xf>
    <xf numFmtId="166" fontId="56" fillId="91" borderId="163" xfId="2891" applyNumberFormat="1" applyFont="1" applyFill="1" applyBorder="1" applyAlignment="1" applyProtection="1">
      <alignment horizontal="center" wrapText="1"/>
    </xf>
    <xf numFmtId="166" fontId="56" fillId="0" borderId="163" xfId="2891" applyNumberFormat="1" applyFont="1" applyFill="1" applyBorder="1" applyAlignment="1" applyProtection="1">
      <alignment horizontal="center" wrapText="1"/>
    </xf>
    <xf numFmtId="166" fontId="12" fillId="0" borderId="0" xfId="2900" applyNumberFormat="1" applyFont="1" applyFill="1" applyBorder="1" applyAlignment="1">
      <alignment horizontal="left"/>
    </xf>
    <xf numFmtId="165" fontId="12" fillId="0" borderId="0" xfId="2900" applyNumberFormat="1" applyFont="1" applyFill="1" applyBorder="1" applyAlignment="1">
      <alignment horizontal="right"/>
    </xf>
    <xf numFmtId="3" fontId="12" fillId="0" borderId="0" xfId="2900" applyNumberFormat="1" applyFont="1" applyFill="1" applyBorder="1" applyAlignment="1">
      <alignment horizontal="right"/>
    </xf>
    <xf numFmtId="0" fontId="56" fillId="0" borderId="110" xfId="2900" applyFont="1" applyBorder="1" applyAlignment="1">
      <alignment wrapText="1"/>
    </xf>
    <xf numFmtId="0" fontId="152" fillId="0" borderId="194" xfId="2900" applyFont="1" applyBorder="1" applyAlignment="1">
      <alignment horizontal="left" wrapText="1"/>
    </xf>
    <xf numFmtId="0" fontId="56" fillId="0" borderId="115" xfId="2900" applyFont="1" applyBorder="1" applyAlignment="1">
      <alignment horizontal="left" wrapText="1"/>
    </xf>
    <xf numFmtId="0" fontId="56" fillId="0" borderId="122" xfId="2900" applyFont="1" applyBorder="1" applyAlignment="1">
      <alignment horizontal="left" wrapText="1"/>
    </xf>
    <xf numFmtId="0" fontId="56" fillId="0" borderId="120" xfId="2900" applyFont="1" applyFill="1" applyBorder="1"/>
    <xf numFmtId="166" fontId="56" fillId="0" borderId="122" xfId="2900" applyNumberFormat="1" applyFont="1" applyFill="1" applyBorder="1" applyAlignment="1">
      <alignment horizontal="left"/>
    </xf>
    <xf numFmtId="166" fontId="56" fillId="0" borderId="125" xfId="2900" applyNumberFormat="1" applyFont="1" applyFill="1" applyBorder="1" applyAlignment="1">
      <alignment horizontal="left"/>
    </xf>
    <xf numFmtId="0" fontId="143" fillId="91" borderId="193" xfId="2900" applyFont="1" applyFill="1" applyBorder="1" applyAlignment="1">
      <alignment horizontal="center" vertical="top" wrapText="1"/>
    </xf>
    <xf numFmtId="0" fontId="152" fillId="91" borderId="150" xfId="2891" applyNumberFormat="1" applyFont="1" applyFill="1" applyBorder="1" applyAlignment="1" applyProtection="1">
      <alignment vertical="center" wrapText="1"/>
    </xf>
    <xf numFmtId="0" fontId="152" fillId="91" borderId="195" xfId="2891" applyNumberFormat="1" applyFont="1" applyFill="1" applyBorder="1" applyAlignment="1" applyProtection="1">
      <alignment horizontal="center" vertical="center" wrapText="1"/>
    </xf>
    <xf numFmtId="0" fontId="152" fillId="91" borderId="146" xfId="2891" applyNumberFormat="1" applyFont="1" applyFill="1" applyBorder="1" applyAlignment="1" applyProtection="1">
      <alignment horizontal="left" indent="1"/>
    </xf>
    <xf numFmtId="0" fontId="152" fillId="91" borderId="148" xfId="2891" applyNumberFormat="1" applyFont="1" applyFill="1" applyBorder="1" applyAlignment="1" applyProtection="1">
      <alignment horizontal="left" indent="1"/>
    </xf>
    <xf numFmtId="166" fontId="56" fillId="91" borderId="0" xfId="2891" applyNumberFormat="1" applyFont="1" applyFill="1" applyBorder="1" applyAlignment="1" applyProtection="1">
      <alignment horizontal="center"/>
    </xf>
    <xf numFmtId="166" fontId="56" fillId="91" borderId="21" xfId="2891" applyNumberFormat="1" applyFont="1" applyFill="1" applyBorder="1" applyAlignment="1" applyProtection="1">
      <alignment horizontal="center"/>
    </xf>
    <xf numFmtId="0" fontId="12" fillId="0" borderId="0" xfId="0" applyFont="1" applyAlignment="1">
      <alignment horizontal="justify" vertical="center"/>
    </xf>
    <xf numFmtId="0" fontId="13" fillId="0" borderId="0" xfId="0" applyFont="1" applyAlignment="1">
      <alignment horizontal="justify" vertical="center"/>
    </xf>
    <xf numFmtId="0" fontId="12" fillId="0" borderId="0" xfId="2900" applyFont="1" applyFill="1" applyBorder="1" applyAlignment="1">
      <alignment wrapText="1"/>
    </xf>
    <xf numFmtId="0" fontId="0" fillId="0" borderId="0" xfId="0"/>
    <xf numFmtId="0" fontId="155" fillId="92" borderId="0" xfId="2900" applyFont="1" applyFill="1"/>
    <xf numFmtId="0" fontId="12" fillId="92" borderId="0" xfId="2900" applyFont="1" applyFill="1" applyBorder="1" applyAlignment="1">
      <alignment horizontal="center" wrapText="1"/>
    </xf>
    <xf numFmtId="0" fontId="12" fillId="92" borderId="0" xfId="2900" applyFont="1" applyFill="1"/>
    <xf numFmtId="4" fontId="11" fillId="92" borderId="0" xfId="2900" applyNumberFormat="1" applyFont="1" applyFill="1" applyBorder="1" applyAlignment="1">
      <alignment wrapText="1"/>
    </xf>
    <xf numFmtId="3" fontId="11" fillId="92" borderId="0" xfId="2900" applyNumberFormat="1" applyFont="1" applyFill="1" applyBorder="1" applyAlignment="1">
      <alignment wrapText="1"/>
    </xf>
    <xf numFmtId="6" fontId="144" fillId="92" borderId="0" xfId="2900" applyNumberFormat="1" applyFont="1" applyFill="1" applyBorder="1" applyAlignment="1">
      <alignment horizontal="right" wrapText="1"/>
    </xf>
    <xf numFmtId="6" fontId="145" fillId="92" borderId="0" xfId="2900" applyNumberFormat="1" applyFont="1" applyFill="1" applyBorder="1" applyAlignment="1">
      <alignment horizontal="right" wrapText="1"/>
    </xf>
    <xf numFmtId="6" fontId="12" fillId="92" borderId="0" xfId="2900" applyNumberFormat="1" applyFont="1" applyFill="1" applyAlignment="1"/>
    <xf numFmtId="164" fontId="12" fillId="92" borderId="0" xfId="2900" applyNumberFormat="1" applyFont="1" applyFill="1" applyAlignment="1"/>
    <xf numFmtId="170" fontId="12" fillId="92" borderId="0" xfId="2900" applyNumberFormat="1" applyFont="1" applyFill="1" applyAlignment="1"/>
    <xf numFmtId="0" fontId="12" fillId="92" borderId="0" xfId="2900" applyFont="1" applyFill="1" applyAlignment="1"/>
    <xf numFmtId="0" fontId="58" fillId="92" borderId="0" xfId="2900" applyFont="1" applyFill="1" applyAlignment="1">
      <alignment wrapText="1"/>
    </xf>
    <xf numFmtId="0" fontId="145" fillId="92" borderId="0" xfId="2900" applyFont="1" applyFill="1" applyAlignment="1">
      <alignment wrapText="1"/>
    </xf>
    <xf numFmtId="0" fontId="58" fillId="92" borderId="0" xfId="2900" applyFont="1" applyFill="1" applyAlignment="1">
      <alignment horizontal="justify" wrapText="1"/>
    </xf>
    <xf numFmtId="0" fontId="145" fillId="92" borderId="0" xfId="2900" applyFont="1" applyFill="1" applyAlignment="1"/>
    <xf numFmtId="0" fontId="11" fillId="92" borderId="0" xfId="2900" applyFont="1" applyFill="1" applyBorder="1"/>
    <xf numFmtId="2" fontId="11" fillId="92" borderId="0" xfId="2900" applyNumberFormat="1" applyFont="1" applyFill="1" applyBorder="1" applyAlignment="1">
      <alignment horizontal="center"/>
    </xf>
    <xf numFmtId="0" fontId="0" fillId="92" borderId="0" xfId="0" applyFill="1" applyAlignment="1">
      <alignment wrapText="1"/>
    </xf>
    <xf numFmtId="0" fontId="0" fillId="92" borderId="0" xfId="0" applyFill="1" applyAlignment="1"/>
    <xf numFmtId="0" fontId="12" fillId="92" borderId="0" xfId="2900" applyFont="1" applyFill="1" applyBorder="1" applyAlignment="1">
      <alignment wrapText="1"/>
    </xf>
    <xf numFmtId="0" fontId="80" fillId="92" borderId="0" xfId="0" applyFont="1" applyFill="1" applyAlignment="1">
      <alignment wrapText="1"/>
    </xf>
    <xf numFmtId="0" fontId="145" fillId="92" borderId="0" xfId="2900" applyFont="1" applyFill="1" applyAlignment="1">
      <alignment horizontal="justify" wrapText="1"/>
    </xf>
    <xf numFmtId="0" fontId="0" fillId="92" borderId="0" xfId="0" applyFont="1" applyFill="1" applyAlignment="1">
      <alignment wrapText="1"/>
    </xf>
    <xf numFmtId="0" fontId="58" fillId="92" borderId="0" xfId="2900" applyFont="1" applyFill="1" applyBorder="1" applyAlignment="1"/>
    <xf numFmtId="0" fontId="9" fillId="92" borderId="0" xfId="0" applyFont="1" applyFill="1" applyAlignment="1">
      <alignment wrapText="1"/>
    </xf>
    <xf numFmtId="0" fontId="154" fillId="0" borderId="0" xfId="0" applyFont="1" applyFill="1" applyAlignment="1">
      <alignment horizontal="justify" vertical="center"/>
    </xf>
    <xf numFmtId="0" fontId="10" fillId="0" borderId="0" xfId="3161" applyFill="1"/>
    <xf numFmtId="165" fontId="152" fillId="0" borderId="42" xfId="2738" applyNumberFormat="1" applyFont="1" applyFill="1" applyBorder="1" applyAlignment="1">
      <alignment horizontal="right"/>
    </xf>
    <xf numFmtId="3" fontId="152" fillId="0" borderId="42" xfId="2738" applyNumberFormat="1" applyFont="1" applyFill="1" applyBorder="1" applyAlignment="1">
      <alignment horizontal="right"/>
    </xf>
    <xf numFmtId="3" fontId="152" fillId="0" borderId="116" xfId="2738" applyNumberFormat="1" applyFont="1" applyFill="1" applyBorder="1" applyAlignment="1">
      <alignment horizontal="right"/>
    </xf>
    <xf numFmtId="165" fontId="56" fillId="0" borderId="44" xfId="2738" applyNumberFormat="1" applyFont="1" applyFill="1" applyBorder="1" applyAlignment="1">
      <alignment horizontal="right"/>
    </xf>
    <xf numFmtId="3" fontId="56" fillId="0" borderId="44" xfId="2738" applyNumberFormat="1" applyFont="1" applyFill="1" applyBorder="1" applyAlignment="1">
      <alignment horizontal="right"/>
    </xf>
    <xf numFmtId="3" fontId="56" fillId="0" borderId="118" xfId="2738" applyNumberFormat="1" applyFont="1" applyFill="1" applyBorder="1" applyAlignment="1">
      <alignment horizontal="right"/>
    </xf>
    <xf numFmtId="165" fontId="56" fillId="0" borderId="46" xfId="2738" applyNumberFormat="1" applyFont="1" applyFill="1" applyBorder="1" applyAlignment="1">
      <alignment horizontal="right"/>
    </xf>
    <xf numFmtId="3" fontId="56" fillId="0" borderId="46" xfId="2738" applyNumberFormat="1" applyFont="1" applyFill="1" applyBorder="1" applyAlignment="1">
      <alignment horizontal="right"/>
    </xf>
    <xf numFmtId="3" fontId="56" fillId="0" borderId="123" xfId="2738" applyNumberFormat="1" applyFont="1" applyFill="1" applyBorder="1" applyAlignment="1">
      <alignment horizontal="right"/>
    </xf>
    <xf numFmtId="165" fontId="56" fillId="0" borderId="48" xfId="2738" applyNumberFormat="1" applyFont="1" applyFill="1" applyBorder="1" applyAlignment="1">
      <alignment horizontal="right"/>
    </xf>
    <xf numFmtId="3" fontId="56" fillId="0" borderId="48" xfId="2738" applyNumberFormat="1" applyFont="1" applyFill="1" applyBorder="1" applyAlignment="1">
      <alignment horizontal="right"/>
    </xf>
    <xf numFmtId="3" fontId="56" fillId="0" borderId="121" xfId="2738" applyNumberFormat="1" applyFont="1" applyFill="1" applyBorder="1" applyAlignment="1">
      <alignment horizontal="right"/>
    </xf>
    <xf numFmtId="166" fontId="56" fillId="92" borderId="0" xfId="2891" applyNumberFormat="1" applyFont="1" applyFill="1" applyBorder="1" applyAlignment="1" applyProtection="1">
      <alignment horizontal="center"/>
    </xf>
    <xf numFmtId="166" fontId="56" fillId="92" borderId="21" xfId="2891" applyNumberFormat="1" applyFont="1" applyFill="1" applyBorder="1" applyAlignment="1" applyProtection="1">
      <alignment horizontal="center"/>
    </xf>
    <xf numFmtId="165" fontId="152" fillId="92" borderId="42" xfId="2738" applyNumberFormat="1" applyFont="1" applyFill="1" applyBorder="1" applyAlignment="1">
      <alignment horizontal="right"/>
    </xf>
    <xf numFmtId="3" fontId="152" fillId="92" borderId="42" xfId="2738" applyNumberFormat="1" applyFont="1" applyFill="1" applyBorder="1" applyAlignment="1">
      <alignment horizontal="right"/>
    </xf>
    <xf numFmtId="3" fontId="152" fillId="92" borderId="116" xfId="2738" applyNumberFormat="1" applyFont="1" applyFill="1" applyBorder="1" applyAlignment="1">
      <alignment horizontal="right"/>
    </xf>
    <xf numFmtId="165" fontId="56" fillId="92" borderId="44" xfId="2738" applyNumberFormat="1" applyFont="1" applyFill="1" applyBorder="1" applyAlignment="1">
      <alignment horizontal="right"/>
    </xf>
    <xf numFmtId="3" fontId="56" fillId="92" borderId="44" xfId="2738" applyNumberFormat="1" applyFont="1" applyFill="1" applyBorder="1" applyAlignment="1">
      <alignment horizontal="right"/>
    </xf>
    <xf numFmtId="3" fontId="56" fillId="92" borderId="118" xfId="2738" applyNumberFormat="1" applyFont="1" applyFill="1" applyBorder="1" applyAlignment="1">
      <alignment horizontal="right"/>
    </xf>
    <xf numFmtId="165" fontId="56" fillId="92" borderId="46" xfId="2738" applyNumberFormat="1" applyFont="1" applyFill="1" applyBorder="1" applyAlignment="1">
      <alignment horizontal="right"/>
    </xf>
    <xf numFmtId="3" fontId="56" fillId="92" borderId="46" xfId="2738" applyNumberFormat="1" applyFont="1" applyFill="1" applyBorder="1" applyAlignment="1">
      <alignment horizontal="right"/>
    </xf>
    <xf numFmtId="3" fontId="56" fillId="92" borderId="123" xfId="2738" applyNumberFormat="1" applyFont="1" applyFill="1" applyBorder="1" applyAlignment="1">
      <alignment horizontal="right"/>
    </xf>
    <xf numFmtId="165" fontId="56" fillId="92" borderId="48" xfId="2900" applyNumberFormat="1" applyFont="1" applyFill="1" applyBorder="1" applyAlignment="1">
      <alignment horizontal="right"/>
    </xf>
    <xf numFmtId="3" fontId="56" fillId="92" borderId="48" xfId="2900" applyNumberFormat="1" applyFont="1" applyFill="1" applyBorder="1" applyAlignment="1">
      <alignment horizontal="right"/>
    </xf>
    <xf numFmtId="3" fontId="56" fillId="92" borderId="121" xfId="2900" applyNumberFormat="1" applyFont="1" applyFill="1" applyBorder="1" applyAlignment="1">
      <alignment horizontal="right"/>
    </xf>
    <xf numFmtId="165" fontId="56" fillId="92" borderId="46" xfId="2900" applyNumberFormat="1" applyFont="1" applyFill="1" applyBorder="1" applyAlignment="1">
      <alignment horizontal="right"/>
    </xf>
    <xf numFmtId="3" fontId="56" fillId="92" borderId="46" xfId="2900" applyNumberFormat="1" applyFont="1" applyFill="1" applyBorder="1" applyAlignment="1">
      <alignment horizontal="right"/>
    </xf>
    <xf numFmtId="165" fontId="56" fillId="92" borderId="126" xfId="2900" applyNumberFormat="1" applyFont="1" applyFill="1" applyBorder="1" applyAlignment="1">
      <alignment horizontal="right"/>
    </xf>
    <xf numFmtId="3" fontId="56" fillId="92" borderId="126" xfId="2900" applyNumberFormat="1" applyFont="1" applyFill="1" applyBorder="1" applyAlignment="1">
      <alignment horizontal="right"/>
    </xf>
    <xf numFmtId="3" fontId="56" fillId="92" borderId="127" xfId="2738" applyNumberFormat="1" applyFont="1" applyFill="1" applyBorder="1" applyAlignment="1">
      <alignment horizontal="right"/>
    </xf>
    <xf numFmtId="166" fontId="56" fillId="0" borderId="1" xfId="3693" applyNumberFormat="1" applyFont="1" applyFill="1" applyBorder="1" applyAlignment="1">
      <alignment horizontal="center"/>
    </xf>
    <xf numFmtId="0" fontId="10" fillId="0" borderId="0" xfId="2900" applyFont="1"/>
    <xf numFmtId="20" fontId="144" fillId="0" borderId="0" xfId="2900" applyNumberFormat="1" applyFont="1" applyFill="1" applyBorder="1" applyAlignment="1"/>
    <xf numFmtId="0" fontId="9" fillId="0" borderId="0" xfId="0" applyFont="1" applyFill="1" applyBorder="1"/>
    <xf numFmtId="0" fontId="141" fillId="0" borderId="0" xfId="0" applyFont="1" applyFill="1" applyBorder="1" applyAlignment="1">
      <alignment horizontal="left" wrapText="1"/>
    </xf>
    <xf numFmtId="167" fontId="9" fillId="0" borderId="0" xfId="2738" applyNumberFormat="1" applyFont="1" applyFill="1" applyBorder="1"/>
    <xf numFmtId="0" fontId="165" fillId="0" borderId="0" xfId="0" applyFont="1" applyFill="1" applyBorder="1"/>
    <xf numFmtId="0" fontId="12" fillId="0" borderId="0" xfId="0" applyFont="1" applyFill="1" applyBorder="1"/>
    <xf numFmtId="3" fontId="11" fillId="0" borderId="1" xfId="0" applyNumberFormat="1" applyFont="1" applyFill="1" applyBorder="1" applyAlignment="1">
      <alignment horizontal="right"/>
    </xf>
    <xf numFmtId="205" fontId="11" fillId="92" borderId="0" xfId="2900" applyNumberFormat="1" applyFont="1" applyFill="1" applyBorder="1" applyAlignment="1">
      <alignment horizontal="center"/>
    </xf>
    <xf numFmtId="4" fontId="12" fillId="92" borderId="0" xfId="2900" applyNumberFormat="1" applyFont="1" applyFill="1"/>
    <xf numFmtId="0" fontId="152" fillId="92" borderId="65" xfId="2900" applyFont="1" applyFill="1" applyBorder="1" applyAlignment="1">
      <alignment vertical="center" wrapText="1"/>
    </xf>
    <xf numFmtId="0" fontId="56" fillId="92" borderId="65" xfId="2900" applyFont="1" applyFill="1" applyBorder="1"/>
    <xf numFmtId="0" fontId="56" fillId="92" borderId="65" xfId="2900" applyFont="1" applyFill="1" applyBorder="1" applyAlignment="1">
      <alignment vertical="center"/>
    </xf>
    <xf numFmtId="0" fontId="152" fillId="92" borderId="65" xfId="2900" applyFont="1" applyFill="1" applyBorder="1" applyAlignment="1">
      <alignment vertical="center"/>
    </xf>
    <xf numFmtId="0" fontId="152" fillId="0" borderId="44" xfId="8253" applyFont="1" applyFill="1" applyBorder="1" applyAlignment="1">
      <alignment horizontal="center" vertical="center" wrapText="1"/>
    </xf>
    <xf numFmtId="3" fontId="0" fillId="0" borderId="0" xfId="0" applyNumberFormat="1" applyAlignment="1">
      <alignment wrapText="1"/>
    </xf>
    <xf numFmtId="2" fontId="80" fillId="92" borderId="0" xfId="0" applyNumberFormat="1" applyFont="1" applyFill="1" applyAlignment="1">
      <alignment wrapText="1"/>
    </xf>
    <xf numFmtId="0" fontId="0" fillId="0" borderId="0" xfId="0"/>
    <xf numFmtId="0" fontId="0" fillId="0" borderId="0" xfId="0"/>
    <xf numFmtId="0" fontId="10" fillId="0" borderId="0" xfId="2900" applyFont="1"/>
    <xf numFmtId="164" fontId="151" fillId="121" borderId="45" xfId="2900" applyNumberFormat="1" applyFont="1" applyFill="1" applyBorder="1" applyAlignment="1">
      <alignment horizontal="center"/>
    </xf>
    <xf numFmtId="3" fontId="0" fillId="92" borderId="1" xfId="0" applyNumberFormat="1" applyFont="1" applyFill="1" applyBorder="1" applyAlignment="1" applyProtection="1">
      <alignment horizontal="center" vertical="center" wrapText="1"/>
    </xf>
    <xf numFmtId="0" fontId="10" fillId="0" borderId="0" xfId="2900" applyFont="1"/>
    <xf numFmtId="3" fontId="152" fillId="0" borderId="1" xfId="4172" applyNumberFormat="1" applyFont="1" applyFill="1" applyBorder="1" applyAlignment="1">
      <alignment horizontal="center" vertical="center"/>
    </xf>
    <xf numFmtId="3" fontId="56" fillId="0" borderId="1" xfId="4172" applyNumberFormat="1" applyFont="1" applyFill="1" applyBorder="1" applyAlignment="1">
      <alignment horizontal="center"/>
    </xf>
    <xf numFmtId="2" fontId="152" fillId="0" borderId="1" xfId="2900" applyNumberFormat="1" applyFont="1" applyFill="1" applyBorder="1" applyAlignment="1">
      <alignment horizontal="center"/>
    </xf>
    <xf numFmtId="3" fontId="152" fillId="0" borderId="1" xfId="2900" applyNumberFormat="1" applyFont="1" applyFill="1" applyBorder="1" applyAlignment="1">
      <alignment horizontal="center" wrapText="1"/>
    </xf>
    <xf numFmtId="3" fontId="56" fillId="0" borderId="1" xfId="2900" applyNumberFormat="1" applyFont="1" applyFill="1" applyBorder="1" applyAlignment="1">
      <alignment horizontal="center"/>
    </xf>
    <xf numFmtId="3" fontId="56" fillId="0" borderId="1" xfId="2900" applyNumberFormat="1" applyFont="1" applyFill="1" applyBorder="1" applyAlignment="1">
      <alignment horizontal="center" wrapText="1"/>
    </xf>
    <xf numFmtId="3" fontId="56" fillId="0" borderId="1" xfId="8253" applyNumberFormat="1" applyFont="1" applyFill="1" applyBorder="1" applyAlignment="1">
      <alignment horizontal="center" wrapText="1"/>
    </xf>
    <xf numFmtId="164" fontId="148" fillId="0" borderId="0" xfId="0" applyNumberFormat="1" applyFont="1" applyFill="1" applyBorder="1" applyAlignment="1">
      <alignment vertical="top" wrapText="1"/>
    </xf>
    <xf numFmtId="164" fontId="148" fillId="0" borderId="147" xfId="0" applyNumberFormat="1" applyFont="1" applyFill="1" applyBorder="1" applyAlignment="1">
      <alignment vertical="top" wrapText="1"/>
    </xf>
    <xf numFmtId="164" fontId="148" fillId="0" borderId="21" xfId="0" applyNumberFormat="1" applyFont="1" applyFill="1" applyBorder="1" applyAlignment="1">
      <alignment vertical="top" wrapText="1"/>
    </xf>
    <xf numFmtId="164" fontId="148" fillId="0" borderId="149" xfId="0" applyNumberFormat="1" applyFont="1" applyFill="1" applyBorder="1" applyAlignment="1">
      <alignment vertical="top" wrapText="1"/>
    </xf>
    <xf numFmtId="0" fontId="146" fillId="0" borderId="196" xfId="0" applyNumberFormat="1" applyFont="1" applyFill="1" applyBorder="1" applyAlignment="1" applyProtection="1">
      <alignment horizontal="left" wrapText="1"/>
    </xf>
    <xf numFmtId="0" fontId="146" fillId="0" borderId="196" xfId="0" applyNumberFormat="1" applyFont="1" applyFill="1" applyBorder="1" applyAlignment="1" applyProtection="1">
      <alignment horizontal="right" wrapText="1"/>
    </xf>
    <xf numFmtId="0" fontId="147" fillId="0" borderId="196" xfId="0" applyNumberFormat="1" applyFont="1" applyFill="1" applyBorder="1" applyAlignment="1" applyProtection="1">
      <alignment horizontal="left" wrapText="1"/>
    </xf>
    <xf numFmtId="0" fontId="147" fillId="0" borderId="196" xfId="0" applyNumberFormat="1" applyFont="1" applyFill="1" applyBorder="1" applyAlignment="1" applyProtection="1">
      <alignment horizontal="right" wrapText="1"/>
    </xf>
    <xf numFmtId="3" fontId="152" fillId="0" borderId="197" xfId="2900" applyNumberFormat="1" applyFont="1" applyFill="1" applyBorder="1"/>
    <xf numFmtId="164" fontId="152" fillId="0" borderId="198" xfId="2900" applyNumberFormat="1" applyFont="1" applyFill="1" applyBorder="1"/>
    <xf numFmtId="3" fontId="56" fillId="0" borderId="133" xfId="2900" applyNumberFormat="1" applyFont="1" applyFill="1" applyBorder="1"/>
    <xf numFmtId="164" fontId="56" fillId="0" borderId="66" xfId="2900" applyNumberFormat="1" applyFont="1" applyFill="1" applyBorder="1"/>
    <xf numFmtId="3" fontId="56" fillId="0" borderId="65" xfId="2900" applyNumberFormat="1" applyFont="1" applyFill="1" applyBorder="1"/>
    <xf numFmtId="164" fontId="56" fillId="0" borderId="134" xfId="2900" applyNumberFormat="1" applyFont="1" applyFill="1" applyBorder="1"/>
    <xf numFmtId="3" fontId="151" fillId="0" borderId="133" xfId="2900" applyNumberFormat="1" applyFont="1" applyFill="1" applyBorder="1"/>
    <xf numFmtId="3" fontId="151" fillId="0" borderId="65" xfId="2900" applyNumberFormat="1" applyFont="1" applyFill="1" applyBorder="1"/>
    <xf numFmtId="165" fontId="56" fillId="0" borderId="133" xfId="2900" applyNumberFormat="1" applyFont="1" applyFill="1" applyBorder="1"/>
    <xf numFmtId="164" fontId="152" fillId="0" borderId="66" xfId="2900" applyNumberFormat="1" applyFont="1" applyFill="1" applyBorder="1"/>
    <xf numFmtId="3" fontId="152" fillId="0" borderId="133" xfId="2900" applyNumberFormat="1" applyFont="1" applyFill="1" applyBorder="1"/>
    <xf numFmtId="3" fontId="152" fillId="0" borderId="65" xfId="2900" applyNumberFormat="1" applyFont="1" applyFill="1" applyBorder="1"/>
    <xf numFmtId="164" fontId="152" fillId="0" borderId="134" xfId="2900" applyNumberFormat="1" applyFont="1" applyFill="1" applyBorder="1"/>
    <xf numFmtId="3" fontId="56" fillId="0" borderId="133" xfId="2900" applyNumberFormat="1" applyFont="1" applyFill="1" applyBorder="1" applyAlignment="1">
      <alignment horizontal="right"/>
    </xf>
    <xf numFmtId="0" fontId="56" fillId="0" borderId="133" xfId="2900" applyFont="1" applyFill="1" applyBorder="1"/>
    <xf numFmtId="164" fontId="56" fillId="0" borderId="66" xfId="2900" applyNumberFormat="1" applyFont="1" applyFill="1" applyBorder="1" applyAlignment="1">
      <alignment horizontal="right"/>
    </xf>
    <xf numFmtId="164" fontId="56" fillId="0" borderId="134" xfId="2900" applyNumberFormat="1" applyFont="1" applyFill="1" applyBorder="1" applyAlignment="1">
      <alignment horizontal="right"/>
    </xf>
    <xf numFmtId="3" fontId="152" fillId="0" borderId="135" xfId="2900" applyNumberFormat="1" applyFont="1" applyFill="1" applyBorder="1"/>
    <xf numFmtId="164" fontId="152" fillId="0" borderId="199" xfId="2900" applyNumberFormat="1" applyFont="1" applyFill="1" applyBorder="1"/>
    <xf numFmtId="164" fontId="152" fillId="0" borderId="137" xfId="2900" applyNumberFormat="1" applyFont="1" applyFill="1" applyBorder="1"/>
    <xf numFmtId="0" fontId="142" fillId="0" borderId="0" xfId="2900" applyFont="1" applyFill="1" applyBorder="1"/>
    <xf numFmtId="0" fontId="13" fillId="0" borderId="0" xfId="2900" applyFont="1" applyFill="1"/>
    <xf numFmtId="4" fontId="10" fillId="0" borderId="0" xfId="2900" applyNumberFormat="1" applyFont="1" applyFill="1"/>
    <xf numFmtId="173" fontId="152" fillId="0" borderId="44" xfId="2740" applyNumberFormat="1" applyFont="1" applyFill="1" applyBorder="1" applyAlignment="1">
      <alignment horizontal="right" wrapText="1"/>
    </xf>
    <xf numFmtId="173" fontId="56" fillId="0" borderId="44" xfId="2740" applyNumberFormat="1" applyFont="1" applyFill="1" applyBorder="1" applyAlignment="1">
      <alignment horizontal="right" wrapText="1"/>
    </xf>
    <xf numFmtId="173" fontId="151" fillId="0" borderId="44" xfId="2740" applyNumberFormat="1" applyFont="1" applyFill="1" applyBorder="1" applyAlignment="1">
      <alignment horizontal="right" wrapText="1"/>
    </xf>
    <xf numFmtId="173" fontId="56" fillId="0" borderId="48" xfId="2740" applyNumberFormat="1" applyFont="1" applyFill="1" applyBorder="1" applyAlignment="1">
      <alignment horizontal="right" wrapText="1"/>
    </xf>
    <xf numFmtId="173" fontId="56" fillId="0" borderId="46" xfId="2740" applyNumberFormat="1" applyFont="1" applyFill="1" applyBorder="1" applyAlignment="1">
      <alignment horizontal="right" wrapText="1"/>
    </xf>
    <xf numFmtId="173" fontId="56" fillId="0" borderId="105" xfId="2740" applyNumberFormat="1" applyFont="1" applyFill="1" applyBorder="1" applyAlignment="1">
      <alignment horizontal="right" wrapText="1"/>
    </xf>
    <xf numFmtId="173" fontId="56" fillId="0" borderId="50" xfId="2740" applyNumberFormat="1" applyFont="1" applyFill="1" applyBorder="1" applyAlignment="1">
      <alignment horizontal="right" wrapText="1"/>
    </xf>
    <xf numFmtId="3" fontId="152" fillId="0" borderId="66" xfId="2900" applyNumberFormat="1" applyFont="1" applyFill="1" applyBorder="1"/>
    <xf numFmtId="3" fontId="56" fillId="0" borderId="66" xfId="2900" applyNumberFormat="1" applyFont="1" applyFill="1" applyBorder="1"/>
    <xf numFmtId="3" fontId="151" fillId="0" borderId="66" xfId="2900" applyNumberFormat="1" applyFont="1" applyFill="1" applyBorder="1"/>
    <xf numFmtId="165" fontId="56" fillId="0" borderId="66" xfId="2900" applyNumberFormat="1" applyFont="1" applyFill="1" applyBorder="1"/>
    <xf numFmtId="3" fontId="56" fillId="0" borderId="66" xfId="2900" applyNumberFormat="1" applyFont="1" applyFill="1" applyBorder="1" applyAlignment="1">
      <alignment horizontal="right"/>
    </xf>
    <xf numFmtId="0" fontId="56" fillId="0" borderId="47" xfId="2900" applyFont="1" applyFill="1" applyBorder="1" applyAlignment="1">
      <alignment horizontal="center"/>
    </xf>
    <xf numFmtId="0" fontId="152" fillId="0" borderId="46" xfId="2900" applyFont="1" applyFill="1" applyBorder="1" applyAlignment="1">
      <alignment horizontal="center"/>
    </xf>
    <xf numFmtId="0" fontId="56" fillId="0" borderId="123" xfId="2900" applyFont="1" applyFill="1" applyBorder="1" applyAlignment="1">
      <alignment horizontal="center"/>
    </xf>
    <xf numFmtId="164" fontId="56" fillId="0" borderId="45" xfId="2900" applyNumberFormat="1" applyFont="1" applyFill="1" applyBorder="1" applyAlignment="1">
      <alignment horizontal="center"/>
    </xf>
    <xf numFmtId="164" fontId="56" fillId="0" borderId="44" xfId="2900" applyNumberFormat="1" applyFont="1" applyFill="1" applyBorder="1" applyAlignment="1">
      <alignment horizontal="center"/>
    </xf>
    <xf numFmtId="164" fontId="56" fillId="0" borderId="207" xfId="2900" applyNumberFormat="1" applyFont="1" applyFill="1" applyBorder="1" applyAlignment="1">
      <alignment horizontal="center"/>
    </xf>
    <xf numFmtId="164" fontId="151" fillId="0" borderId="45" xfId="2900" applyNumberFormat="1" applyFont="1" applyFill="1" applyBorder="1" applyAlignment="1">
      <alignment horizontal="center"/>
    </xf>
    <xf numFmtId="164" fontId="151" fillId="0" borderId="0" xfId="2900" applyNumberFormat="1" applyFont="1" applyFill="1" applyBorder="1" applyAlignment="1">
      <alignment horizontal="center"/>
    </xf>
    <xf numFmtId="164" fontId="151" fillId="0" borderId="49" xfId="2900" applyNumberFormat="1" applyFont="1" applyFill="1" applyBorder="1" applyAlignment="1">
      <alignment horizontal="center"/>
    </xf>
    <xf numFmtId="164" fontId="56" fillId="0" borderId="49" xfId="2900" applyNumberFormat="1" applyFont="1" applyFill="1" applyBorder="1" applyAlignment="1">
      <alignment horizontal="center"/>
    </xf>
    <xf numFmtId="164" fontId="151" fillId="0" borderId="46" xfId="2900" applyNumberFormat="1" applyFont="1" applyFill="1" applyBorder="1" applyAlignment="1">
      <alignment horizontal="center"/>
    </xf>
    <xf numFmtId="0" fontId="56" fillId="0" borderId="0" xfId="0" applyFont="1" applyFill="1" applyBorder="1" applyAlignment="1">
      <alignment horizontal="center"/>
    </xf>
    <xf numFmtId="164" fontId="56" fillId="0" borderId="159" xfId="2900" applyNumberFormat="1" applyFont="1" applyFill="1" applyBorder="1" applyAlignment="1">
      <alignment horizontal="center"/>
    </xf>
    <xf numFmtId="164" fontId="56" fillId="0" borderId="127" xfId="2900" applyNumberFormat="1" applyFont="1" applyFill="1" applyBorder="1" applyAlignment="1">
      <alignment horizontal="center"/>
    </xf>
    <xf numFmtId="3" fontId="152" fillId="0" borderId="93" xfId="2900" applyNumberFormat="1" applyFont="1" applyFill="1" applyBorder="1" applyAlignment="1">
      <alignment horizontal="center"/>
    </xf>
    <xf numFmtId="3" fontId="56" fillId="0" borderId="66" xfId="2900" applyNumberFormat="1" applyFont="1" applyFill="1" applyBorder="1" applyAlignment="1">
      <alignment horizontal="center"/>
    </xf>
    <xf numFmtId="0" fontId="56" fillId="0" borderId="66" xfId="0" applyFont="1" applyFill="1" applyBorder="1" applyAlignment="1">
      <alignment horizontal="center"/>
    </xf>
    <xf numFmtId="165" fontId="56" fillId="0" borderId="66" xfId="2900" applyNumberFormat="1" applyFont="1" applyFill="1" applyBorder="1" applyAlignment="1">
      <alignment horizontal="center"/>
    </xf>
    <xf numFmtId="3" fontId="152" fillId="0" borderId="66" xfId="2900" applyNumberFormat="1" applyFont="1" applyFill="1" applyBorder="1" applyAlignment="1">
      <alignment horizontal="center"/>
    </xf>
    <xf numFmtId="3" fontId="56" fillId="0" borderId="66" xfId="2900" applyNumberFormat="1" applyFont="1" applyFill="1" applyBorder="1" applyAlignment="1">
      <alignment horizontal="center" vertical="center"/>
    </xf>
    <xf numFmtId="0" fontId="56" fillId="0" borderId="66" xfId="2900" applyFont="1" applyFill="1" applyBorder="1" applyAlignment="1">
      <alignment horizontal="center"/>
    </xf>
    <xf numFmtId="3" fontId="152" fillId="0" borderId="214" xfId="2900" applyNumberFormat="1" applyFont="1" applyFill="1" applyBorder="1" applyAlignment="1">
      <alignment horizontal="center"/>
    </xf>
    <xf numFmtId="164" fontId="56" fillId="0" borderId="93" xfId="2900" applyNumberFormat="1" applyFont="1" applyFill="1" applyBorder="1" applyAlignment="1">
      <alignment horizontal="center"/>
    </xf>
    <xf numFmtId="164" fontId="56" fillId="0" borderId="212" xfId="2900" applyNumberFormat="1" applyFont="1" applyFill="1" applyBorder="1" applyAlignment="1">
      <alignment horizontal="center"/>
    </xf>
    <xf numFmtId="164" fontId="56" fillId="0" borderId="66" xfId="2900" applyNumberFormat="1" applyFont="1" applyFill="1" applyBorder="1" applyAlignment="1">
      <alignment horizontal="center"/>
    </xf>
    <xf numFmtId="164" fontId="56" fillId="0" borderId="213" xfId="2900" applyNumberFormat="1" applyFont="1" applyFill="1" applyBorder="1" applyAlignment="1">
      <alignment horizontal="center"/>
    </xf>
    <xf numFmtId="164" fontId="56" fillId="0" borderId="214" xfId="0" applyNumberFormat="1" applyFont="1" applyFill="1" applyBorder="1" applyAlignment="1">
      <alignment horizontal="center"/>
    </xf>
    <xf numFmtId="164" fontId="56" fillId="0" borderId="214" xfId="2900" applyNumberFormat="1" applyFont="1" applyFill="1" applyBorder="1" applyAlignment="1">
      <alignment horizontal="center"/>
    </xf>
    <xf numFmtId="164" fontId="56" fillId="0" borderId="215" xfId="2900" applyNumberFormat="1" applyFont="1" applyFill="1" applyBorder="1" applyAlignment="1">
      <alignment horizontal="center"/>
    </xf>
    <xf numFmtId="0" fontId="56" fillId="122" borderId="66" xfId="0" applyFont="1" applyFill="1" applyBorder="1" applyAlignment="1">
      <alignment horizontal="center"/>
    </xf>
    <xf numFmtId="165" fontId="56" fillId="122" borderId="66" xfId="2900" applyNumberFormat="1" applyFont="1" applyFill="1" applyBorder="1" applyAlignment="1">
      <alignment horizontal="center"/>
    </xf>
    <xf numFmtId="164" fontId="152" fillId="0" borderId="1" xfId="2900" applyNumberFormat="1" applyFont="1" applyFill="1" applyBorder="1" applyAlignment="1">
      <alignment horizontal="right" wrapText="1"/>
    </xf>
    <xf numFmtId="164" fontId="152" fillId="0" borderId="161" xfId="2900" applyNumberFormat="1" applyFont="1" applyFill="1" applyBorder="1" applyAlignment="1">
      <alignment horizontal="right" wrapText="1"/>
    </xf>
    <xf numFmtId="164" fontId="56" fillId="0" borderId="1" xfId="2900" applyNumberFormat="1" applyFont="1" applyFill="1" applyBorder="1" applyAlignment="1">
      <alignment horizontal="right" wrapText="1"/>
    </xf>
    <xf numFmtId="164" fontId="56" fillId="0" borderId="161" xfId="2900" applyNumberFormat="1" applyFont="1" applyFill="1" applyBorder="1" applyAlignment="1">
      <alignment horizontal="right" wrapText="1"/>
    </xf>
    <xf numFmtId="164" fontId="56" fillId="0" borderId="163" xfId="2900" applyNumberFormat="1" applyFont="1" applyFill="1" applyBorder="1" applyAlignment="1">
      <alignment horizontal="right" wrapText="1"/>
    </xf>
    <xf numFmtId="164" fontId="56" fillId="0" borderId="164" xfId="2900" applyNumberFormat="1" applyFont="1" applyFill="1" applyBorder="1" applyAlignment="1">
      <alignment horizontal="right" wrapText="1"/>
    </xf>
    <xf numFmtId="0" fontId="56" fillId="0" borderId="163" xfId="0" applyFont="1" applyFill="1" applyBorder="1"/>
    <xf numFmtId="3" fontId="56" fillId="0" borderId="71" xfId="3057" applyNumberFormat="1" applyFont="1" applyFill="1" applyBorder="1" applyAlignment="1">
      <alignment horizontal="right"/>
    </xf>
    <xf numFmtId="164" fontId="56" fillId="0" borderId="72" xfId="3057" applyNumberFormat="1" applyFont="1" applyFill="1" applyBorder="1" applyAlignment="1">
      <alignment horizontal="right"/>
    </xf>
    <xf numFmtId="3" fontId="56" fillId="0" borderId="72" xfId="3057" applyNumberFormat="1" applyFont="1" applyFill="1" applyBorder="1" applyAlignment="1">
      <alignment horizontal="right"/>
    </xf>
    <xf numFmtId="164" fontId="56" fillId="0" borderId="73" xfId="3057" applyNumberFormat="1" applyFont="1" applyFill="1" applyBorder="1"/>
    <xf numFmtId="165" fontId="56" fillId="0" borderId="74" xfId="3057" applyNumberFormat="1" applyFont="1" applyFill="1" applyBorder="1" applyAlignment="1">
      <alignment horizontal="right"/>
    </xf>
    <xf numFmtId="3" fontId="56" fillId="0" borderId="76" xfId="3057" applyNumberFormat="1" applyFont="1" applyFill="1" applyBorder="1" applyAlignment="1">
      <alignment horizontal="right"/>
    </xf>
    <xf numFmtId="3" fontId="56" fillId="0" borderId="12" xfId="3057" applyNumberFormat="1" applyFont="1" applyFill="1" applyBorder="1" applyAlignment="1">
      <alignment horizontal="right"/>
    </xf>
    <xf numFmtId="3" fontId="56" fillId="0" borderId="79" xfId="3057" applyNumberFormat="1" applyFont="1" applyFill="1" applyBorder="1" applyAlignment="1">
      <alignment horizontal="right"/>
    </xf>
    <xf numFmtId="3" fontId="56" fillId="0" borderId="80" xfId="3057" applyNumberFormat="1" applyFont="1" applyFill="1" applyBorder="1" applyAlignment="1">
      <alignment horizontal="right"/>
    </xf>
    <xf numFmtId="164" fontId="56" fillId="0" borderId="81" xfId="3057" applyNumberFormat="1" applyFont="1" applyFill="1" applyBorder="1" applyAlignment="1">
      <alignment horizontal="right"/>
    </xf>
    <xf numFmtId="3" fontId="56" fillId="0" borderId="81" xfId="3057" applyNumberFormat="1" applyFont="1" applyFill="1" applyBorder="1" applyAlignment="1">
      <alignment horizontal="right"/>
    </xf>
    <xf numFmtId="165" fontId="56" fillId="0" borderId="82" xfId="3057" applyNumberFormat="1" applyFont="1" applyFill="1" applyBorder="1" applyAlignment="1">
      <alignment horizontal="right"/>
    </xf>
    <xf numFmtId="0" fontId="56" fillId="0" borderId="65" xfId="2900" applyFont="1" applyFill="1" applyBorder="1" applyAlignment="1">
      <alignment horizontal="right"/>
    </xf>
    <xf numFmtId="0" fontId="56" fillId="0" borderId="66" xfId="2900" applyFont="1" applyFill="1" applyBorder="1" applyAlignment="1">
      <alignment horizontal="right"/>
    </xf>
    <xf numFmtId="2" fontId="10" fillId="0" borderId="216" xfId="3033" applyNumberFormat="1" applyFont="1" applyFill="1" applyBorder="1" applyAlignment="1">
      <alignment horizontal="center"/>
    </xf>
    <xf numFmtId="2" fontId="10" fillId="0" borderId="216" xfId="3033" applyNumberFormat="1" applyFont="1" applyFill="1" applyBorder="1" applyAlignment="1" applyProtection="1">
      <alignment horizontal="center"/>
      <protection locked="0"/>
    </xf>
    <xf numFmtId="2" fontId="10" fillId="0" borderId="132" xfId="3033" applyNumberFormat="1" applyFont="1" applyFill="1" applyBorder="1" applyAlignment="1">
      <alignment horizontal="center"/>
    </xf>
    <xf numFmtId="2" fontId="10" fillId="0" borderId="174" xfId="3033" applyNumberFormat="1" applyFont="1" applyFill="1" applyBorder="1" applyAlignment="1">
      <alignment horizontal="center"/>
    </xf>
    <xf numFmtId="164" fontId="11" fillId="0" borderId="157" xfId="2900" applyNumberFormat="1" applyFont="1" applyFill="1" applyBorder="1" applyAlignment="1">
      <alignment horizontal="right" wrapText="1"/>
    </xf>
    <xf numFmtId="164" fontId="11" fillId="91" borderId="218" xfId="2900" applyNumberFormat="1" applyFont="1" applyFill="1" applyBorder="1" applyAlignment="1">
      <alignment horizontal="right" wrapText="1"/>
    </xf>
    <xf numFmtId="164" fontId="12" fillId="92" borderId="57" xfId="2900" applyNumberFormat="1" applyFont="1" applyFill="1" applyBorder="1" applyAlignment="1">
      <alignment horizontal="right" wrapText="1"/>
    </xf>
    <xf numFmtId="164" fontId="12" fillId="92" borderId="147" xfId="2900" applyNumberFormat="1" applyFont="1" applyFill="1" applyBorder="1" applyAlignment="1">
      <alignment horizontal="right" wrapText="1"/>
    </xf>
    <xf numFmtId="164" fontId="12" fillId="92" borderId="217" xfId="2900" applyNumberFormat="1" applyFont="1" applyFill="1" applyBorder="1" applyAlignment="1">
      <alignment horizontal="right" wrapText="1"/>
    </xf>
    <xf numFmtId="0" fontId="0" fillId="0" borderId="0" xfId="0"/>
    <xf numFmtId="3" fontId="152" fillId="92" borderId="22" xfId="8253" applyNumberFormat="1" applyFont="1" applyFill="1" applyBorder="1" applyAlignment="1">
      <alignment horizontal="center" wrapText="1"/>
    </xf>
    <xf numFmtId="3" fontId="152" fillId="92" borderId="0" xfId="8253" applyNumberFormat="1" applyFont="1" applyFill="1" applyBorder="1" applyAlignment="1">
      <alignment horizontal="center" wrapText="1"/>
    </xf>
    <xf numFmtId="3" fontId="56" fillId="92" borderId="22" xfId="8253" applyNumberFormat="1" applyFont="1" applyFill="1" applyBorder="1" applyAlignment="1">
      <alignment horizontal="center"/>
    </xf>
    <xf numFmtId="3" fontId="56" fillId="92" borderId="0" xfId="8253" applyNumberFormat="1" applyFont="1" applyFill="1" applyBorder="1" applyAlignment="1">
      <alignment horizontal="center"/>
    </xf>
    <xf numFmtId="2" fontId="152" fillId="92" borderId="22" xfId="8253" applyNumberFormat="1" applyFont="1" applyFill="1" applyBorder="1" applyAlignment="1">
      <alignment horizontal="center"/>
    </xf>
    <xf numFmtId="2" fontId="152" fillId="92" borderId="0" xfId="8253" applyNumberFormat="1" applyFont="1" applyFill="1" applyBorder="1" applyAlignment="1">
      <alignment horizontal="center"/>
    </xf>
    <xf numFmtId="164" fontId="147" fillId="0" borderId="0" xfId="0" applyNumberFormat="1" applyFont="1" applyFill="1" applyBorder="1" applyAlignment="1" applyProtection="1">
      <alignment horizontal="right" wrapText="1"/>
    </xf>
    <xf numFmtId="164" fontId="152" fillId="0" borderId="136" xfId="2900" applyNumberFormat="1" applyFont="1" applyFill="1" applyBorder="1"/>
    <xf numFmtId="0" fontId="12" fillId="0" borderId="0" xfId="2900" applyFont="1" applyFill="1" applyBorder="1" applyAlignment="1">
      <alignment wrapText="1"/>
    </xf>
    <xf numFmtId="3" fontId="152" fillId="0" borderId="211" xfId="2900" applyNumberFormat="1" applyFont="1" applyFill="1" applyBorder="1"/>
    <xf numFmtId="164" fontId="56" fillId="122" borderId="66" xfId="2900" applyNumberFormat="1" applyFont="1" applyFill="1" applyBorder="1"/>
    <xf numFmtId="167" fontId="152" fillId="0" borderId="1" xfId="2740" applyNumberFormat="1" applyFont="1" applyFill="1" applyBorder="1" applyAlignment="1">
      <alignment horizontal="right" wrapText="1"/>
    </xf>
    <xf numFmtId="167" fontId="152" fillId="0" borderId="161" xfId="2740" applyNumberFormat="1" applyFont="1" applyFill="1" applyBorder="1" applyAlignment="1">
      <alignment horizontal="right" wrapText="1"/>
    </xf>
    <xf numFmtId="167" fontId="56" fillId="0" borderId="1" xfId="2740" applyNumberFormat="1" applyFont="1" applyFill="1" applyBorder="1" applyAlignment="1">
      <alignment horizontal="right" wrapText="1"/>
    </xf>
    <xf numFmtId="167" fontId="56" fillId="0" borderId="161" xfId="2740" applyNumberFormat="1" applyFont="1" applyFill="1" applyBorder="1" applyAlignment="1">
      <alignment horizontal="right" wrapText="1"/>
    </xf>
    <xf numFmtId="167" fontId="151" fillId="0" borderId="1" xfId="2740" applyNumberFormat="1" applyFont="1" applyFill="1" applyBorder="1" applyAlignment="1">
      <alignment horizontal="right" wrapText="1"/>
    </xf>
    <xf numFmtId="167" fontId="151" fillId="0" borderId="161" xfId="2740" applyNumberFormat="1" applyFont="1" applyFill="1" applyBorder="1" applyAlignment="1">
      <alignment horizontal="right" wrapText="1"/>
    </xf>
    <xf numFmtId="167" fontId="56" fillId="0" borderId="163" xfId="2740" applyNumberFormat="1" applyFont="1" applyFill="1" applyBorder="1" applyAlignment="1">
      <alignment horizontal="right" wrapText="1"/>
    </xf>
    <xf numFmtId="167" fontId="56" fillId="0" borderId="164" xfId="2740" applyNumberFormat="1" applyFont="1" applyFill="1" applyBorder="1" applyAlignment="1">
      <alignment horizontal="right" wrapText="1"/>
    </xf>
    <xf numFmtId="164" fontId="162" fillId="0" borderId="219" xfId="0" applyNumberFormat="1" applyFont="1" applyFill="1" applyBorder="1" applyAlignment="1">
      <alignment horizontal="center" vertical="top" wrapText="1"/>
    </xf>
    <xf numFmtId="164" fontId="162" fillId="0" borderId="149" xfId="0" applyNumberFormat="1" applyFont="1" applyFill="1" applyBorder="1" applyAlignment="1">
      <alignment horizontal="center" vertical="top"/>
    </xf>
    <xf numFmtId="0" fontId="141" fillId="0" borderId="0" xfId="0" applyFont="1" applyAlignment="1">
      <alignment vertical="center" wrapText="1"/>
    </xf>
    <xf numFmtId="164" fontId="9" fillId="0" borderId="0" xfId="2900" applyNumberFormat="1" applyFont="1"/>
    <xf numFmtId="0" fontId="0" fillId="0" borderId="0" xfId="0"/>
    <xf numFmtId="0" fontId="12" fillId="0" borderId="0" xfId="2900" applyFont="1" applyFill="1" applyBorder="1" applyAlignment="1">
      <alignment wrapText="1"/>
    </xf>
    <xf numFmtId="0" fontId="147" fillId="92" borderId="0" xfId="0" applyNumberFormat="1" applyFont="1" applyFill="1" applyBorder="1" applyAlignment="1" applyProtection="1">
      <alignment horizontal="right" wrapText="1"/>
    </xf>
    <xf numFmtId="167" fontId="100" fillId="0" borderId="0" xfId="2900" applyNumberFormat="1" applyFont="1" applyBorder="1" applyAlignment="1"/>
    <xf numFmtId="0" fontId="7" fillId="0" borderId="0" xfId="9673"/>
    <xf numFmtId="167" fontId="7" fillId="0" borderId="0" xfId="9673" applyNumberFormat="1"/>
    <xf numFmtId="0" fontId="166" fillId="0" borderId="0" xfId="9673" applyFont="1"/>
    <xf numFmtId="0" fontId="12" fillId="0" borderId="1" xfId="0" applyFont="1" applyFill="1" applyBorder="1"/>
    <xf numFmtId="3" fontId="11" fillId="0" borderId="1" xfId="0" applyNumberFormat="1" applyFont="1" applyFill="1" applyBorder="1"/>
    <xf numFmtId="0" fontId="12" fillId="0" borderId="1" xfId="0" applyFont="1" applyFill="1" applyBorder="1" applyAlignment="1">
      <alignment wrapText="1"/>
    </xf>
    <xf numFmtId="0" fontId="167" fillId="0" borderId="0" xfId="9673" applyFont="1"/>
    <xf numFmtId="0" fontId="7" fillId="0" borderId="1" xfId="9673" applyBorder="1"/>
    <xf numFmtId="0" fontId="7" fillId="0" borderId="1" xfId="9673" applyBorder="1" applyAlignment="1">
      <alignment wrapText="1"/>
    </xf>
    <xf numFmtId="167" fontId="7" fillId="0" borderId="1" xfId="9673" applyNumberFormat="1" applyBorder="1"/>
    <xf numFmtId="0" fontId="166" fillId="0" borderId="1" xfId="9673" applyFont="1" applyBorder="1"/>
    <xf numFmtId="0" fontId="12" fillId="0" borderId="0" xfId="0" applyFont="1" applyAlignment="1">
      <alignment horizontal="justify" vertical="center"/>
    </xf>
    <xf numFmtId="0" fontId="12" fillId="0" borderId="0" xfId="2900" applyFont="1" applyAlignment="1">
      <alignment wrapText="1"/>
    </xf>
    <xf numFmtId="0" fontId="0" fillId="0" borderId="0" xfId="0"/>
    <xf numFmtId="0" fontId="10" fillId="0" borderId="0" xfId="2900" applyFont="1"/>
    <xf numFmtId="164" fontId="147" fillId="0" borderId="221" xfId="0" applyNumberFormat="1" applyFont="1" applyFill="1" applyBorder="1" applyAlignment="1" applyProtection="1">
      <alignment horizontal="right" wrapText="1"/>
    </xf>
    <xf numFmtId="0" fontId="0" fillId="92" borderId="0" xfId="0" applyFill="1" applyBorder="1"/>
    <xf numFmtId="164" fontId="147" fillId="92" borderId="0" xfId="0" applyNumberFormat="1" applyFont="1" applyFill="1" applyBorder="1" applyAlignment="1" applyProtection="1">
      <alignment horizontal="right" wrapText="1"/>
    </xf>
    <xf numFmtId="0" fontId="156" fillId="123" borderId="222" xfId="9301" applyFont="1" applyFill="1" applyBorder="1" applyAlignment="1">
      <alignment horizontal="center" vertical="center" wrapText="1"/>
    </xf>
    <xf numFmtId="0" fontId="155" fillId="0" borderId="0" xfId="9301" applyFont="1"/>
    <xf numFmtId="0" fontId="100" fillId="0" borderId="0" xfId="9321" applyFont="1"/>
    <xf numFmtId="0" fontId="141" fillId="0" borderId="0" xfId="9321" applyFont="1"/>
    <xf numFmtId="0" fontId="9" fillId="0" borderId="0" xfId="9321"/>
    <xf numFmtId="0" fontId="144" fillId="0" borderId="0" xfId="9301" applyFont="1" applyFill="1" applyBorder="1"/>
    <xf numFmtId="6" fontId="144" fillId="0" borderId="0" xfId="9301" applyNumberFormat="1" applyFont="1" applyFill="1" applyBorder="1" applyAlignment="1">
      <alignment horizontal="right" wrapText="1"/>
    </xf>
    <xf numFmtId="6" fontId="145" fillId="0" borderId="0" xfId="9301" applyNumberFormat="1" applyFont="1" applyFill="1" applyBorder="1" applyAlignment="1">
      <alignment horizontal="right" wrapText="1"/>
    </xf>
    <xf numFmtId="6" fontId="13" fillId="0" borderId="0" xfId="9301" applyNumberFormat="1" applyFont="1" applyFill="1" applyBorder="1" applyAlignment="1">
      <alignment horizontal="right" wrapText="1"/>
    </xf>
    <xf numFmtId="0" fontId="12" fillId="0" borderId="0" xfId="9301" applyFont="1" applyFill="1" applyBorder="1"/>
    <xf numFmtId="10" fontId="0" fillId="0" borderId="0" xfId="3692" applyNumberFormat="1" applyFont="1" applyBorder="1"/>
    <xf numFmtId="207" fontId="0" fillId="0" borderId="0" xfId="3692" applyNumberFormat="1" applyFont="1"/>
    <xf numFmtId="6" fontId="12" fillId="0" borderId="0" xfId="9301" applyNumberFormat="1" applyFont="1"/>
    <xf numFmtId="164" fontId="12" fillId="0" borderId="0" xfId="9301" applyNumberFormat="1" applyFont="1"/>
    <xf numFmtId="170" fontId="12" fillId="0" borderId="0" xfId="9301" applyNumberFormat="1" applyFont="1"/>
    <xf numFmtId="0" fontId="12" fillId="0" borderId="0" xfId="9301" applyFont="1"/>
    <xf numFmtId="2" fontId="11" fillId="91" borderId="0" xfId="9301" applyNumberFormat="1" applyFont="1" applyFill="1" applyBorder="1" applyAlignment="1">
      <alignment horizontal="center"/>
    </xf>
    <xf numFmtId="0" fontId="12" fillId="91" borderId="0" xfId="9301" applyFont="1" applyFill="1" applyAlignment="1">
      <alignment horizontal="justify"/>
    </xf>
    <xf numFmtId="0" fontId="9" fillId="91" borderId="0" xfId="9321" applyFill="1" applyBorder="1" applyAlignment="1"/>
    <xf numFmtId="0" fontId="9" fillId="91" borderId="0" xfId="9321" applyFill="1" applyAlignment="1"/>
    <xf numFmtId="0" fontId="58" fillId="91" borderId="0" xfId="9301" applyFont="1" applyFill="1" applyAlignment="1">
      <alignment wrapText="1"/>
    </xf>
    <xf numFmtId="6" fontId="13" fillId="91" borderId="0" xfId="9301" applyNumberFormat="1" applyFont="1" applyFill="1" applyBorder="1" applyAlignment="1">
      <alignment horizontal="right" wrapText="1"/>
    </xf>
    <xf numFmtId="0" fontId="12" fillId="91" borderId="0" xfId="9301" applyFont="1" applyFill="1" applyBorder="1" applyAlignment="1"/>
    <xf numFmtId="10" fontId="9" fillId="91" borderId="0" xfId="3692" applyNumberFormat="1" applyFont="1" applyFill="1" applyBorder="1" applyAlignment="1"/>
    <xf numFmtId="207" fontId="9" fillId="91" borderId="0" xfId="3692" applyNumberFormat="1" applyFont="1" applyFill="1" applyBorder="1" applyAlignment="1"/>
    <xf numFmtId="6" fontId="12" fillId="91" borderId="0" xfId="9301" applyNumberFormat="1" applyFont="1" applyFill="1" applyBorder="1" applyAlignment="1"/>
    <xf numFmtId="170" fontId="12" fillId="91" borderId="0" xfId="9301" applyNumberFormat="1" applyFont="1" applyFill="1" applyBorder="1" applyAlignment="1"/>
    <xf numFmtId="0" fontId="12" fillId="91" borderId="0" xfId="9301" applyFont="1" applyFill="1" applyAlignment="1"/>
    <xf numFmtId="0" fontId="146" fillId="91" borderId="0" xfId="9321" applyNumberFormat="1" applyFont="1" applyFill="1" applyBorder="1" applyAlignment="1" applyProtection="1">
      <alignment horizontal="right" wrapText="1"/>
    </xf>
    <xf numFmtId="0" fontId="147" fillId="91" borderId="0" xfId="9321" applyNumberFormat="1" applyFont="1" applyFill="1" applyBorder="1" applyAlignment="1" applyProtection="1">
      <alignment horizontal="right" wrapText="1"/>
    </xf>
    <xf numFmtId="0" fontId="145" fillId="91" borderId="0" xfId="9301" applyFont="1" applyFill="1" applyAlignment="1">
      <alignment wrapText="1"/>
    </xf>
    <xf numFmtId="0" fontId="0" fillId="0" borderId="0" xfId="0"/>
    <xf numFmtId="0" fontId="0" fillId="0" borderId="0" xfId="0" applyAlignment="1">
      <alignment wrapText="1"/>
    </xf>
    <xf numFmtId="0" fontId="0" fillId="91" borderId="0" xfId="0" applyFill="1" applyAlignment="1">
      <alignment wrapText="1"/>
    </xf>
    <xf numFmtId="0" fontId="155" fillId="0" borderId="0" xfId="2900" applyFont="1" applyAlignment="1">
      <alignment horizontal="left" wrapText="1"/>
    </xf>
    <xf numFmtId="0" fontId="155" fillId="91" borderId="0" xfId="9301" applyFont="1" applyFill="1" applyAlignment="1"/>
    <xf numFmtId="0" fontId="155" fillId="91" borderId="42" xfId="9301" applyFont="1" applyFill="1" applyBorder="1" applyAlignment="1">
      <alignment horizontal="center" vertical="center" wrapText="1"/>
    </xf>
    <xf numFmtId="0" fontId="155" fillId="0" borderId="117" xfId="9301" applyFont="1" applyBorder="1" applyAlignment="1">
      <alignment vertical="center" wrapText="1"/>
    </xf>
    <xf numFmtId="164" fontId="155" fillId="0" borderId="44" xfId="9255" applyNumberFormat="1" applyFont="1" applyFill="1" applyBorder="1" applyAlignment="1">
      <alignment horizontal="center" wrapText="1"/>
    </xf>
    <xf numFmtId="164" fontId="155" fillId="0" borderId="207" xfId="9255" applyNumberFormat="1" applyFont="1" applyFill="1" applyBorder="1" applyAlignment="1">
      <alignment horizontal="center" wrapText="1"/>
    </xf>
    <xf numFmtId="0" fontId="100" fillId="91" borderId="115" xfId="9301" applyFont="1" applyFill="1" applyBorder="1" applyAlignment="1">
      <alignment wrapText="1"/>
    </xf>
    <xf numFmtId="164" fontId="100" fillId="0" borderId="44" xfId="9255" applyNumberFormat="1" applyFont="1" applyFill="1" applyBorder="1" applyAlignment="1">
      <alignment horizontal="center" wrapText="1"/>
    </xf>
    <xf numFmtId="164" fontId="100" fillId="0" borderId="207" xfId="9255" applyNumberFormat="1" applyFont="1" applyFill="1" applyBorder="1" applyAlignment="1">
      <alignment horizontal="center" wrapText="1"/>
    </xf>
    <xf numFmtId="0" fontId="160" fillId="91" borderId="115" xfId="9301" applyFont="1" applyFill="1" applyBorder="1" applyAlignment="1">
      <alignment wrapText="1"/>
    </xf>
    <xf numFmtId="164" fontId="160" fillId="0" borderId="44" xfId="9255" applyNumberFormat="1" applyFont="1" applyFill="1" applyBorder="1" applyAlignment="1">
      <alignment horizontal="center" wrapText="1"/>
    </xf>
    <xf numFmtId="164" fontId="160" fillId="0" borderId="207" xfId="9255" applyNumberFormat="1" applyFont="1" applyFill="1" applyBorder="1" applyAlignment="1">
      <alignment horizontal="center" wrapText="1"/>
    </xf>
    <xf numFmtId="0" fontId="100" fillId="91" borderId="119" xfId="9301" applyFont="1" applyFill="1" applyBorder="1" applyAlignment="1">
      <alignment vertical="center" wrapText="1"/>
    </xf>
    <xf numFmtId="0" fontId="100" fillId="0" borderId="115" xfId="9301" applyFont="1" applyFill="1" applyBorder="1" applyAlignment="1">
      <alignment vertical="center" wrapText="1"/>
    </xf>
    <xf numFmtId="0" fontId="155" fillId="0" borderId="115" xfId="9301" applyFont="1" applyFill="1" applyBorder="1" applyAlignment="1">
      <alignment vertical="center" wrapText="1"/>
    </xf>
    <xf numFmtId="0" fontId="100" fillId="0" borderId="120" xfId="9301" applyFont="1" applyFill="1" applyBorder="1" applyAlignment="1">
      <alignment vertical="center" wrapText="1"/>
    </xf>
    <xf numFmtId="164" fontId="100" fillId="0" borderId="48" xfId="9255" applyNumberFormat="1" applyFont="1" applyFill="1" applyBorder="1" applyAlignment="1">
      <alignment horizontal="center" wrapText="1"/>
    </xf>
    <xf numFmtId="164" fontId="100" fillId="0" borderId="208" xfId="9255" applyNumberFormat="1" applyFont="1" applyFill="1" applyBorder="1" applyAlignment="1">
      <alignment horizontal="center" wrapText="1"/>
    </xf>
    <xf numFmtId="164" fontId="100" fillId="0" borderId="105" xfId="9255" applyNumberFormat="1" applyFont="1" applyFill="1" applyBorder="1" applyAlignment="1">
      <alignment horizontal="center" wrapText="1"/>
    </xf>
    <xf numFmtId="164" fontId="100" fillId="0" borderId="124" xfId="9255" applyNumberFormat="1" applyFont="1" applyFill="1" applyBorder="1" applyAlignment="1">
      <alignment horizontal="center" wrapText="1"/>
    </xf>
    <xf numFmtId="164" fontId="100" fillId="0" borderId="126" xfId="9255" applyNumberFormat="1" applyFont="1" applyFill="1" applyBorder="1" applyAlignment="1">
      <alignment horizontal="center" wrapText="1"/>
    </xf>
    <xf numFmtId="164" fontId="100" fillId="0" borderId="127" xfId="9255" applyNumberFormat="1" applyFont="1" applyFill="1" applyBorder="1" applyAlignment="1">
      <alignment horizontal="center" wrapText="1"/>
    </xf>
    <xf numFmtId="164" fontId="12" fillId="91" borderId="0" xfId="9255" applyNumberFormat="1" applyFont="1" applyFill="1" applyBorder="1" applyAlignment="1">
      <alignment horizontal="right" wrapText="1"/>
    </xf>
    <xf numFmtId="0" fontId="12" fillId="0" borderId="0" xfId="9301" applyFont="1" applyAlignment="1"/>
    <xf numFmtId="0" fontId="12" fillId="92" borderId="0" xfId="9301" applyFont="1" applyFill="1" applyBorder="1" applyAlignment="1"/>
    <xf numFmtId="196" fontId="100" fillId="0" borderId="206" xfId="9255" applyNumberFormat="1" applyFont="1" applyFill="1" applyBorder="1" applyAlignment="1">
      <alignment horizontal="center" wrapText="1"/>
    </xf>
    <xf numFmtId="196" fontId="100" fillId="0" borderId="207" xfId="9255" applyNumberFormat="1" applyFont="1" applyFill="1" applyBorder="1" applyAlignment="1">
      <alignment horizontal="center" wrapText="1"/>
    </xf>
    <xf numFmtId="196" fontId="100" fillId="0" borderId="46" xfId="9255" applyNumberFormat="1" applyFont="1" applyFill="1" applyBorder="1" applyAlignment="1">
      <alignment horizontal="center" wrapText="1"/>
    </xf>
    <xf numFmtId="196" fontId="100" fillId="0" borderId="44" xfId="9255" applyNumberFormat="1" applyFont="1" applyFill="1" applyBorder="1" applyAlignment="1">
      <alignment horizontal="center" wrapText="1"/>
    </xf>
    <xf numFmtId="0" fontId="10" fillId="91" borderId="0" xfId="0" applyFont="1" applyFill="1" applyAlignment="1">
      <alignment wrapText="1"/>
    </xf>
    <xf numFmtId="0" fontId="28" fillId="0" borderId="0" xfId="3033" applyFont="1" applyAlignment="1">
      <alignment wrapText="1"/>
    </xf>
    <xf numFmtId="0" fontId="100" fillId="0" borderId="0" xfId="3033" applyFont="1" applyAlignment="1">
      <alignment wrapText="1"/>
    </xf>
    <xf numFmtId="0" fontId="100" fillId="0" borderId="0" xfId="0" applyFont="1" applyAlignment="1">
      <alignment wrapText="1"/>
    </xf>
    <xf numFmtId="0" fontId="7" fillId="0" borderId="0" xfId="9673" applyAlignment="1">
      <alignment wrapText="1"/>
    </xf>
    <xf numFmtId="0" fontId="6" fillId="0" borderId="1" xfId="9673" applyFont="1" applyBorder="1" applyAlignment="1">
      <alignment wrapText="1"/>
    </xf>
    <xf numFmtId="1" fontId="11" fillId="0" borderId="1" xfId="0" applyNumberFormat="1" applyFont="1" applyFill="1" applyBorder="1"/>
    <xf numFmtId="1" fontId="56" fillId="122" borderId="66" xfId="2900" applyNumberFormat="1" applyFont="1" applyFill="1" applyBorder="1"/>
    <xf numFmtId="1" fontId="56" fillId="122" borderId="134" xfId="2900" applyNumberFormat="1" applyFont="1" applyFill="1" applyBorder="1"/>
    <xf numFmtId="164" fontId="152" fillId="0" borderId="66" xfId="2900" applyNumberFormat="1" applyFont="1" applyFill="1" applyBorder="1" applyAlignment="1">
      <alignment horizontal="center"/>
    </xf>
    <xf numFmtId="164" fontId="56" fillId="121" borderId="66" xfId="2900" applyNumberFormat="1" applyFont="1" applyFill="1" applyBorder="1" applyAlignment="1">
      <alignment horizontal="center"/>
    </xf>
    <xf numFmtId="164" fontId="56" fillId="121" borderId="203" xfId="2900" applyNumberFormat="1" applyFont="1" applyFill="1" applyBorder="1" applyAlignment="1">
      <alignment horizontal="center"/>
    </xf>
    <xf numFmtId="164" fontId="152" fillId="0" borderId="199" xfId="2900" applyNumberFormat="1" applyFont="1" applyFill="1" applyBorder="1" applyAlignment="1">
      <alignment horizontal="center"/>
    </xf>
    <xf numFmtId="164" fontId="56" fillId="0" borderId="134" xfId="2900" applyNumberFormat="1" applyFont="1" applyFill="1" applyBorder="1" applyAlignment="1">
      <alignment horizontal="center"/>
    </xf>
    <xf numFmtId="164" fontId="152" fillId="0" borderId="134" xfId="2900" applyNumberFormat="1" applyFont="1" applyFill="1" applyBorder="1" applyAlignment="1">
      <alignment horizontal="center"/>
    </xf>
    <xf numFmtId="3" fontId="152" fillId="0" borderId="170" xfId="2900" applyNumberFormat="1" applyFont="1" applyFill="1" applyBorder="1" applyAlignment="1">
      <alignment horizontal="center" vertical="center"/>
    </xf>
    <xf numFmtId="164" fontId="152" fillId="0" borderId="170" xfId="2900" applyNumberFormat="1" applyFont="1" applyFill="1" applyBorder="1" applyAlignment="1">
      <alignment horizontal="center" vertical="center"/>
    </xf>
    <xf numFmtId="0" fontId="152" fillId="91" borderId="223" xfId="2900" applyFont="1" applyFill="1" applyBorder="1" applyAlignment="1">
      <alignment vertical="center" wrapText="1"/>
    </xf>
    <xf numFmtId="164" fontId="152" fillId="0" borderId="227" xfId="2900" applyNumberFormat="1" applyFont="1" applyFill="1" applyBorder="1" applyAlignment="1">
      <alignment horizontal="center"/>
    </xf>
    <xf numFmtId="164" fontId="152" fillId="0" borderId="228" xfId="2900" applyNumberFormat="1" applyFont="1" applyFill="1" applyBorder="1" applyAlignment="1">
      <alignment horizontal="center" vertical="center"/>
    </xf>
    <xf numFmtId="0" fontId="0" fillId="0" borderId="0" xfId="0"/>
    <xf numFmtId="167" fontId="152" fillId="0" borderId="40" xfId="2740" applyNumberFormat="1" applyFont="1" applyFill="1" applyBorder="1" applyAlignment="1">
      <alignment horizontal="right" vertical="center" wrapText="1"/>
    </xf>
    <xf numFmtId="167" fontId="56" fillId="0" borderId="44" xfId="2740" applyNumberFormat="1" applyFont="1" applyFill="1" applyBorder="1" applyAlignment="1">
      <alignment horizontal="right" vertical="center" wrapText="1"/>
    </xf>
    <xf numFmtId="167" fontId="151" fillId="0" borderId="44" xfId="2740" applyNumberFormat="1" applyFont="1" applyFill="1" applyBorder="1" applyAlignment="1">
      <alignment horizontal="right" vertical="center" wrapText="1"/>
    </xf>
    <xf numFmtId="167" fontId="152" fillId="0" borderId="44" xfId="2740" applyNumberFormat="1" applyFont="1" applyFill="1" applyBorder="1" applyAlignment="1">
      <alignment horizontal="right" vertical="center" wrapText="1"/>
    </xf>
    <xf numFmtId="164" fontId="56" fillId="0" borderId="47" xfId="2900" applyNumberFormat="1" applyFont="1" applyFill="1" applyBorder="1" applyAlignment="1">
      <alignment horizontal="right" vertical="center" wrapText="1"/>
    </xf>
    <xf numFmtId="164" fontId="56" fillId="0" borderId="66" xfId="4171" applyNumberFormat="1" applyFont="1" applyFill="1" applyBorder="1" applyAlignment="1">
      <alignment horizontal="right" vertical="center" wrapText="1"/>
    </xf>
    <xf numFmtId="164" fontId="56" fillId="0" borderId="93" xfId="4171" applyNumberFormat="1" applyFont="1" applyFill="1" applyBorder="1" applyAlignment="1">
      <alignment horizontal="right" vertical="center" wrapText="1"/>
    </xf>
    <xf numFmtId="164" fontId="56" fillId="0" borderId="136" xfId="4171" applyNumberFormat="1" applyFont="1" applyFill="1" applyBorder="1" applyAlignment="1">
      <alignment horizontal="right" vertical="center" wrapText="1"/>
    </xf>
    <xf numFmtId="164" fontId="56" fillId="0" borderId="45" xfId="2900" applyNumberFormat="1" applyFont="1" applyFill="1" applyBorder="1" applyAlignment="1">
      <alignment horizontal="right" vertical="center" wrapText="1"/>
    </xf>
    <xf numFmtId="164" fontId="151" fillId="0" borderId="45" xfId="2900" applyNumberFormat="1" applyFont="1" applyFill="1" applyBorder="1" applyAlignment="1">
      <alignment horizontal="right" vertical="center" wrapText="1"/>
    </xf>
    <xf numFmtId="164" fontId="152" fillId="0" borderId="45" xfId="2900" applyNumberFormat="1" applyFont="1" applyFill="1" applyBorder="1" applyAlignment="1">
      <alignment horizontal="right" vertical="center" wrapText="1"/>
    </xf>
    <xf numFmtId="164" fontId="56" fillId="0" borderId="123" xfId="2900" applyNumberFormat="1" applyFont="1" applyFill="1" applyBorder="1" applyAlignment="1">
      <alignment horizontal="right" vertical="center" wrapText="1"/>
    </xf>
    <xf numFmtId="164" fontId="56" fillId="0" borderId="44" xfId="2900" applyNumberFormat="1" applyFont="1" applyFill="1" applyBorder="1" applyAlignment="1">
      <alignment horizontal="right" vertical="center" wrapText="1"/>
    </xf>
    <xf numFmtId="164" fontId="56" fillId="0" borderId="134" xfId="4171" applyNumberFormat="1" applyFont="1" applyFill="1" applyBorder="1" applyAlignment="1">
      <alignment horizontal="right" vertical="center" wrapText="1"/>
    </xf>
    <xf numFmtId="167" fontId="56" fillId="0" borderId="105" xfId="2740" applyNumberFormat="1" applyFont="1" applyFill="1" applyBorder="1" applyAlignment="1">
      <alignment horizontal="right" vertical="center" wrapText="1"/>
    </xf>
    <xf numFmtId="164" fontId="56" fillId="0" borderId="61" xfId="4171" applyNumberFormat="1" applyFont="1" applyFill="1" applyBorder="1" applyAlignment="1">
      <alignment horizontal="right" vertical="center" wrapText="1"/>
    </xf>
    <xf numFmtId="164" fontId="56" fillId="0" borderId="156" xfId="4171" applyNumberFormat="1" applyFont="1" applyFill="1" applyBorder="1" applyAlignment="1">
      <alignment horizontal="right" vertical="center" wrapText="1"/>
    </xf>
    <xf numFmtId="164" fontId="56" fillId="0" borderId="0" xfId="4171" applyNumberFormat="1" applyFont="1" applyFill="1" applyBorder="1" applyAlignment="1">
      <alignment horizontal="right" vertical="center" wrapText="1"/>
    </xf>
    <xf numFmtId="167" fontId="56" fillId="0" borderId="126" xfId="2740" applyNumberFormat="1" applyFont="1" applyFill="1" applyBorder="1" applyAlignment="1">
      <alignment horizontal="right" vertical="center" wrapText="1"/>
    </xf>
    <xf numFmtId="164" fontId="56" fillId="0" borderId="21" xfId="4171" applyNumberFormat="1" applyFont="1" applyFill="1" applyBorder="1" applyAlignment="1">
      <alignment horizontal="right" vertical="center" wrapText="1"/>
    </xf>
    <xf numFmtId="3" fontId="151" fillId="0" borderId="66" xfId="2900" applyNumberFormat="1" applyFont="1" applyFill="1" applyBorder="1" applyAlignment="1">
      <alignment horizontal="right"/>
    </xf>
    <xf numFmtId="165" fontId="56" fillId="0" borderId="66" xfId="2900" applyNumberFormat="1" applyFont="1" applyFill="1" applyBorder="1" applyAlignment="1">
      <alignment horizontal="right"/>
    </xf>
    <xf numFmtId="206" fontId="56" fillId="0" borderId="66" xfId="2900" applyNumberFormat="1" applyFont="1" applyFill="1" applyBorder="1" applyAlignment="1">
      <alignment horizontal="right"/>
    </xf>
    <xf numFmtId="3" fontId="152" fillId="0" borderId="229" xfId="2900" applyNumberFormat="1" applyFont="1" applyFill="1" applyBorder="1"/>
    <xf numFmtId="3" fontId="56" fillId="0" borderId="213" xfId="2900" applyNumberFormat="1" applyFont="1" applyFill="1" applyBorder="1"/>
    <xf numFmtId="3" fontId="56" fillId="0" borderId="213" xfId="2900" applyNumberFormat="1" applyFont="1" applyFill="1" applyBorder="1" applyAlignment="1">
      <alignment horizontal="right"/>
    </xf>
    <xf numFmtId="3" fontId="151" fillId="0" borderId="213" xfId="2900" applyNumberFormat="1" applyFont="1" applyFill="1" applyBorder="1" applyAlignment="1">
      <alignment horizontal="right"/>
    </xf>
    <xf numFmtId="165" fontId="56" fillId="0" borderId="213" xfId="2900" applyNumberFormat="1" applyFont="1" applyFill="1" applyBorder="1" applyAlignment="1">
      <alignment horizontal="right"/>
    </xf>
    <xf numFmtId="165" fontId="56" fillId="0" borderId="213" xfId="2900" applyNumberFormat="1" applyFont="1" applyFill="1" applyBorder="1"/>
    <xf numFmtId="3" fontId="152" fillId="0" borderId="213" xfId="2900" applyNumberFormat="1" applyFont="1" applyFill="1" applyBorder="1"/>
    <xf numFmtId="3" fontId="152" fillId="0" borderId="214" xfId="2900" applyNumberFormat="1" applyFont="1" applyFill="1" applyBorder="1" applyAlignment="1">
      <alignment horizontal="right"/>
    </xf>
    <xf numFmtId="3" fontId="152" fillId="0" borderId="215" xfId="2900" applyNumberFormat="1" applyFont="1" applyFill="1" applyBorder="1" applyAlignment="1">
      <alignment horizontal="right"/>
    </xf>
    <xf numFmtId="164" fontId="152" fillId="0" borderId="65" xfId="2900" applyNumberFormat="1" applyFont="1" applyFill="1" applyBorder="1" applyAlignment="1">
      <alignment horizontal="center"/>
    </xf>
    <xf numFmtId="164" fontId="56" fillId="0" borderId="65" xfId="2900" applyNumberFormat="1" applyFont="1" applyFill="1" applyBorder="1" applyAlignment="1">
      <alignment horizontal="center"/>
    </xf>
    <xf numFmtId="164" fontId="152" fillId="0" borderId="230" xfId="2900" applyNumberFormat="1" applyFont="1" applyFill="1" applyBorder="1" applyAlignment="1">
      <alignment horizontal="center"/>
    </xf>
    <xf numFmtId="164" fontId="152" fillId="0" borderId="232" xfId="2900" applyNumberFormat="1" applyFont="1" applyFill="1" applyBorder="1" applyAlignment="1">
      <alignment horizontal="center"/>
    </xf>
    <xf numFmtId="164" fontId="56" fillId="121" borderId="231" xfId="2900" applyNumberFormat="1" applyFont="1" applyFill="1" applyBorder="1" applyAlignment="1">
      <alignment horizontal="center"/>
    </xf>
    <xf numFmtId="164" fontId="152" fillId="0" borderId="233" xfId="2900" applyNumberFormat="1" applyFont="1" applyFill="1" applyBorder="1" applyAlignment="1">
      <alignment horizontal="center"/>
    </xf>
    <xf numFmtId="0" fontId="152" fillId="92" borderId="139" xfId="2900" applyFont="1" applyFill="1" applyBorder="1" applyAlignment="1">
      <alignment vertical="center" wrapText="1"/>
    </xf>
    <xf numFmtId="0" fontId="56" fillId="92" borderId="139" xfId="2900" applyFont="1" applyFill="1" applyBorder="1"/>
    <xf numFmtId="0" fontId="56" fillId="92" borderId="139" xfId="2900" applyFont="1" applyFill="1" applyBorder="1" applyAlignment="1">
      <alignment vertical="center"/>
    </xf>
    <xf numFmtId="0" fontId="152" fillId="92" borderId="234" xfId="2900" applyFont="1" applyFill="1" applyBorder="1" applyAlignment="1">
      <alignment vertical="center"/>
    </xf>
    <xf numFmtId="0" fontId="152" fillId="0" borderId="139" xfId="0" applyFont="1" applyBorder="1"/>
    <xf numFmtId="164" fontId="56" fillId="91" borderId="154" xfId="2900" applyNumberFormat="1" applyFont="1" applyFill="1" applyBorder="1" applyAlignment="1">
      <alignment horizontal="right" wrapText="1"/>
    </xf>
    <xf numFmtId="164" fontId="56" fillId="91" borderId="146" xfId="4171" applyNumberFormat="1" applyFont="1" applyFill="1" applyBorder="1" applyAlignment="1">
      <alignment horizontal="right" vertical="center" wrapText="1"/>
    </xf>
    <xf numFmtId="164" fontId="56" fillId="91" borderId="146" xfId="2900" applyNumberFormat="1" applyFont="1" applyFill="1" applyBorder="1" applyAlignment="1">
      <alignment horizontal="right" wrapText="1"/>
    </xf>
    <xf numFmtId="164" fontId="151" fillId="91" borderId="146" xfId="2900" applyNumberFormat="1" applyFont="1" applyFill="1" applyBorder="1" applyAlignment="1">
      <alignment horizontal="right" wrapText="1"/>
    </xf>
    <xf numFmtId="164" fontId="56" fillId="91" borderId="155" xfId="4171" applyNumberFormat="1" applyFont="1" applyFill="1" applyBorder="1" applyAlignment="1">
      <alignment horizontal="right" vertical="center" wrapText="1"/>
    </xf>
    <xf numFmtId="164" fontId="56" fillId="91" borderId="148" xfId="4171" applyNumberFormat="1" applyFont="1" applyFill="1" applyBorder="1" applyAlignment="1">
      <alignment horizontal="right" vertical="center" wrapText="1"/>
    </xf>
    <xf numFmtId="164" fontId="56" fillId="91" borderId="235" xfId="2900" applyNumberFormat="1" applyFont="1" applyFill="1" applyBorder="1" applyAlignment="1">
      <alignment horizontal="right" wrapText="1"/>
    </xf>
    <xf numFmtId="164" fontId="151" fillId="91" borderId="235" xfId="2900" applyNumberFormat="1" applyFont="1" applyFill="1" applyBorder="1" applyAlignment="1">
      <alignment horizontal="right" wrapText="1"/>
    </xf>
    <xf numFmtId="164" fontId="56" fillId="91" borderId="236" xfId="2900" applyNumberFormat="1" applyFont="1" applyFill="1" applyBorder="1" applyAlignment="1">
      <alignment horizontal="right" vertical="center" wrapText="1"/>
    </xf>
    <xf numFmtId="164" fontId="56" fillId="91" borderId="220" xfId="2900" applyNumberFormat="1" applyFont="1" applyFill="1" applyBorder="1" applyAlignment="1">
      <alignment horizontal="right" vertical="center" wrapText="1"/>
    </xf>
    <xf numFmtId="164" fontId="152" fillId="91" borderId="220" xfId="2900" applyNumberFormat="1" applyFont="1" applyFill="1" applyBorder="1" applyAlignment="1">
      <alignment horizontal="right" vertical="center" wrapText="1"/>
    </xf>
    <xf numFmtId="164" fontId="56" fillId="91" borderId="237" xfId="2900" applyNumberFormat="1" applyFont="1" applyFill="1" applyBorder="1" applyAlignment="1">
      <alignment horizontal="right" vertical="center" wrapText="1"/>
    </xf>
    <xf numFmtId="164" fontId="56" fillId="91" borderId="238" xfId="2900" applyNumberFormat="1" applyFont="1" applyFill="1" applyBorder="1" applyAlignment="1">
      <alignment horizontal="right" wrapText="1"/>
    </xf>
    <xf numFmtId="164" fontId="56" fillId="91" borderId="235" xfId="4171" applyNumberFormat="1" applyFont="1" applyFill="1" applyBorder="1" applyAlignment="1">
      <alignment horizontal="right" vertical="center" wrapText="1"/>
    </xf>
    <xf numFmtId="164" fontId="56" fillId="91" borderId="239" xfId="4171" applyNumberFormat="1" applyFont="1" applyFill="1" applyBorder="1" applyAlignment="1">
      <alignment horizontal="right" vertical="center" wrapText="1"/>
    </xf>
    <xf numFmtId="164" fontId="56" fillId="91" borderId="240" xfId="4171" applyNumberFormat="1" applyFont="1" applyFill="1" applyBorder="1" applyAlignment="1">
      <alignment horizontal="right" vertical="center" wrapText="1"/>
    </xf>
    <xf numFmtId="167" fontId="56" fillId="0" borderId="207" xfId="2740" applyNumberFormat="1" applyFont="1" applyFill="1" applyBorder="1" applyAlignment="1">
      <alignment horizontal="right" vertical="center" wrapText="1"/>
    </xf>
    <xf numFmtId="167" fontId="151" fillId="0" borderId="207" xfId="2740" applyNumberFormat="1" applyFont="1" applyFill="1" applyBorder="1" applyAlignment="1">
      <alignment horizontal="right" vertical="center" wrapText="1"/>
    </xf>
    <xf numFmtId="167" fontId="152" fillId="0" borderId="207" xfId="2740" applyNumberFormat="1" applyFont="1" applyFill="1" applyBorder="1" applyAlignment="1">
      <alignment horizontal="right" vertical="center" wrapText="1"/>
    </xf>
    <xf numFmtId="164" fontId="56" fillId="0" borderId="231" xfId="4171" applyNumberFormat="1" applyFont="1" applyFill="1" applyBorder="1" applyAlignment="1">
      <alignment horizontal="right" vertical="center" wrapText="1"/>
    </xf>
    <xf numFmtId="164" fontId="56" fillId="0" borderId="199" xfId="4171" applyNumberFormat="1" applyFont="1" applyFill="1" applyBorder="1" applyAlignment="1">
      <alignment horizontal="right" vertical="center" wrapText="1"/>
    </xf>
    <xf numFmtId="164" fontId="56" fillId="0" borderId="245" xfId="4171" applyNumberFormat="1" applyFont="1" applyFill="1" applyBorder="1" applyAlignment="1">
      <alignment horizontal="right" vertical="center" wrapText="1"/>
    </xf>
    <xf numFmtId="164" fontId="56" fillId="91" borderId="146" xfId="2900" applyNumberFormat="1" applyFont="1" applyFill="1" applyBorder="1" applyAlignment="1">
      <alignment horizontal="right" vertical="center" wrapText="1"/>
    </xf>
    <xf numFmtId="164" fontId="152" fillId="91" borderId="146" xfId="2900" applyNumberFormat="1" applyFont="1" applyFill="1" applyBorder="1" applyAlignment="1">
      <alignment horizontal="right" vertical="center" wrapText="1"/>
    </xf>
    <xf numFmtId="164" fontId="56" fillId="91" borderId="158" xfId="2900" applyNumberFormat="1" applyFont="1" applyFill="1" applyBorder="1" applyAlignment="1">
      <alignment horizontal="right" vertical="center" wrapText="1"/>
    </xf>
    <xf numFmtId="164" fontId="152" fillId="91" borderId="0" xfId="2900" applyNumberFormat="1" applyFont="1" applyFill="1" applyBorder="1" applyAlignment="1">
      <alignment horizontal="right" wrapText="1"/>
    </xf>
    <xf numFmtId="164" fontId="56" fillId="91" borderId="0" xfId="2900" applyNumberFormat="1" applyFont="1" applyFill="1" applyBorder="1" applyAlignment="1">
      <alignment horizontal="right" wrapText="1"/>
    </xf>
    <xf numFmtId="164" fontId="151" fillId="91" borderId="0" xfId="2900" applyNumberFormat="1" applyFont="1" applyFill="1" applyBorder="1" applyAlignment="1">
      <alignment horizontal="right" wrapText="1"/>
    </xf>
    <xf numFmtId="164" fontId="56" fillId="91" borderId="0" xfId="2900" applyNumberFormat="1" applyFont="1" applyFill="1" applyBorder="1" applyAlignment="1">
      <alignment horizontal="right" vertical="center" wrapText="1"/>
    </xf>
    <xf numFmtId="164" fontId="152" fillId="91" borderId="0" xfId="2900" applyNumberFormat="1" applyFont="1" applyFill="1" applyBorder="1" applyAlignment="1">
      <alignment horizontal="right" vertical="center" wrapText="1"/>
    </xf>
    <xf numFmtId="164" fontId="56" fillId="91" borderId="0" xfId="4171" applyNumberFormat="1" applyFont="1" applyFill="1" applyBorder="1" applyAlignment="1">
      <alignment horizontal="right" vertical="center" wrapText="1"/>
    </xf>
    <xf numFmtId="164" fontId="56" fillId="91" borderId="246" xfId="2900" applyNumberFormat="1" applyFont="1" applyFill="1" applyBorder="1" applyAlignment="1">
      <alignment horizontal="right" wrapText="1"/>
    </xf>
    <xf numFmtId="164" fontId="151" fillId="91" borderId="246" xfId="2900" applyNumberFormat="1" applyFont="1" applyFill="1" applyBorder="1" applyAlignment="1">
      <alignment horizontal="right" wrapText="1"/>
    </xf>
    <xf numFmtId="164" fontId="56" fillId="91" borderId="246" xfId="2900" applyNumberFormat="1" applyFont="1" applyFill="1" applyBorder="1" applyAlignment="1">
      <alignment horizontal="right" vertical="center" wrapText="1"/>
    </xf>
    <xf numFmtId="164" fontId="152" fillId="91" borderId="246" xfId="2900" applyNumberFormat="1" applyFont="1" applyFill="1" applyBorder="1" applyAlignment="1">
      <alignment horizontal="right" vertical="center" wrapText="1"/>
    </xf>
    <xf numFmtId="164" fontId="56" fillId="91" borderId="247" xfId="2900" applyNumberFormat="1" applyFont="1" applyFill="1" applyBorder="1" applyAlignment="1">
      <alignment horizontal="right" vertical="center" wrapText="1"/>
    </xf>
    <xf numFmtId="164" fontId="56" fillId="91" borderId="248" xfId="2900" applyNumberFormat="1" applyFont="1" applyFill="1" applyBorder="1" applyAlignment="1">
      <alignment horizontal="right" wrapText="1"/>
    </xf>
    <xf numFmtId="164" fontId="56" fillId="91" borderId="246" xfId="4171" applyNumberFormat="1" applyFont="1" applyFill="1" applyBorder="1" applyAlignment="1">
      <alignment horizontal="right" vertical="center" wrapText="1"/>
    </xf>
    <xf numFmtId="164" fontId="56" fillId="91" borderId="249" xfId="4171" applyNumberFormat="1" applyFont="1" applyFill="1" applyBorder="1" applyAlignment="1">
      <alignment horizontal="right" vertical="center" wrapText="1"/>
    </xf>
    <xf numFmtId="164" fontId="56" fillId="91" borderId="250" xfId="4171" applyNumberFormat="1" applyFont="1" applyFill="1" applyBorder="1" applyAlignment="1">
      <alignment horizontal="right" vertical="center" wrapText="1"/>
    </xf>
    <xf numFmtId="164" fontId="151" fillId="121" borderId="252" xfId="2900" applyNumberFormat="1" applyFont="1" applyFill="1" applyBorder="1" applyAlignment="1">
      <alignment horizontal="center"/>
    </xf>
    <xf numFmtId="1" fontId="56" fillId="0" borderId="160" xfId="0" applyNumberFormat="1" applyFont="1" applyFill="1" applyBorder="1"/>
    <xf numFmtId="164" fontId="56" fillId="0" borderId="1" xfId="0" applyNumberFormat="1" applyFont="1" applyFill="1" applyBorder="1"/>
    <xf numFmtId="164" fontId="56" fillId="0" borderId="163" xfId="0" applyNumberFormat="1" applyFont="1" applyFill="1" applyBorder="1"/>
    <xf numFmtId="1" fontId="56" fillId="0" borderId="162" xfId="0" applyNumberFormat="1" applyFont="1" applyFill="1" applyBorder="1"/>
    <xf numFmtId="164" fontId="56" fillId="0" borderId="161" xfId="0" applyNumberFormat="1" applyFont="1" applyFill="1" applyBorder="1"/>
    <xf numFmtId="164" fontId="56" fillId="0" borderId="164" xfId="0" applyNumberFormat="1" applyFont="1" applyFill="1" applyBorder="1"/>
    <xf numFmtId="164" fontId="56" fillId="0" borderId="65" xfId="2900" applyNumberFormat="1" applyFont="1" applyFill="1" applyBorder="1"/>
    <xf numFmtId="164" fontId="56" fillId="0" borderId="133" xfId="2900" applyNumberFormat="1" applyFont="1" applyFill="1" applyBorder="1"/>
    <xf numFmtId="0" fontId="56" fillId="0" borderId="133" xfId="2900" applyFont="1" applyFill="1" applyBorder="1" applyAlignment="1">
      <alignment horizontal="right"/>
    </xf>
    <xf numFmtId="164" fontId="152" fillId="0" borderId="233" xfId="2900" applyNumberFormat="1" applyFont="1" applyFill="1" applyBorder="1"/>
    <xf numFmtId="1" fontId="152" fillId="0" borderId="230" xfId="0" applyNumberFormat="1" applyFont="1" applyFill="1" applyBorder="1"/>
    <xf numFmtId="1" fontId="152" fillId="0" borderId="21" xfId="0" applyNumberFormat="1" applyFont="1" applyFill="1" applyBorder="1"/>
    <xf numFmtId="0" fontId="100" fillId="0" borderId="0" xfId="2900" applyFont="1" applyFill="1" applyAlignment="1"/>
    <xf numFmtId="0" fontId="100" fillId="0" borderId="0" xfId="2900" applyFont="1" applyFill="1" applyBorder="1" applyAlignment="1"/>
    <xf numFmtId="208" fontId="10" fillId="0" borderId="0" xfId="3692" applyNumberFormat="1" applyFont="1"/>
    <xf numFmtId="164" fontId="152" fillId="0" borderId="1" xfId="2740" applyNumberFormat="1" applyFont="1" applyFill="1" applyBorder="1" applyAlignment="1">
      <alignment horizontal="right" wrapText="1"/>
    </xf>
    <xf numFmtId="164" fontId="56" fillId="0" borderId="1" xfId="2740" applyNumberFormat="1" applyFont="1" applyFill="1" applyBorder="1" applyAlignment="1">
      <alignment horizontal="right" wrapText="1"/>
    </xf>
    <xf numFmtId="164" fontId="56" fillId="0" borderId="163" xfId="2740" applyNumberFormat="1" applyFont="1" applyFill="1" applyBorder="1" applyAlignment="1">
      <alignment horizontal="right" wrapText="1"/>
    </xf>
    <xf numFmtId="0" fontId="0" fillId="0" borderId="0" xfId="0"/>
    <xf numFmtId="0" fontId="0" fillId="0" borderId="0" xfId="0"/>
    <xf numFmtId="0" fontId="152" fillId="91" borderId="257" xfId="2891" applyNumberFormat="1" applyFont="1" applyFill="1" applyBorder="1" applyAlignment="1" applyProtection="1">
      <alignment horizontal="center" vertical="center" wrapText="1"/>
    </xf>
    <xf numFmtId="166" fontId="56" fillId="92" borderId="255" xfId="2891" applyNumberFormat="1" applyFont="1" applyFill="1" applyBorder="1" applyAlignment="1" applyProtection="1">
      <alignment horizontal="center"/>
    </xf>
    <xf numFmtId="0" fontId="152" fillId="91" borderId="226" xfId="2891" applyNumberFormat="1" applyFont="1" applyFill="1" applyBorder="1" applyAlignment="1" applyProtection="1">
      <alignment horizontal="center" vertical="center" wrapText="1"/>
    </xf>
    <xf numFmtId="166" fontId="56" fillId="92" borderId="231" xfId="2891" applyNumberFormat="1" applyFont="1" applyFill="1" applyBorder="1" applyAlignment="1" applyProtection="1">
      <alignment horizontal="center"/>
    </xf>
    <xf numFmtId="166" fontId="56" fillId="92" borderId="245" xfId="2891" applyNumberFormat="1" applyFont="1" applyFill="1" applyBorder="1" applyAlignment="1" applyProtection="1">
      <alignment horizontal="center"/>
    </xf>
    <xf numFmtId="0" fontId="12" fillId="92" borderId="0" xfId="2900" applyFont="1" applyFill="1" applyBorder="1" applyAlignment="1">
      <alignment wrapText="1"/>
    </xf>
    <xf numFmtId="0" fontId="0" fillId="92" borderId="0" xfId="0" applyFill="1" applyAlignment="1">
      <alignment wrapText="1"/>
    </xf>
    <xf numFmtId="165" fontId="0" fillId="0" borderId="0" xfId="0" applyNumberFormat="1"/>
    <xf numFmtId="166" fontId="0" fillId="0" borderId="0" xfId="0" applyNumberFormat="1"/>
    <xf numFmtId="166" fontId="56" fillId="0" borderId="60" xfId="2891" applyNumberFormat="1" applyFont="1" applyFill="1" applyBorder="1" applyAlignment="1" applyProtection="1">
      <alignment horizontal="center" wrapText="1"/>
    </xf>
    <xf numFmtId="3" fontId="56" fillId="92" borderId="207" xfId="2738" applyNumberFormat="1" applyFont="1" applyFill="1" applyBorder="1" applyAlignment="1">
      <alignment horizontal="right"/>
    </xf>
    <xf numFmtId="1" fontId="0" fillId="0" borderId="0" xfId="0" applyNumberFormat="1"/>
    <xf numFmtId="46" fontId="174" fillId="62" borderId="0" xfId="9702" applyNumberFormat="1" applyFont="1" applyFill="1"/>
    <xf numFmtId="0" fontId="175" fillId="62" borderId="0" xfId="9702" applyFont="1" applyFill="1" applyBorder="1"/>
    <xf numFmtId="165" fontId="175" fillId="0" borderId="0" xfId="9702" applyNumberFormat="1" applyFont="1" applyBorder="1"/>
    <xf numFmtId="0" fontId="9" fillId="0" borderId="0" xfId="9702" applyFont="1" applyFill="1" applyBorder="1"/>
    <xf numFmtId="165" fontId="175" fillId="62" borderId="0" xfId="9702" applyNumberFormat="1" applyFont="1" applyFill="1" applyBorder="1"/>
    <xf numFmtId="0" fontId="95" fillId="0" borderId="0" xfId="9702" applyFont="1"/>
    <xf numFmtId="0" fontId="95" fillId="0" borderId="0" xfId="9702" applyFont="1" applyFill="1" applyAlignment="1">
      <alignment horizontal="right"/>
    </xf>
    <xf numFmtId="0" fontId="95" fillId="0" borderId="0" xfId="9702" applyFont="1" applyFill="1"/>
    <xf numFmtId="0" fontId="95" fillId="0" borderId="0" xfId="9704" applyFont="1"/>
    <xf numFmtId="0" fontId="95" fillId="0" borderId="0" xfId="9704" applyFont="1" applyFill="1"/>
    <xf numFmtId="0" fontId="174" fillId="0" borderId="0" xfId="9704" applyFont="1"/>
    <xf numFmtId="0" fontId="141" fillId="0" borderId="0" xfId="9704" applyFont="1" applyFill="1"/>
    <xf numFmtId="0" fontId="95" fillId="0" borderId="0" xfId="9704" applyFont="1" applyFill="1" applyAlignment="1">
      <alignment horizontal="center" vertical="center"/>
    </xf>
    <xf numFmtId="0" fontId="174" fillId="0" borderId="0" xfId="9704" applyFont="1" applyFill="1" applyBorder="1" applyAlignment="1">
      <alignment horizontal="left" vertical="center"/>
    </xf>
    <xf numFmtId="3" fontId="174" fillId="0" borderId="0" xfId="9704" applyNumberFormat="1" applyFont="1" applyBorder="1"/>
    <xf numFmtId="0" fontId="174" fillId="0" borderId="0" xfId="9704" applyNumberFormat="1" applyFont="1" applyBorder="1"/>
    <xf numFmtId="0" fontId="25" fillId="0" borderId="0" xfId="9706"/>
    <xf numFmtId="0" fontId="25" fillId="0" borderId="0" xfId="9706" applyFill="1"/>
    <xf numFmtId="0" fontId="95" fillId="0" borderId="0" xfId="9706" applyFont="1" applyFill="1" applyBorder="1" applyAlignment="1">
      <alignment horizontal="left" vertical="center" wrapText="1"/>
    </xf>
    <xf numFmtId="0" fontId="42" fillId="0" borderId="0" xfId="9706" applyFont="1" applyFill="1"/>
    <xf numFmtId="0" fontId="25" fillId="0" borderId="0" xfId="9706" applyFill="1" applyBorder="1" applyAlignment="1">
      <alignment wrapText="1"/>
    </xf>
    <xf numFmtId="0" fontId="95" fillId="0" borderId="0" xfId="9706" applyFont="1" applyFill="1" applyBorder="1" applyAlignment="1">
      <alignment wrapText="1"/>
    </xf>
    <xf numFmtId="0" fontId="95" fillId="0" borderId="0" xfId="9706" applyFont="1"/>
    <xf numFmtId="0" fontId="95" fillId="0" borderId="0" xfId="9706" applyFont="1" applyFill="1"/>
    <xf numFmtId="0" fontId="175" fillId="0" borderId="0" xfId="9706" applyFont="1" applyFill="1" applyBorder="1"/>
    <xf numFmtId="164" fontId="95" fillId="0" borderId="0" xfId="9706" applyNumberFormat="1" applyFont="1" applyFill="1"/>
    <xf numFmtId="0" fontId="175" fillId="0" borderId="0" xfId="9706" applyFont="1" applyFill="1"/>
    <xf numFmtId="0" fontId="148" fillId="0" borderId="1" xfId="9702" applyFont="1" applyBorder="1"/>
    <xf numFmtId="0" fontId="162" fillId="0" borderId="1" xfId="9702" applyFont="1" applyFill="1" applyBorder="1" applyAlignment="1">
      <alignment horizontal="center" wrapText="1"/>
    </xf>
    <xf numFmtId="0" fontId="162" fillId="0" borderId="1" xfId="9702" applyFont="1" applyBorder="1"/>
    <xf numFmtId="164" fontId="148" fillId="0" borderId="1" xfId="9702" applyNumberFormat="1" applyFont="1" applyBorder="1"/>
    <xf numFmtId="1" fontId="148" fillId="0" borderId="1" xfId="9702" applyNumberFormat="1" applyFont="1" applyBorder="1"/>
    <xf numFmtId="0" fontId="162" fillId="0" borderId="1" xfId="9704" applyFont="1" applyBorder="1" applyAlignment="1">
      <alignment horizontal="center"/>
    </xf>
    <xf numFmtId="3" fontId="148" fillId="0" borderId="1" xfId="9704" applyNumberFormat="1" applyFont="1" applyBorder="1"/>
    <xf numFmtId="164" fontId="148" fillId="0" borderId="1" xfId="9704" applyNumberFormat="1" applyFont="1" applyBorder="1"/>
    <xf numFmtId="3" fontId="162" fillId="0" borderId="1" xfId="9704" applyNumberFormat="1" applyFont="1" applyBorder="1"/>
    <xf numFmtId="0" fontId="162" fillId="0" borderId="1" xfId="9704" applyNumberFormat="1" applyFont="1" applyBorder="1"/>
    <xf numFmtId="0" fontId="148" fillId="0" borderId="2" xfId="9706" applyFont="1" applyBorder="1"/>
    <xf numFmtId="0" fontId="162" fillId="0" borderId="52" xfId="9706" applyFont="1" applyBorder="1" applyAlignment="1">
      <alignment horizontal="center" vertical="center" wrapText="1"/>
    </xf>
    <xf numFmtId="0" fontId="162" fillId="0" borderId="2" xfId="9706" applyFont="1" applyBorder="1" applyAlignment="1">
      <alignment horizontal="center" vertical="center" wrapText="1"/>
    </xf>
    <xf numFmtId="0" fontId="162" fillId="9" borderId="258" xfId="9706" applyFont="1" applyFill="1" applyBorder="1"/>
    <xf numFmtId="0" fontId="148" fillId="9" borderId="59" xfId="9706" applyFont="1" applyFill="1" applyBorder="1" applyAlignment="1">
      <alignment horizontal="center" vertical="center" wrapText="1"/>
    </xf>
    <xf numFmtId="0" fontId="148" fillId="9" borderId="261" xfId="9706" applyFont="1" applyFill="1" applyBorder="1" applyAlignment="1">
      <alignment horizontal="center" vertical="center" wrapText="1"/>
    </xf>
    <xf numFmtId="0" fontId="148" fillId="9" borderId="52" xfId="9706" applyFont="1" applyFill="1" applyBorder="1" applyAlignment="1">
      <alignment horizontal="center" vertical="center" wrapText="1"/>
    </xf>
    <xf numFmtId="0" fontId="148" fillId="0" borderId="259" xfId="9706" applyFont="1" applyBorder="1" applyAlignment="1">
      <alignment wrapText="1"/>
    </xf>
    <xf numFmtId="3" fontId="148" fillId="0" borderId="60" xfId="9706" applyNumberFormat="1" applyFont="1" applyBorder="1" applyAlignment="1">
      <alignment horizontal="right" wrapText="1"/>
    </xf>
    <xf numFmtId="1" fontId="148" fillId="0" borderId="262" xfId="9706" applyNumberFormat="1" applyFont="1" applyBorder="1" applyAlignment="1">
      <alignment horizontal="right" wrapText="1"/>
    </xf>
    <xf numFmtId="164" fontId="148" fillId="0" borderId="53" xfId="9706" applyNumberFormat="1" applyFont="1" applyBorder="1" applyAlignment="1">
      <alignment horizontal="right" wrapText="1"/>
    </xf>
    <xf numFmtId="49" fontId="177" fillId="0" borderId="259" xfId="9706" applyNumberFormat="1" applyFont="1" applyBorder="1" applyAlignment="1">
      <alignment horizontal="left" wrapText="1" indent="4"/>
    </xf>
    <xf numFmtId="3" fontId="177" fillId="0" borderId="60" xfId="9706" applyNumberFormat="1" applyFont="1" applyBorder="1" applyAlignment="1">
      <alignment horizontal="right" wrapText="1"/>
    </xf>
    <xf numFmtId="1" fontId="177" fillId="0" borderId="262" xfId="9706" applyNumberFormat="1" applyFont="1" applyBorder="1" applyAlignment="1">
      <alignment horizontal="right" wrapText="1"/>
    </xf>
    <xf numFmtId="164" fontId="177" fillId="0" borderId="53" xfId="9706" applyNumberFormat="1" applyFont="1" applyBorder="1" applyAlignment="1">
      <alignment horizontal="right" wrapText="1"/>
    </xf>
    <xf numFmtId="49" fontId="177" fillId="0" borderId="259" xfId="9706" applyNumberFormat="1" applyFont="1" applyBorder="1" applyAlignment="1">
      <alignment horizontal="left" vertical="top" wrapText="1" indent="5"/>
    </xf>
    <xf numFmtId="49" fontId="151" fillId="0" borderId="259" xfId="9706" applyNumberFormat="1" applyFont="1" applyBorder="1" applyAlignment="1">
      <alignment horizontal="left" vertical="top" wrapText="1" indent="5"/>
    </xf>
    <xf numFmtId="0" fontId="177" fillId="0" borderId="259" xfId="9706" applyFont="1" applyBorder="1" applyAlignment="1">
      <alignment horizontal="left" wrapText="1" indent="4"/>
    </xf>
    <xf numFmtId="0" fontId="179" fillId="9" borderId="259" xfId="9706" applyFont="1" applyFill="1" applyBorder="1" applyAlignment="1">
      <alignment wrapText="1"/>
    </xf>
    <xf numFmtId="3" fontId="177" fillId="9" borderId="60" xfId="9706" applyNumberFormat="1" applyFont="1" applyFill="1" applyBorder="1" applyAlignment="1">
      <alignment horizontal="right" wrapText="1"/>
    </xf>
    <xf numFmtId="1" fontId="177" fillId="9" borderId="262" xfId="9706" applyNumberFormat="1" applyFont="1" applyFill="1" applyBorder="1" applyAlignment="1">
      <alignment horizontal="right" wrapText="1"/>
    </xf>
    <xf numFmtId="164" fontId="177" fillId="9" borderId="53" xfId="9706" applyNumberFormat="1" applyFont="1" applyFill="1" applyBorder="1" applyAlignment="1">
      <alignment horizontal="right" wrapText="1"/>
    </xf>
    <xf numFmtId="0" fontId="162" fillId="9" borderId="259" xfId="9706" applyFont="1" applyFill="1" applyBorder="1" applyAlignment="1">
      <alignment wrapText="1"/>
    </xf>
    <xf numFmtId="3" fontId="148" fillId="9" borderId="60" xfId="9706" applyNumberFormat="1" applyFont="1" applyFill="1" applyBorder="1" applyAlignment="1">
      <alignment horizontal="right" wrapText="1"/>
    </xf>
    <xf numFmtId="1" fontId="148" fillId="9" borderId="262" xfId="9706" applyNumberFormat="1" applyFont="1" applyFill="1" applyBorder="1" applyAlignment="1">
      <alignment horizontal="right" wrapText="1"/>
    </xf>
    <xf numFmtId="164" fontId="148" fillId="9" borderId="53" xfId="9706" applyNumberFormat="1" applyFont="1" applyFill="1" applyBorder="1" applyAlignment="1">
      <alignment horizontal="right" wrapText="1"/>
    </xf>
    <xf numFmtId="0" fontId="148" fillId="0" borderId="259" xfId="9706" applyFont="1" applyFill="1" applyBorder="1" applyAlignment="1">
      <alignment wrapText="1"/>
    </xf>
    <xf numFmtId="3" fontId="148" fillId="0" borderId="60" xfId="9706" applyNumberFormat="1" applyFont="1" applyFill="1" applyBorder="1" applyAlignment="1">
      <alignment horizontal="right" wrapText="1"/>
    </xf>
    <xf numFmtId="1" fontId="148" fillId="0" borderId="262" xfId="9706" applyNumberFormat="1" applyFont="1" applyFill="1" applyBorder="1" applyAlignment="1">
      <alignment horizontal="right" wrapText="1"/>
    </xf>
    <xf numFmtId="164" fontId="148" fillId="0" borderId="53" xfId="9706" applyNumberFormat="1" applyFont="1" applyFill="1" applyBorder="1" applyAlignment="1">
      <alignment horizontal="right" wrapText="1"/>
    </xf>
    <xf numFmtId="0" fontId="148" fillId="0" borderId="260" xfId="9706" applyFont="1" applyBorder="1" applyAlignment="1">
      <alignment wrapText="1"/>
    </xf>
    <xf numFmtId="3" fontId="148" fillId="0" borderId="25" xfId="9706" applyNumberFormat="1" applyFont="1" applyBorder="1" applyAlignment="1">
      <alignment horizontal="right" wrapText="1"/>
    </xf>
    <xf numFmtId="1" fontId="148" fillId="0" borderId="263" xfId="9706" applyNumberFormat="1" applyFont="1" applyBorder="1" applyAlignment="1">
      <alignment horizontal="right" wrapText="1"/>
    </xf>
    <xf numFmtId="164" fontId="148" fillId="0" borderId="51" xfId="9706" applyNumberFormat="1" applyFont="1" applyBorder="1" applyAlignment="1">
      <alignment horizontal="right" wrapText="1"/>
    </xf>
    <xf numFmtId="164" fontId="152" fillId="0" borderId="41" xfId="2900" applyNumberFormat="1" applyFont="1" applyFill="1" applyBorder="1" applyAlignment="1">
      <alignment vertical="center" wrapText="1"/>
    </xf>
    <xf numFmtId="167" fontId="152" fillId="0" borderId="152" xfId="2740" applyNumberFormat="1" applyFont="1" applyFill="1" applyBorder="1" applyAlignment="1">
      <alignment horizontal="right" vertical="center" wrapText="1"/>
    </xf>
    <xf numFmtId="165" fontId="10" fillId="92" borderId="0" xfId="2900" applyNumberFormat="1" applyFont="1" applyFill="1" applyBorder="1" applyAlignment="1">
      <alignment wrapText="1"/>
    </xf>
    <xf numFmtId="3" fontId="56" fillId="92" borderId="66" xfId="2900" applyNumberFormat="1" applyFont="1" applyFill="1" applyBorder="1"/>
    <xf numFmtId="3" fontId="152" fillId="92" borderId="211" xfId="2900" applyNumberFormat="1" applyFont="1" applyFill="1" applyBorder="1"/>
    <xf numFmtId="3" fontId="56" fillId="92" borderId="66" xfId="2900" applyNumberFormat="1" applyFont="1" applyFill="1" applyBorder="1" applyAlignment="1">
      <alignment horizontal="right"/>
    </xf>
    <xf numFmtId="3" fontId="151" fillId="92" borderId="66" xfId="2900" applyNumberFormat="1" applyFont="1" applyFill="1" applyBorder="1" applyAlignment="1">
      <alignment horizontal="right"/>
    </xf>
    <xf numFmtId="165" fontId="56" fillId="92" borderId="66" xfId="2900" applyNumberFormat="1" applyFont="1" applyFill="1" applyBorder="1" applyAlignment="1">
      <alignment horizontal="right"/>
    </xf>
    <xf numFmtId="165" fontId="56" fillId="92" borderId="66" xfId="2900" applyNumberFormat="1" applyFont="1" applyFill="1" applyBorder="1"/>
    <xf numFmtId="3" fontId="152" fillId="92" borderId="66" xfId="2900" applyNumberFormat="1" applyFont="1" applyFill="1" applyBorder="1"/>
    <xf numFmtId="3" fontId="152" fillId="92" borderId="214" xfId="2900" applyNumberFormat="1" applyFont="1" applyFill="1" applyBorder="1" applyAlignment="1">
      <alignment horizontal="right"/>
    </xf>
    <xf numFmtId="0" fontId="10" fillId="92" borderId="0" xfId="2900" applyFont="1" applyFill="1"/>
    <xf numFmtId="0" fontId="58" fillId="92" borderId="0" xfId="0" applyFont="1" applyFill="1" applyAlignment="1"/>
    <xf numFmtId="164" fontId="58" fillId="92" borderId="0" xfId="0" applyNumberFormat="1" applyFont="1" applyFill="1" applyAlignment="1"/>
    <xf numFmtId="0" fontId="10" fillId="0" borderId="0" xfId="2900" applyFont="1" applyBorder="1" applyAlignment="1">
      <alignment horizontal="justify" wrapText="1"/>
    </xf>
    <xf numFmtId="0" fontId="0" fillId="0" borderId="0" xfId="0"/>
    <xf numFmtId="166" fontId="0" fillId="0" borderId="0" xfId="3692" applyNumberFormat="1" applyFont="1"/>
    <xf numFmtId="0" fontId="12" fillId="0" borderId="0" xfId="2900" applyFont="1" applyFill="1" applyBorder="1" applyAlignment="1">
      <alignment wrapText="1"/>
    </xf>
    <xf numFmtId="0" fontId="12" fillId="91" borderId="0" xfId="9301" applyFont="1" applyFill="1" applyBorder="1" applyAlignment="1">
      <alignment wrapText="1"/>
    </xf>
    <xf numFmtId="0" fontId="13" fillId="91" borderId="0" xfId="9301" applyFont="1" applyFill="1" applyBorder="1" applyAlignment="1">
      <alignment wrapText="1"/>
    </xf>
    <xf numFmtId="0" fontId="12" fillId="92" borderId="0" xfId="2900" applyFont="1" applyFill="1" applyBorder="1" applyAlignment="1">
      <alignment wrapText="1"/>
    </xf>
    <xf numFmtId="0" fontId="0" fillId="92" borderId="0" xfId="0" applyFill="1" applyAlignment="1">
      <alignment wrapText="1"/>
    </xf>
    <xf numFmtId="0" fontId="12" fillId="0" borderId="0" xfId="0" applyFont="1" applyAlignment="1">
      <alignment horizontal="justify" vertical="center"/>
    </xf>
    <xf numFmtId="0" fontId="12" fillId="0" borderId="0" xfId="0" applyFont="1" applyFill="1" applyAlignment="1">
      <alignment horizontal="justify" vertical="center"/>
    </xf>
    <xf numFmtId="0" fontId="12" fillId="0" borderId="0" xfId="2900" applyFont="1" applyAlignment="1">
      <alignment wrapText="1"/>
    </xf>
    <xf numFmtId="0" fontId="152" fillId="0" borderId="264" xfId="2900" applyFont="1" applyFill="1" applyBorder="1" applyAlignment="1">
      <alignment horizontal="center" vertical="center" wrapText="1"/>
    </xf>
    <xf numFmtId="0" fontId="152" fillId="0" borderId="265" xfId="2900" applyFont="1" applyFill="1" applyBorder="1" applyAlignment="1">
      <alignment horizontal="center" vertical="center" wrapText="1"/>
    </xf>
    <xf numFmtId="167" fontId="152" fillId="0" borderId="266" xfId="2740" applyNumberFormat="1" applyFont="1" applyFill="1" applyBorder="1" applyAlignment="1">
      <alignment horizontal="right" wrapText="1"/>
    </xf>
    <xf numFmtId="173" fontId="152" fillId="0" borderId="267" xfId="2740" applyNumberFormat="1" applyFont="1" applyFill="1" applyBorder="1" applyAlignment="1">
      <alignment horizontal="right" wrapText="1"/>
    </xf>
    <xf numFmtId="196" fontId="56" fillId="0" borderId="266" xfId="2740" applyNumberFormat="1" applyFont="1" applyFill="1" applyBorder="1" applyAlignment="1">
      <alignment horizontal="right" wrapText="1"/>
    </xf>
    <xf numFmtId="173" fontId="56" fillId="0" borderId="267" xfId="2740" applyNumberFormat="1" applyFont="1" applyFill="1" applyBorder="1" applyAlignment="1">
      <alignment horizontal="right" wrapText="1"/>
    </xf>
    <xf numFmtId="167" fontId="151" fillId="0" borderId="266" xfId="2740" applyNumberFormat="1" applyFont="1" applyFill="1" applyBorder="1" applyAlignment="1">
      <alignment horizontal="right" wrapText="1"/>
    </xf>
    <xf numFmtId="173" fontId="151" fillId="0" borderId="267" xfId="2740" applyNumberFormat="1" applyFont="1" applyFill="1" applyBorder="1" applyAlignment="1">
      <alignment horizontal="right" wrapText="1"/>
    </xf>
    <xf numFmtId="167" fontId="56" fillId="0" borderId="266" xfId="2740" applyNumberFormat="1" applyFont="1" applyFill="1" applyBorder="1" applyAlignment="1">
      <alignment horizontal="right" wrapText="1"/>
    </xf>
    <xf numFmtId="167" fontId="56" fillId="0" borderId="268" xfId="2740" applyNumberFormat="1" applyFont="1" applyFill="1" applyBorder="1" applyAlignment="1">
      <alignment horizontal="right" wrapText="1"/>
    </xf>
    <xf numFmtId="173" fontId="56" fillId="0" borderId="269" xfId="2740" applyNumberFormat="1" applyFont="1" applyFill="1" applyBorder="1" applyAlignment="1">
      <alignment horizontal="right" wrapText="1"/>
    </xf>
    <xf numFmtId="167" fontId="56" fillId="0" borderId="270" xfId="2740" applyNumberFormat="1" applyFont="1" applyFill="1" applyBorder="1" applyAlignment="1">
      <alignment horizontal="right" wrapText="1"/>
    </xf>
    <xf numFmtId="173" fontId="56" fillId="0" borderId="271" xfId="2740" applyNumberFormat="1" applyFont="1" applyFill="1" applyBorder="1" applyAlignment="1">
      <alignment horizontal="right" wrapText="1"/>
    </xf>
    <xf numFmtId="167" fontId="56" fillId="0" borderId="272" xfId="2740" applyNumberFormat="1" applyFont="1" applyFill="1" applyBorder="1" applyAlignment="1">
      <alignment horizontal="right" wrapText="1"/>
    </xf>
    <xf numFmtId="173" fontId="56" fillId="0" borderId="273" xfId="2740" applyNumberFormat="1" applyFont="1" applyFill="1" applyBorder="1" applyAlignment="1">
      <alignment horizontal="right" wrapText="1"/>
    </xf>
    <xf numFmtId="167" fontId="56" fillId="0" borderId="274" xfId="2740" applyNumberFormat="1" applyFont="1" applyFill="1" applyBorder="1" applyAlignment="1">
      <alignment horizontal="right" wrapText="1"/>
    </xf>
    <xf numFmtId="173" fontId="56" fillId="0" borderId="275" xfId="2740" applyNumberFormat="1" applyFont="1" applyFill="1" applyBorder="1" applyAlignment="1">
      <alignment horizontal="right" wrapText="1"/>
    </xf>
    <xf numFmtId="0" fontId="152" fillId="0" borderId="277" xfId="2900" applyFont="1" applyBorder="1" applyAlignment="1">
      <alignment vertical="center" wrapText="1"/>
    </xf>
    <xf numFmtId="0" fontId="56" fillId="91" borderId="100" xfId="2900" applyFont="1" applyFill="1" applyBorder="1" applyAlignment="1">
      <alignment wrapText="1"/>
    </xf>
    <xf numFmtId="0" fontId="151" fillId="91" borderId="100" xfId="2900" applyFont="1" applyFill="1" applyBorder="1" applyAlignment="1">
      <alignment horizontal="left" wrapText="1"/>
    </xf>
    <xf numFmtId="0" fontId="56" fillId="91" borderId="100" xfId="2900" applyFont="1" applyFill="1" applyBorder="1" applyAlignment="1">
      <alignment vertical="center" wrapText="1"/>
    </xf>
    <xf numFmtId="0" fontId="56" fillId="0" borderId="100" xfId="2900" applyFont="1" applyFill="1" applyBorder="1" applyAlignment="1">
      <alignment vertical="center" wrapText="1"/>
    </xf>
    <xf numFmtId="0" fontId="152" fillId="0" borderId="100" xfId="2900" applyFont="1" applyFill="1" applyBorder="1" applyAlignment="1">
      <alignment vertical="center" wrapText="1"/>
    </xf>
    <xf numFmtId="0" fontId="56" fillId="0" borderId="278" xfId="2900" applyFont="1" applyFill="1" applyBorder="1" applyAlignment="1">
      <alignment vertical="center" wrapText="1"/>
    </xf>
    <xf numFmtId="0" fontId="56" fillId="0" borderId="279" xfId="4171" applyFont="1" applyBorder="1" applyAlignment="1">
      <alignment vertical="center" wrapText="1"/>
    </xf>
    <xf numFmtId="0" fontId="56" fillId="0" borderId="100" xfId="4171" applyFont="1" applyBorder="1" applyAlignment="1">
      <alignment vertical="center" wrapText="1"/>
    </xf>
    <xf numFmtId="0" fontId="56" fillId="0" borderId="277" xfId="4171" applyFont="1" applyBorder="1" applyAlignment="1">
      <alignment vertical="center" wrapText="1"/>
    </xf>
    <xf numFmtId="0" fontId="56" fillId="0" borderId="276" xfId="4171" applyFont="1" applyBorder="1" applyAlignment="1">
      <alignment vertical="center" wrapText="1"/>
    </xf>
    <xf numFmtId="0" fontId="152" fillId="0" borderId="277" xfId="2900" applyFont="1" applyFill="1" applyBorder="1" applyAlignment="1">
      <alignment vertical="center" wrapText="1"/>
    </xf>
    <xf numFmtId="0" fontId="56" fillId="0" borderId="100" xfId="2900" applyFont="1" applyFill="1" applyBorder="1" applyAlignment="1">
      <alignment wrapText="1"/>
    </xf>
    <xf numFmtId="0" fontId="151" fillId="0" borderId="100" xfId="2900" applyFont="1" applyFill="1" applyBorder="1" applyAlignment="1">
      <alignment horizontal="left" wrapText="1"/>
    </xf>
    <xf numFmtId="0" fontId="56" fillId="0" borderId="279" xfId="4171" applyFont="1" applyFill="1" applyBorder="1" applyAlignment="1">
      <alignment vertical="center" wrapText="1"/>
    </xf>
    <xf numFmtId="0" fontId="56" fillId="0" borderId="100" xfId="4171" applyFont="1" applyFill="1" applyBorder="1" applyAlignment="1">
      <alignment vertical="center" wrapText="1"/>
    </xf>
    <xf numFmtId="0" fontId="56" fillId="0" borderId="277" xfId="4171" applyFont="1" applyFill="1" applyBorder="1" applyAlignment="1">
      <alignment vertical="center" wrapText="1"/>
    </xf>
    <xf numFmtId="0" fontId="56" fillId="0" borderId="276" xfId="4171" applyFont="1" applyFill="1" applyBorder="1" applyAlignment="1">
      <alignment vertical="center" wrapText="1"/>
    </xf>
    <xf numFmtId="168" fontId="152" fillId="0" borderId="1" xfId="2738" applyNumberFormat="1" applyFont="1" applyFill="1" applyBorder="1" applyAlignment="1">
      <alignment horizontal="right" wrapText="1"/>
    </xf>
    <xf numFmtId="168" fontId="56" fillId="0" borderId="1" xfId="2738" applyNumberFormat="1" applyFont="1" applyFill="1" applyBorder="1" applyAlignment="1">
      <alignment horizontal="right" wrapText="1"/>
    </xf>
    <xf numFmtId="168" fontId="56" fillId="0" borderId="163" xfId="2738" applyNumberFormat="1" applyFont="1" applyFill="1" applyBorder="1" applyAlignment="1">
      <alignment horizontal="right" wrapText="1"/>
    </xf>
    <xf numFmtId="210" fontId="10" fillId="0" borderId="0" xfId="2900" applyNumberFormat="1" applyFont="1" applyFill="1"/>
    <xf numFmtId="0" fontId="9" fillId="0" borderId="0" xfId="0" applyFont="1"/>
    <xf numFmtId="166" fontId="0" fillId="0" borderId="1" xfId="0" applyNumberFormat="1" applyBorder="1"/>
    <xf numFmtId="0" fontId="151" fillId="0" borderId="139" xfId="2900" applyFont="1" applyBorder="1" applyAlignment="1">
      <alignment vertical="center" wrapText="1"/>
    </xf>
    <xf numFmtId="0" fontId="152" fillId="91" borderId="133" xfId="2900" applyFont="1" applyFill="1" applyBorder="1" applyAlignment="1">
      <alignment horizontal="left" wrapText="1"/>
    </xf>
    <xf numFmtId="0" fontId="56" fillId="0" borderId="68" xfId="2900" applyFont="1" applyFill="1" applyBorder="1" applyAlignment="1">
      <alignment horizontal="justify" wrapText="1"/>
    </xf>
    <xf numFmtId="0" fontId="152" fillId="0" borderId="234" xfId="2900" applyFont="1" applyFill="1" applyBorder="1" applyAlignment="1">
      <alignment horizontal="center" wrapText="1"/>
    </xf>
    <xf numFmtId="0" fontId="151" fillId="0" borderId="139" xfId="0" applyFont="1" applyBorder="1"/>
    <xf numFmtId="0" fontId="152" fillId="91" borderId="280" xfId="2900" applyFont="1" applyFill="1" applyBorder="1" applyAlignment="1">
      <alignment horizontal="center" vertical="center" wrapText="1"/>
    </xf>
    <xf numFmtId="164" fontId="152" fillId="0" borderId="281" xfId="2900" applyNumberFormat="1" applyFont="1" applyFill="1" applyBorder="1"/>
    <xf numFmtId="164" fontId="56" fillId="0" borderId="282" xfId="2900" applyNumberFormat="1" applyFont="1" applyFill="1" applyBorder="1"/>
    <xf numFmtId="164" fontId="56" fillId="122" borderId="282" xfId="2900" applyNumberFormat="1" applyFont="1" applyFill="1" applyBorder="1"/>
    <xf numFmtId="164" fontId="152" fillId="0" borderId="282" xfId="2900" applyNumberFormat="1" applyFont="1" applyFill="1" applyBorder="1"/>
    <xf numFmtId="164" fontId="56" fillId="0" borderId="282" xfId="2900" applyNumberFormat="1" applyFont="1" applyFill="1" applyBorder="1" applyAlignment="1">
      <alignment horizontal="right"/>
    </xf>
    <xf numFmtId="164" fontId="152" fillId="0" borderId="283" xfId="2900" applyNumberFormat="1" applyFont="1" applyFill="1" applyBorder="1"/>
    <xf numFmtId="0" fontId="151" fillId="0" borderId="139" xfId="0" applyFont="1" applyBorder="1" applyAlignment="1">
      <alignment wrapText="1"/>
    </xf>
    <xf numFmtId="0" fontId="152" fillId="0" borderId="140" xfId="0" applyFont="1" applyBorder="1" applyAlignment="1">
      <alignment wrapText="1"/>
    </xf>
    <xf numFmtId="0" fontId="56" fillId="0" borderId="146" xfId="2900" applyFont="1" applyBorder="1" applyAlignment="1">
      <alignment horizontal="left" wrapText="1"/>
    </xf>
    <xf numFmtId="0" fontId="56" fillId="0" borderId="154" xfId="2900" applyFont="1" applyBorder="1" applyAlignment="1">
      <alignment horizontal="left" wrapText="1"/>
    </xf>
    <xf numFmtId="0" fontId="56" fillId="0" borderId="158" xfId="2900" applyFont="1" applyBorder="1" applyAlignment="1">
      <alignment horizontal="left" wrapText="1"/>
    </xf>
    <xf numFmtId="0" fontId="157" fillId="0" borderId="288" xfId="2900" applyFont="1" applyFill="1" applyBorder="1" applyAlignment="1">
      <alignment horizontal="left" vertical="center"/>
    </xf>
    <xf numFmtId="0" fontId="11" fillId="0" borderId="0" xfId="9301" applyFont="1" applyBorder="1" applyAlignment="1">
      <alignment horizontal="justify" wrapText="1"/>
    </xf>
    <xf numFmtId="200" fontId="12" fillId="0" borderId="0" xfId="9301" applyNumberFormat="1" applyFont="1" applyBorder="1" applyAlignment="1">
      <alignment horizontal="justify" wrapText="1"/>
    </xf>
    <xf numFmtId="0" fontId="12" fillId="0" borderId="0" xfId="9301" applyFont="1" applyBorder="1" applyAlignment="1">
      <alignment horizontal="justify" wrapText="1"/>
    </xf>
    <xf numFmtId="165" fontId="56" fillId="91" borderId="91" xfId="7024" applyNumberFormat="1" applyFont="1" applyFill="1" applyBorder="1" applyAlignment="1">
      <alignment wrapText="1"/>
    </xf>
    <xf numFmtId="165" fontId="56" fillId="91" borderId="102" xfId="7024" applyNumberFormat="1" applyFont="1" applyFill="1" applyBorder="1" applyAlignment="1">
      <alignment wrapText="1"/>
    </xf>
    <xf numFmtId="0" fontId="152" fillId="0" borderId="42" xfId="9301" applyFont="1" applyFill="1" applyBorder="1" applyAlignment="1">
      <alignment horizontal="center" vertical="center" wrapText="1"/>
    </xf>
    <xf numFmtId="0" fontId="152" fillId="92" borderId="90" xfId="9357" applyFont="1" applyFill="1" applyBorder="1" applyAlignment="1"/>
    <xf numFmtId="164" fontId="56" fillId="92" borderId="42" xfId="9357" applyNumberFormat="1" applyFont="1" applyFill="1" applyBorder="1" applyAlignment="1">
      <alignment horizontal="center"/>
    </xf>
    <xf numFmtId="164" fontId="56" fillId="0" borderId="42" xfId="9301" applyNumberFormat="1" applyFont="1" applyFill="1" applyBorder="1" applyAlignment="1">
      <alignment horizontal="center"/>
    </xf>
    <xf numFmtId="164" fontId="56" fillId="92" borderId="42" xfId="9301" applyNumberFormat="1" applyFont="1" applyFill="1" applyBorder="1" applyAlignment="1">
      <alignment horizontal="center"/>
    </xf>
    <xf numFmtId="0" fontId="56" fillId="92" borderId="90" xfId="9357" applyFont="1" applyFill="1" applyBorder="1" applyAlignment="1"/>
    <xf numFmtId="165" fontId="56" fillId="92" borderId="42" xfId="9357" applyNumberFormat="1" applyFont="1" applyFill="1" applyBorder="1" applyAlignment="1">
      <alignment horizontal="center"/>
    </xf>
    <xf numFmtId="165" fontId="56" fillId="92" borderId="42" xfId="9301" applyNumberFormat="1" applyFont="1" applyFill="1" applyBorder="1" applyAlignment="1">
      <alignment horizontal="center"/>
    </xf>
    <xf numFmtId="0" fontId="58" fillId="0" borderId="0" xfId="9357" applyFont="1" applyFill="1" applyAlignment="1"/>
    <xf numFmtId="0" fontId="145" fillId="0" borderId="0" xfId="9301" applyFont="1" applyFill="1" applyAlignment="1">
      <alignment wrapText="1"/>
    </xf>
    <xf numFmtId="0" fontId="182" fillId="0" borderId="0" xfId="2900" applyFont="1"/>
    <xf numFmtId="0" fontId="11" fillId="0" borderId="0" xfId="0" applyFont="1"/>
    <xf numFmtId="0" fontId="12" fillId="0" borderId="0" xfId="0" applyFont="1" applyFill="1" applyAlignment="1"/>
    <xf numFmtId="0" fontId="152" fillId="0" borderId="100" xfId="2900" applyFont="1" applyFill="1" applyBorder="1" applyAlignment="1">
      <alignment horizontal="center" vertical="center" wrapText="1"/>
    </xf>
    <xf numFmtId="0" fontId="152" fillId="0" borderId="289" xfId="2900" applyFont="1" applyFill="1" applyBorder="1" applyAlignment="1">
      <alignment horizontal="center" vertical="center" wrapText="1"/>
    </xf>
    <xf numFmtId="0" fontId="155" fillId="0" borderId="115" xfId="9301" applyFont="1" applyFill="1" applyBorder="1" applyAlignment="1">
      <alignment horizontal="center" vertical="center" wrapText="1"/>
    </xf>
    <xf numFmtId="0" fontId="141" fillId="0" borderId="0" xfId="0" applyFont="1" applyAlignment="1">
      <alignment horizontal="center" vertical="center"/>
    </xf>
    <xf numFmtId="0" fontId="152" fillId="0" borderId="0" xfId="0" applyFont="1" applyAlignment="1">
      <alignment vertical="center"/>
    </xf>
    <xf numFmtId="168" fontId="162" fillId="0" borderId="1" xfId="2738" applyNumberFormat="1" applyFont="1" applyFill="1" applyBorder="1" applyAlignment="1">
      <alignment horizontal="center" wrapText="1"/>
    </xf>
    <xf numFmtId="168" fontId="148" fillId="0" borderId="1" xfId="2738" applyNumberFormat="1" applyFont="1" applyBorder="1"/>
    <xf numFmtId="168" fontId="162" fillId="0" borderId="1" xfId="2738" applyNumberFormat="1" applyFont="1" applyBorder="1"/>
    <xf numFmtId="164" fontId="151" fillId="133" borderId="49" xfId="2900" applyNumberFormat="1" applyFont="1" applyFill="1" applyBorder="1" applyAlignment="1">
      <alignment horizontal="center"/>
    </xf>
    <xf numFmtId="0" fontId="56" fillId="133" borderId="0" xfId="0" applyFont="1" applyFill="1" applyBorder="1" applyAlignment="1">
      <alignment horizontal="center"/>
    </xf>
    <xf numFmtId="164" fontId="56" fillId="133" borderId="45" xfId="2900" applyNumberFormat="1" applyFont="1" applyFill="1" applyBorder="1" applyAlignment="1">
      <alignment horizontal="center"/>
    </xf>
    <xf numFmtId="164" fontId="56" fillId="133" borderId="49" xfId="2900" applyNumberFormat="1" applyFont="1" applyFill="1" applyBorder="1" applyAlignment="1">
      <alignment horizontal="center"/>
    </xf>
    <xf numFmtId="164" fontId="151" fillId="134" borderId="207" xfId="2900" applyNumberFormat="1" applyFont="1" applyFill="1" applyBorder="1" applyAlignment="1">
      <alignment horizontal="center"/>
    </xf>
    <xf numFmtId="164" fontId="56" fillId="134" borderId="208" xfId="2900" applyNumberFormat="1" applyFont="1" applyFill="1" applyBorder="1" applyAlignment="1">
      <alignment horizontal="center"/>
    </xf>
    <xf numFmtId="164" fontId="151" fillId="121" borderId="49" xfId="2900" applyNumberFormat="1" applyFont="1" applyFill="1" applyBorder="1" applyAlignment="1">
      <alignment horizontal="center"/>
    </xf>
    <xf numFmtId="164" fontId="151" fillId="0" borderId="56" xfId="2900" applyNumberFormat="1" applyFont="1" applyFill="1" applyBorder="1" applyAlignment="1">
      <alignment horizontal="center"/>
    </xf>
    <xf numFmtId="164" fontId="151" fillId="134" borderId="49" xfId="2900" applyNumberFormat="1" applyFont="1" applyFill="1" applyBorder="1" applyAlignment="1">
      <alignment horizontal="center"/>
    </xf>
    <xf numFmtId="164" fontId="56" fillId="134" borderId="251" xfId="2900" applyNumberFormat="1" applyFont="1" applyFill="1" applyBorder="1" applyAlignment="1">
      <alignment horizontal="center"/>
    </xf>
    <xf numFmtId="164" fontId="151" fillId="134" borderId="45" xfId="2900" applyNumberFormat="1" applyFont="1" applyFill="1" applyBorder="1" applyAlignment="1">
      <alignment horizontal="center"/>
    </xf>
    <xf numFmtId="164" fontId="56" fillId="134" borderId="45" xfId="2900" applyNumberFormat="1" applyFont="1" applyFill="1" applyBorder="1" applyAlignment="1">
      <alignment horizontal="center"/>
    </xf>
    <xf numFmtId="164" fontId="56" fillId="134" borderId="207" xfId="2900" applyNumberFormat="1" applyFont="1" applyFill="1" applyBorder="1" applyAlignment="1">
      <alignment horizontal="center"/>
    </xf>
    <xf numFmtId="164" fontId="56" fillId="134" borderId="49" xfId="2900" applyNumberFormat="1" applyFont="1" applyFill="1" applyBorder="1" applyAlignment="1">
      <alignment horizontal="center"/>
    </xf>
    <xf numFmtId="0" fontId="56" fillId="91" borderId="0" xfId="4171" applyFont="1" applyFill="1" applyBorder="1" applyAlignment="1">
      <alignment vertical="center" wrapText="1"/>
    </xf>
    <xf numFmtId="0" fontId="0" fillId="0" borderId="0" xfId="0" applyBorder="1"/>
    <xf numFmtId="164" fontId="152" fillId="91" borderId="220" xfId="2900" applyNumberFormat="1" applyFont="1" applyFill="1" applyBorder="1" applyAlignment="1">
      <alignment horizontal="right" wrapText="1"/>
    </xf>
    <xf numFmtId="0" fontId="56" fillId="91" borderId="222" xfId="4171" applyFont="1" applyFill="1" applyBorder="1" applyAlignment="1">
      <alignment vertical="center" wrapText="1"/>
    </xf>
    <xf numFmtId="0" fontId="152" fillId="0" borderId="175" xfId="2900" applyFont="1" applyFill="1" applyBorder="1" applyAlignment="1">
      <alignment horizontal="center" wrapText="1"/>
    </xf>
    <xf numFmtId="164" fontId="152" fillId="91" borderId="246" xfId="2900" applyNumberFormat="1" applyFont="1" applyFill="1" applyBorder="1" applyAlignment="1">
      <alignment horizontal="right" wrapText="1"/>
    </xf>
    <xf numFmtId="164" fontId="152" fillId="91" borderId="223" xfId="2900" applyNumberFormat="1" applyFont="1" applyFill="1" applyBorder="1" applyAlignment="1">
      <alignment horizontal="right" wrapText="1"/>
    </xf>
    <xf numFmtId="164" fontId="152" fillId="91" borderId="290" xfId="2900" applyNumberFormat="1" applyFont="1" applyFill="1" applyBorder="1" applyAlignment="1">
      <alignment horizontal="right" wrapText="1"/>
    </xf>
    <xf numFmtId="164" fontId="152" fillId="91" borderId="291" xfId="2900" applyNumberFormat="1" applyFont="1" applyFill="1" applyBorder="1" applyAlignment="1">
      <alignment horizontal="right" wrapText="1"/>
    </xf>
    <xf numFmtId="0" fontId="152" fillId="0" borderId="116" xfId="2900" applyFont="1" applyFill="1" applyBorder="1" applyAlignment="1">
      <alignment horizontal="center" vertical="center" wrapText="1"/>
    </xf>
    <xf numFmtId="3" fontId="152" fillId="0" borderId="256" xfId="2900" applyNumberFormat="1" applyFont="1" applyFill="1" applyBorder="1"/>
    <xf numFmtId="3" fontId="152" fillId="0" borderId="136" xfId="2900" applyNumberFormat="1" applyFont="1" applyFill="1" applyBorder="1"/>
    <xf numFmtId="0" fontId="12" fillId="0" borderId="0" xfId="9301" applyFont="1" applyFill="1" applyBorder="1" applyAlignment="1">
      <alignment wrapText="1"/>
    </xf>
    <xf numFmtId="0" fontId="12" fillId="0" borderId="0" xfId="0" applyFont="1" applyFill="1" applyAlignment="1">
      <alignment horizontal="justify" vertical="center"/>
    </xf>
    <xf numFmtId="211" fontId="0" fillId="0" borderId="0" xfId="0" applyNumberFormat="1"/>
    <xf numFmtId="2" fontId="10" fillId="0" borderId="0" xfId="2900" applyNumberFormat="1" applyFont="1"/>
    <xf numFmtId="200" fontId="10" fillId="0" borderId="0" xfId="2900" applyNumberFormat="1" applyFont="1"/>
    <xf numFmtId="164" fontId="152" fillId="135" borderId="136" xfId="2900" applyNumberFormat="1" applyFont="1" applyFill="1" applyBorder="1"/>
    <xf numFmtId="164" fontId="152" fillId="135" borderId="137" xfId="2900" applyNumberFormat="1" applyFont="1" applyFill="1" applyBorder="1"/>
    <xf numFmtId="0" fontId="141" fillId="0" borderId="0" xfId="0" applyFont="1" applyFill="1" applyAlignment="1">
      <alignment horizontal="center" vertical="center"/>
    </xf>
    <xf numFmtId="0" fontId="155" fillId="0" borderId="42" xfId="9301" applyFont="1" applyFill="1" applyBorder="1" applyAlignment="1">
      <alignment horizontal="center" vertical="center" wrapText="1"/>
    </xf>
    <xf numFmtId="0" fontId="155" fillId="0" borderId="117" xfId="9301" applyFont="1" applyFill="1" applyBorder="1" applyAlignment="1">
      <alignment vertical="center" wrapText="1"/>
    </xf>
    <xf numFmtId="0" fontId="100" fillId="0" borderId="115" xfId="9301" applyFont="1" applyFill="1" applyBorder="1" applyAlignment="1">
      <alignment wrapText="1"/>
    </xf>
    <xf numFmtId="0" fontId="160" fillId="0" borderId="115" xfId="9301" applyFont="1" applyFill="1" applyBorder="1" applyAlignment="1">
      <alignment wrapText="1"/>
    </xf>
    <xf numFmtId="0" fontId="100" fillId="0" borderId="115" xfId="4171" applyFont="1" applyFill="1" applyBorder="1" applyAlignment="1">
      <alignment vertical="center" wrapText="1"/>
    </xf>
    <xf numFmtId="0" fontId="100" fillId="0" borderId="125" xfId="4171" applyFont="1" applyFill="1" applyBorder="1" applyAlignment="1">
      <alignment vertical="center" wrapText="1"/>
    </xf>
    <xf numFmtId="0" fontId="13" fillId="0" borderId="0" xfId="9301" applyFont="1" applyFill="1" applyBorder="1" applyAlignment="1">
      <alignment wrapText="1"/>
    </xf>
    <xf numFmtId="0" fontId="100" fillId="0" borderId="119" xfId="9301" applyFont="1" applyFill="1" applyBorder="1" applyAlignment="1">
      <alignment vertical="center" wrapText="1"/>
    </xf>
    <xf numFmtId="0" fontId="100" fillId="0" borderId="122" xfId="4171" applyFont="1" applyFill="1" applyBorder="1" applyAlignment="1">
      <alignment vertical="center" wrapText="1"/>
    </xf>
    <xf numFmtId="3" fontId="56" fillId="0" borderId="78" xfId="3057" applyNumberFormat="1" applyFont="1" applyFill="1" applyBorder="1" applyAlignment="1">
      <alignment horizontal="right"/>
    </xf>
    <xf numFmtId="3" fontId="152" fillId="0" borderId="133" xfId="2900" applyNumberFormat="1" applyFont="1" applyFill="1" applyBorder="1" applyAlignment="1">
      <alignment horizontal="right"/>
    </xf>
    <xf numFmtId="3" fontId="151" fillId="0" borderId="133" xfId="2900" applyNumberFormat="1" applyFont="1" applyFill="1" applyBorder="1" applyAlignment="1">
      <alignment horizontal="right"/>
    </xf>
    <xf numFmtId="164" fontId="56" fillId="0" borderId="133" xfId="2900" applyNumberFormat="1" applyFont="1" applyFill="1" applyBorder="1" applyAlignment="1">
      <alignment horizontal="right"/>
    </xf>
    <xf numFmtId="0" fontId="155" fillId="0" borderId="0" xfId="0" applyFont="1" applyAlignment="1">
      <alignment horizontal="left" vertical="center" wrapText="1"/>
    </xf>
    <xf numFmtId="0" fontId="13" fillId="91" borderId="0" xfId="2900" applyFont="1" applyFill="1" applyBorder="1" applyAlignment="1">
      <alignment wrapText="1"/>
    </xf>
    <xf numFmtId="0" fontId="0" fillId="0" borderId="0" xfId="0" applyAlignment="1">
      <alignment wrapText="1"/>
    </xf>
    <xf numFmtId="0" fontId="12" fillId="91" borderId="0" xfId="2900" applyFont="1" applyFill="1" applyBorder="1" applyAlignment="1">
      <alignment wrapText="1"/>
    </xf>
    <xf numFmtId="0" fontId="0" fillId="0" borderId="0" xfId="0" applyFont="1" applyAlignment="1">
      <alignment wrapText="1"/>
    </xf>
    <xf numFmtId="0" fontId="12" fillId="0" borderId="0" xfId="2900" applyFont="1" applyFill="1" applyBorder="1" applyAlignment="1">
      <alignment wrapText="1"/>
    </xf>
    <xf numFmtId="0" fontId="80" fillId="0" borderId="0" xfId="0" applyFont="1" applyFill="1" applyAlignment="1">
      <alignment wrapText="1"/>
    </xf>
    <xf numFmtId="0" fontId="0" fillId="91" borderId="0" xfId="0" applyFill="1" applyAlignment="1">
      <alignment wrapText="1"/>
    </xf>
    <xf numFmtId="0" fontId="0" fillId="91" borderId="0" xfId="0" applyFont="1" applyFill="1" applyAlignment="1">
      <alignment wrapText="1"/>
    </xf>
    <xf numFmtId="0" fontId="80" fillId="91" borderId="0" xfId="0" applyFont="1" applyFill="1" applyAlignment="1">
      <alignment wrapText="1"/>
    </xf>
    <xf numFmtId="0" fontId="9" fillId="0" borderId="0" xfId="0" applyFont="1" applyFill="1" applyAlignment="1">
      <alignment wrapText="1"/>
    </xf>
    <xf numFmtId="0" fontId="12" fillId="91" borderId="0" xfId="9301" applyFont="1" applyFill="1" applyBorder="1" applyAlignment="1">
      <alignment wrapText="1"/>
    </xf>
    <xf numFmtId="0" fontId="9" fillId="0" borderId="0" xfId="9321" applyFont="1" applyAlignment="1">
      <alignment wrapText="1"/>
    </xf>
    <xf numFmtId="0" fontId="145" fillId="0" borderId="0" xfId="9301" applyFont="1" applyFill="1" applyBorder="1" applyAlignment="1">
      <alignment wrapText="1"/>
    </xf>
    <xf numFmtId="0" fontId="58" fillId="0" borderId="0" xfId="9301" applyFont="1" applyFill="1" applyBorder="1" applyAlignment="1">
      <alignment wrapText="1"/>
    </xf>
    <xf numFmtId="0" fontId="13" fillId="91" borderId="0" xfId="9301" applyFont="1" applyFill="1" applyBorder="1" applyAlignment="1">
      <alignment wrapText="1"/>
    </xf>
    <xf numFmtId="0" fontId="9" fillId="0" borderId="0" xfId="9321" applyAlignment="1">
      <alignment wrapText="1"/>
    </xf>
    <xf numFmtId="0" fontId="80" fillId="0" borderId="0" xfId="9321" applyFont="1" applyAlignment="1">
      <alignment wrapText="1"/>
    </xf>
    <xf numFmtId="0" fontId="12" fillId="0" borderId="0" xfId="9301" applyFont="1" applyFill="1" applyBorder="1" applyAlignment="1">
      <alignment wrapText="1"/>
    </xf>
    <xf numFmtId="0" fontId="9" fillId="0" borderId="0" xfId="9321" applyFont="1" applyFill="1" applyAlignment="1">
      <alignment wrapText="1"/>
    </xf>
    <xf numFmtId="0" fontId="12" fillId="92" borderId="0" xfId="2900" applyFont="1" applyFill="1" applyBorder="1" applyAlignment="1">
      <alignment wrapText="1"/>
    </xf>
    <xf numFmtId="0" fontId="9" fillId="92" borderId="0" xfId="0" applyFont="1" applyFill="1" applyAlignment="1">
      <alignment wrapText="1"/>
    </xf>
    <xf numFmtId="0" fontId="0" fillId="92" borderId="0" xfId="0" applyFont="1" applyFill="1" applyAlignment="1">
      <alignment wrapText="1"/>
    </xf>
    <xf numFmtId="0" fontId="13" fillId="92" borderId="0" xfId="2900" applyFont="1" applyFill="1" applyBorder="1" applyAlignment="1">
      <alignment wrapText="1"/>
    </xf>
    <xf numFmtId="0" fontId="0" fillId="92" borderId="0" xfId="0" applyFill="1" applyAlignment="1">
      <alignment wrapText="1"/>
    </xf>
    <xf numFmtId="0" fontId="80" fillId="92" borderId="0" xfId="0" applyFont="1" applyFill="1" applyAlignment="1">
      <alignment wrapText="1"/>
    </xf>
    <xf numFmtId="0" fontId="9" fillId="0" borderId="0" xfId="9702" applyFont="1" applyFill="1" applyBorder="1" applyAlignment="1">
      <alignment wrapText="1"/>
    </xf>
    <xf numFmtId="0" fontId="162" fillId="0" borderId="1" xfId="9704" applyFont="1" applyFill="1" applyBorder="1" applyAlignment="1">
      <alignment horizontal="left" vertical="center" wrapText="1"/>
    </xf>
    <xf numFmtId="0" fontId="95" fillId="0" borderId="0" xfId="9704" applyFont="1" applyFill="1" applyBorder="1" applyAlignment="1">
      <alignment horizontal="left" vertical="center" wrapText="1"/>
    </xf>
    <xf numFmtId="0" fontId="162" fillId="0" borderId="1" xfId="9704" applyFont="1" applyBorder="1" applyAlignment="1">
      <alignment horizontal="center" vertical="center" wrapText="1"/>
    </xf>
    <xf numFmtId="0" fontId="152" fillId="0" borderId="1" xfId="9704" applyFont="1" applyFill="1" applyBorder="1" applyAlignment="1">
      <alignment horizontal="center" vertical="center" wrapText="1"/>
    </xf>
    <xf numFmtId="0" fontId="152" fillId="0" borderId="1" xfId="9704" applyFont="1" applyFill="1" applyBorder="1" applyAlignment="1">
      <alignment horizontal="left" vertical="center" wrapText="1"/>
    </xf>
    <xf numFmtId="0" fontId="148" fillId="0" borderId="1" xfId="9704" applyFont="1" applyFill="1" applyBorder="1" applyAlignment="1">
      <alignment horizontal="left" vertical="center"/>
    </xf>
    <xf numFmtId="0" fontId="95" fillId="0" borderId="0" xfId="9706" applyFont="1" applyFill="1" applyBorder="1" applyAlignment="1">
      <alignment horizontal="left" vertical="center" wrapText="1"/>
    </xf>
    <xf numFmtId="0" fontId="164" fillId="0" borderId="0" xfId="9706" applyFont="1" applyFill="1" applyAlignment="1">
      <alignment horizontal="left" vertical="center"/>
    </xf>
    <xf numFmtId="0" fontId="95" fillId="0" borderId="0" xfId="9706" applyFont="1" applyFill="1" applyBorder="1" applyAlignment="1">
      <alignment wrapText="1"/>
    </xf>
    <xf numFmtId="0" fontId="9" fillId="0" borderId="0" xfId="9706" applyFont="1" applyFill="1" applyBorder="1" applyAlignment="1">
      <alignment horizontal="left" vertical="center" wrapText="1"/>
    </xf>
    <xf numFmtId="0" fontId="95" fillId="0" borderId="0" xfId="9706" applyFont="1" applyFill="1" applyBorder="1" applyAlignment="1">
      <alignment horizontal="left" vertical="top" wrapText="1"/>
    </xf>
    <xf numFmtId="0" fontId="80" fillId="0" borderId="0" xfId="0" applyFont="1" applyAlignment="1">
      <alignment wrapText="1"/>
    </xf>
    <xf numFmtId="0" fontId="152" fillId="0" borderId="43" xfId="9357" applyFont="1" applyBorder="1" applyAlignment="1">
      <alignment horizontal="center" vertical="center" wrapText="1"/>
    </xf>
    <xf numFmtId="0" fontId="152" fillId="0" borderId="90" xfId="9357" applyFont="1" applyBorder="1" applyAlignment="1">
      <alignment horizontal="center" vertical="center" wrapText="1"/>
    </xf>
    <xf numFmtId="0" fontId="152" fillId="0" borderId="55" xfId="9357" applyFont="1" applyBorder="1" applyAlignment="1">
      <alignment horizontal="center" vertical="center" wrapText="1"/>
    </xf>
    <xf numFmtId="0" fontId="155" fillId="91" borderId="0" xfId="9301" applyFont="1" applyFill="1" applyAlignment="1">
      <alignment horizontal="justify" wrapText="1"/>
    </xf>
    <xf numFmtId="0" fontId="100" fillId="0" borderId="0" xfId="9301" applyFont="1" applyAlignment="1">
      <alignment horizontal="justify" wrapText="1"/>
    </xf>
    <xf numFmtId="0" fontId="100" fillId="0" borderId="0" xfId="9301" applyFont="1" applyBorder="1" applyAlignment="1">
      <alignment horizontal="justify" wrapText="1"/>
    </xf>
    <xf numFmtId="0" fontId="12" fillId="0" borderId="0" xfId="0" applyFont="1" applyAlignment="1">
      <alignment horizontal="justify" vertical="center"/>
    </xf>
    <xf numFmtId="0" fontId="13" fillId="0" borderId="0" xfId="0" applyFont="1" applyAlignment="1">
      <alignment horizontal="justify" vertical="center"/>
    </xf>
    <xf numFmtId="0" fontId="13" fillId="0" borderId="92" xfId="0" applyFont="1" applyBorder="1" applyAlignment="1">
      <alignment horizontal="justify" vertical="center"/>
    </xf>
    <xf numFmtId="0" fontId="13" fillId="0" borderId="0" xfId="0" applyFont="1" applyBorder="1" applyAlignment="1">
      <alignment horizontal="justify" vertical="center"/>
    </xf>
    <xf numFmtId="0" fontId="155" fillId="0" borderId="0" xfId="2900" applyFont="1" applyAlignment="1">
      <alignment horizontal="left" wrapText="1"/>
    </xf>
    <xf numFmtId="0" fontId="152" fillId="91" borderId="46" xfId="2900" applyFont="1" applyFill="1" applyBorder="1" applyAlignment="1">
      <alignment horizontal="center" vertical="center" wrapText="1"/>
    </xf>
    <xf numFmtId="0" fontId="152" fillId="91" borderId="48" xfId="2900" applyFont="1" applyFill="1" applyBorder="1" applyAlignment="1">
      <alignment horizontal="center" vertical="center" wrapText="1"/>
    </xf>
    <xf numFmtId="44" fontId="152" fillId="91" borderId="62" xfId="2860" applyFont="1" applyFill="1" applyBorder="1" applyAlignment="1">
      <alignment horizontal="center" vertical="center" wrapText="1"/>
    </xf>
    <xf numFmtId="0" fontId="56" fillId="0" borderId="106" xfId="0" applyFont="1" applyBorder="1" applyAlignment="1">
      <alignment horizontal="center" vertical="center" wrapText="1"/>
    </xf>
    <xf numFmtId="0" fontId="152" fillId="91" borderId="204" xfId="2900" applyFont="1" applyFill="1" applyBorder="1" applyAlignment="1">
      <alignment horizontal="center" vertical="center" wrapText="1"/>
    </xf>
    <xf numFmtId="0" fontId="152" fillId="91" borderId="205" xfId="2900" applyFont="1" applyFill="1" applyBorder="1" applyAlignment="1">
      <alignment horizontal="center" vertical="center" wrapText="1"/>
    </xf>
    <xf numFmtId="0" fontId="56" fillId="0" borderId="64" xfId="0" applyFont="1" applyBorder="1" applyAlignment="1">
      <alignment horizontal="center" vertical="center" wrapText="1"/>
    </xf>
    <xf numFmtId="0" fontId="152" fillId="92" borderId="46" xfId="2900" applyFont="1" applyFill="1" applyBorder="1" applyAlignment="1">
      <alignment horizontal="center" vertical="center" wrapText="1"/>
    </xf>
    <xf numFmtId="0" fontId="152" fillId="92" borderId="48" xfId="2900" applyFont="1" applyFill="1" applyBorder="1" applyAlignment="1">
      <alignment horizontal="center" vertical="center" wrapText="1"/>
    </xf>
    <xf numFmtId="44" fontId="156" fillId="91" borderId="62" xfId="2860" applyFont="1" applyFill="1" applyBorder="1" applyAlignment="1">
      <alignment horizontal="center" vertical="center" wrapText="1"/>
    </xf>
    <xf numFmtId="0" fontId="151" fillId="0" borderId="64" xfId="0" applyFont="1" applyBorder="1" applyAlignment="1">
      <alignment horizontal="center" vertical="center" wrapText="1"/>
    </xf>
    <xf numFmtId="0" fontId="152" fillId="0" borderId="141" xfId="0" applyFont="1" applyBorder="1" applyAlignment="1">
      <alignment horizontal="center" vertical="center"/>
    </xf>
    <xf numFmtId="0" fontId="152" fillId="0" borderId="13" xfId="0" applyFont="1" applyBorder="1" applyAlignment="1">
      <alignment horizontal="center" vertical="center"/>
    </xf>
    <xf numFmtId="0" fontId="152" fillId="0" borderId="142" xfId="0" applyFont="1" applyBorder="1" applyAlignment="1">
      <alignment horizontal="center" vertical="center"/>
    </xf>
    <xf numFmtId="0" fontId="12" fillId="0" borderId="0" xfId="2900" applyFont="1" applyAlignment="1">
      <alignment wrapText="1"/>
    </xf>
    <xf numFmtId="0" fontId="12" fillId="0" borderId="0" xfId="2900" applyFont="1" applyAlignment="1"/>
    <xf numFmtId="0" fontId="12" fillId="0" borderId="0" xfId="2900" applyFont="1" applyFill="1" applyAlignment="1">
      <alignment wrapText="1"/>
    </xf>
    <xf numFmtId="0" fontId="12" fillId="0" borderId="0" xfId="2900" applyFont="1" applyFill="1" applyBorder="1" applyAlignment="1">
      <alignment horizontal="justify" wrapText="1"/>
    </xf>
    <xf numFmtId="0" fontId="12" fillId="0" borderId="0" xfId="0" applyFont="1" applyFill="1" applyAlignment="1">
      <alignment horizontal="left" vertical="center" wrapText="1"/>
    </xf>
    <xf numFmtId="0" fontId="0" fillId="0" borderId="0" xfId="0" applyFont="1" applyFill="1" applyAlignment="1">
      <alignment wrapText="1"/>
    </xf>
    <xf numFmtId="0" fontId="152" fillId="91" borderId="46" xfId="9301" applyFont="1" applyFill="1" applyBorder="1" applyAlignment="1">
      <alignment horizontal="center" vertical="center" wrapText="1"/>
    </xf>
    <xf numFmtId="0" fontId="152" fillId="91" borderId="103" xfId="9301" applyFont="1" applyFill="1" applyBorder="1" applyAlignment="1">
      <alignment horizontal="center" vertical="center" wrapText="1"/>
    </xf>
    <xf numFmtId="0" fontId="12" fillId="91" borderId="0" xfId="2900" applyFont="1" applyFill="1" applyBorder="1" applyAlignment="1">
      <alignment horizontal="left" wrapText="1"/>
    </xf>
    <xf numFmtId="0" fontId="152" fillId="91" borderId="241" xfId="2900" applyFont="1" applyFill="1" applyBorder="1" applyAlignment="1">
      <alignment horizontal="center" vertical="center" wrapText="1"/>
    </xf>
    <xf numFmtId="0" fontId="152" fillId="91" borderId="242" xfId="2900" applyFont="1" applyFill="1" applyBorder="1" applyAlignment="1">
      <alignment horizontal="center" vertical="center" wrapText="1"/>
    </xf>
    <xf numFmtId="0" fontId="152" fillId="91" borderId="243" xfId="2900" applyFont="1" applyFill="1" applyBorder="1" applyAlignment="1">
      <alignment horizontal="center" vertical="center" wrapText="1"/>
    </xf>
    <xf numFmtId="0" fontId="152" fillId="91" borderId="123" xfId="9301" applyFont="1" applyFill="1" applyBorder="1" applyAlignment="1">
      <alignment horizontal="center" vertical="center" wrapText="1"/>
    </xf>
    <xf numFmtId="0" fontId="152" fillId="91" borderId="244" xfId="9301" applyFont="1" applyFill="1" applyBorder="1" applyAlignment="1">
      <alignment horizontal="center" vertical="center" wrapText="1"/>
    </xf>
    <xf numFmtId="0" fontId="152" fillId="91" borderId="111" xfId="2900" applyFont="1" applyFill="1" applyBorder="1" applyAlignment="1">
      <alignment horizontal="center" vertical="center" wrapText="1"/>
    </xf>
    <xf numFmtId="0" fontId="152" fillId="91" borderId="112" xfId="2900" applyFont="1" applyFill="1" applyBorder="1" applyAlignment="1">
      <alignment horizontal="center" vertical="center" wrapText="1"/>
    </xf>
    <xf numFmtId="0" fontId="152" fillId="91" borderId="113" xfId="2900" applyFont="1" applyFill="1" applyBorder="1" applyAlignment="1">
      <alignment horizontal="center" vertical="center" wrapText="1"/>
    </xf>
    <xf numFmtId="0" fontId="155" fillId="91" borderId="0" xfId="2900" applyFont="1" applyFill="1" applyAlignment="1">
      <alignment wrapText="1"/>
    </xf>
    <xf numFmtId="0" fontId="152" fillId="0" borderId="222" xfId="2900" applyFont="1" applyFill="1" applyBorder="1" applyAlignment="1">
      <alignment horizontal="center" vertical="center" wrapText="1"/>
    </xf>
    <xf numFmtId="0" fontId="152" fillId="0" borderId="178" xfId="2900" applyFont="1" applyFill="1" applyBorder="1" applyAlignment="1">
      <alignment horizontal="center" vertical="center" wrapText="1"/>
    </xf>
    <xf numFmtId="0" fontId="152" fillId="0" borderId="241" xfId="2900" applyFont="1" applyFill="1" applyBorder="1" applyAlignment="1">
      <alignment horizontal="center" vertical="center" wrapText="1"/>
    </xf>
    <xf numFmtId="0" fontId="152" fillId="0" borderId="242" xfId="2900" applyFont="1" applyFill="1" applyBorder="1" applyAlignment="1">
      <alignment horizontal="center" vertical="center" wrapText="1"/>
    </xf>
    <xf numFmtId="0" fontId="152" fillId="0" borderId="243" xfId="2900" applyFont="1" applyFill="1" applyBorder="1" applyAlignment="1">
      <alignment horizontal="center" vertical="center" wrapText="1"/>
    </xf>
    <xf numFmtId="0" fontId="152" fillId="0" borderId="177" xfId="2900" applyFont="1" applyFill="1" applyBorder="1" applyAlignment="1">
      <alignment horizontal="center" vertical="center" wrapText="1"/>
    </xf>
    <xf numFmtId="0" fontId="152" fillId="0" borderId="292" xfId="2900" applyFont="1" applyFill="1" applyBorder="1" applyAlignment="1">
      <alignment horizontal="center" vertical="center" wrapText="1"/>
    </xf>
    <xf numFmtId="0" fontId="152" fillId="0" borderId="102" xfId="2900" applyFont="1" applyFill="1" applyBorder="1" applyAlignment="1">
      <alignment horizontal="center" vertical="center" wrapText="1"/>
    </xf>
    <xf numFmtId="0" fontId="141" fillId="91" borderId="0" xfId="0" applyFont="1" applyFill="1" applyAlignment="1">
      <alignment vertical="center" wrapText="1"/>
    </xf>
    <xf numFmtId="0" fontId="12" fillId="0" borderId="0" xfId="0" applyFont="1" applyFill="1" applyAlignment="1">
      <alignment wrapText="1"/>
    </xf>
    <xf numFmtId="0" fontId="12" fillId="0" borderId="0" xfId="0" applyFont="1" applyFill="1" applyAlignment="1">
      <alignment horizontal="justify" vertical="center" wrapText="1"/>
    </xf>
    <xf numFmtId="0" fontId="0" fillId="0" borderId="0" xfId="0" applyFill="1" applyAlignment="1"/>
    <xf numFmtId="0" fontId="152" fillId="91" borderId="114" xfId="2900" applyFont="1" applyFill="1" applyBorder="1" applyAlignment="1">
      <alignment horizontal="center" vertical="center" wrapText="1"/>
    </xf>
    <xf numFmtId="0" fontId="152" fillId="0" borderId="111" xfId="2900" applyFont="1" applyFill="1" applyBorder="1" applyAlignment="1">
      <alignment horizontal="center" vertical="center" wrapText="1"/>
    </xf>
    <xf numFmtId="0" fontId="152" fillId="0" borderId="113" xfId="2900" applyFont="1" applyFill="1" applyBorder="1" applyAlignment="1">
      <alignment horizontal="center" vertical="center" wrapText="1"/>
    </xf>
    <xf numFmtId="0" fontId="12" fillId="0" borderId="0" xfId="0" applyFont="1" applyFill="1" applyAlignment="1">
      <alignment horizontal="justify" vertical="center"/>
    </xf>
    <xf numFmtId="0" fontId="14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141" fillId="0" borderId="97" xfId="0" applyFont="1" applyFill="1" applyBorder="1" applyAlignment="1">
      <alignment horizontal="center" vertical="center"/>
    </xf>
    <xf numFmtId="0" fontId="141" fillId="0" borderId="98" xfId="0" applyFont="1" applyFill="1" applyBorder="1" applyAlignment="1">
      <alignment horizontal="center" vertical="center"/>
    </xf>
    <xf numFmtId="0" fontId="141" fillId="0" borderId="99" xfId="0" applyFont="1" applyFill="1" applyBorder="1" applyAlignment="1">
      <alignment horizontal="center" vertical="center"/>
    </xf>
    <xf numFmtId="0" fontId="155" fillId="0" borderId="0" xfId="2900" applyFont="1" applyAlignment="1">
      <alignment wrapText="1"/>
    </xf>
    <xf numFmtId="0" fontId="100" fillId="0" borderId="0" xfId="2900" applyFont="1" applyAlignment="1">
      <alignment wrapText="1"/>
    </xf>
    <xf numFmtId="0" fontId="152" fillId="0" borderId="224" xfId="2900" applyFont="1" applyBorder="1" applyAlignment="1">
      <alignment horizontal="center" vertical="center" wrapText="1"/>
    </xf>
    <xf numFmtId="0" fontId="56" fillId="0" borderId="225" xfId="0" applyFont="1" applyBorder="1" applyAlignment="1">
      <alignment horizontal="center" vertical="center" wrapText="1"/>
    </xf>
    <xf numFmtId="0" fontId="56" fillId="0" borderId="226" xfId="0" applyFont="1" applyBorder="1" applyAlignment="1">
      <alignment horizontal="center" vertical="center" wrapText="1"/>
    </xf>
    <xf numFmtId="0" fontId="152" fillId="0" borderId="176" xfId="2900" applyFont="1" applyBorder="1" applyAlignment="1">
      <alignment horizontal="center" vertical="center" wrapText="1"/>
    </xf>
    <xf numFmtId="0" fontId="56" fillId="0" borderId="176" xfId="0" applyFont="1" applyBorder="1" applyAlignment="1">
      <alignment horizontal="center" vertical="center" wrapText="1"/>
    </xf>
    <xf numFmtId="0" fontId="152" fillId="0" borderId="177" xfId="2900" applyFont="1" applyBorder="1" applyAlignment="1">
      <alignment horizontal="center" vertical="center" wrapText="1"/>
    </xf>
    <xf numFmtId="0" fontId="56" fillId="0" borderId="178" xfId="0" applyFont="1" applyBorder="1" applyAlignment="1">
      <alignment horizontal="center" vertical="center" wrapText="1"/>
    </xf>
    <xf numFmtId="0" fontId="15" fillId="0" borderId="0" xfId="3033" applyFont="1" applyAlignment="1">
      <alignment horizontal="left" wrapText="1"/>
    </xf>
    <xf numFmtId="0" fontId="141" fillId="0" borderId="84" xfId="3033" applyFont="1" applyBorder="1" applyAlignment="1">
      <alignment horizontal="center" vertical="center"/>
    </xf>
    <xf numFmtId="0" fontId="141" fillId="0" borderId="85" xfId="0" applyFont="1" applyBorder="1" applyAlignment="1">
      <alignment vertical="center"/>
    </xf>
    <xf numFmtId="0" fontId="141" fillId="0" borderId="86" xfId="0" applyFont="1" applyBorder="1" applyAlignment="1">
      <alignment vertical="center"/>
    </xf>
    <xf numFmtId="0" fontId="141" fillId="0" borderId="138" xfId="0" applyFont="1" applyBorder="1" applyAlignment="1">
      <alignment vertical="center"/>
    </xf>
    <xf numFmtId="0" fontId="10" fillId="0" borderId="0" xfId="3033" applyBorder="1" applyAlignment="1">
      <alignment horizontal="center"/>
    </xf>
    <xf numFmtId="0" fontId="10" fillId="0" borderId="0" xfId="3033" applyAlignment="1"/>
    <xf numFmtId="0" fontId="141" fillId="0" borderId="0" xfId="2900" applyFont="1" applyAlignment="1">
      <alignment horizontal="left" wrapText="1"/>
    </xf>
    <xf numFmtId="0" fontId="13" fillId="0" borderId="0" xfId="0" applyFont="1" applyFill="1" applyAlignment="1">
      <alignment horizontal="justify" vertical="center"/>
    </xf>
    <xf numFmtId="0" fontId="152" fillId="91" borderId="101" xfId="2900" applyFont="1" applyFill="1" applyBorder="1" applyAlignment="1">
      <alignment horizontal="center" vertical="center" wrapText="1"/>
    </xf>
    <xf numFmtId="0" fontId="152" fillId="0" borderId="95" xfId="0" applyFont="1" applyBorder="1" applyAlignment="1">
      <alignment horizontal="center" vertical="center" wrapText="1"/>
    </xf>
    <xf numFmtId="0" fontId="152" fillId="91" borderId="209" xfId="2900" applyFont="1" applyFill="1" applyBorder="1" applyAlignment="1">
      <alignment horizontal="center" vertical="center" wrapText="1"/>
    </xf>
    <xf numFmtId="0" fontId="152" fillId="0" borderId="210" xfId="0" applyFont="1" applyBorder="1" applyAlignment="1">
      <alignment horizontal="center" vertical="center" wrapText="1"/>
    </xf>
    <xf numFmtId="0" fontId="152" fillId="91" borderId="62" xfId="2900" applyFont="1" applyFill="1" applyBorder="1" applyAlignment="1">
      <alignment horizontal="center" vertical="center"/>
    </xf>
    <xf numFmtId="0" fontId="152" fillId="91" borderId="63" xfId="2900" applyFont="1" applyFill="1" applyBorder="1" applyAlignment="1">
      <alignment horizontal="center" vertical="center"/>
    </xf>
    <xf numFmtId="0" fontId="152" fillId="91" borderId="106" xfId="2900" applyFont="1" applyFill="1" applyBorder="1" applyAlignment="1">
      <alignment horizontal="center" vertical="center"/>
    </xf>
    <xf numFmtId="0" fontId="152" fillId="91" borderId="93" xfId="2900" applyFont="1" applyFill="1" applyBorder="1" applyAlignment="1">
      <alignment horizontal="center" vertical="center" wrapText="1"/>
    </xf>
    <xf numFmtId="0" fontId="152" fillId="91" borderId="95" xfId="2900" applyFont="1" applyFill="1" applyBorder="1" applyAlignment="1">
      <alignment horizontal="center" vertical="center" wrapText="1"/>
    </xf>
    <xf numFmtId="0" fontId="152" fillId="91" borderId="64" xfId="2900" applyFont="1" applyFill="1" applyBorder="1" applyAlignment="1">
      <alignment horizontal="center" vertical="center"/>
    </xf>
    <xf numFmtId="0" fontId="152" fillId="0" borderId="186" xfId="8253" applyFont="1" applyFill="1" applyBorder="1" applyAlignment="1">
      <alignment horizontal="center" vertical="center" wrapText="1"/>
    </xf>
    <xf numFmtId="0" fontId="152" fillId="0" borderId="44" xfId="8253" applyFont="1" applyFill="1" applyBorder="1" applyAlignment="1">
      <alignment horizontal="center" vertical="center" wrapText="1"/>
    </xf>
    <xf numFmtId="0" fontId="152" fillId="0" borderId="111" xfId="8253" applyFont="1" applyFill="1" applyBorder="1" applyAlignment="1">
      <alignment horizontal="center" vertical="center" wrapText="1"/>
    </xf>
    <xf numFmtId="0" fontId="152" fillId="0" borderId="113" xfId="8253" applyFont="1" applyFill="1" applyBorder="1" applyAlignment="1">
      <alignment horizontal="center" vertical="center" wrapText="1"/>
    </xf>
    <xf numFmtId="0" fontId="152" fillId="0" borderId="112" xfId="8253" applyFont="1" applyFill="1" applyBorder="1" applyAlignment="1">
      <alignment horizontal="center" vertical="center" wrapText="1"/>
    </xf>
    <xf numFmtId="0" fontId="152" fillId="0" borderId="114" xfId="8253" applyFont="1" applyFill="1" applyBorder="1" applyAlignment="1">
      <alignment horizontal="center" vertical="center" wrapText="1"/>
    </xf>
    <xf numFmtId="0" fontId="152" fillId="0" borderId="23" xfId="3059" applyFont="1" applyBorder="1" applyAlignment="1">
      <alignment horizontal="center" vertical="center"/>
    </xf>
    <xf numFmtId="0" fontId="152" fillId="0" borderId="85" xfId="3059" applyFont="1" applyBorder="1" applyAlignment="1">
      <alignment horizontal="center" vertical="center"/>
    </xf>
    <xf numFmtId="0" fontId="152" fillId="0" borderId="86" xfId="3059" applyFont="1" applyBorder="1" applyAlignment="1">
      <alignment horizontal="center" vertical="center"/>
    </xf>
    <xf numFmtId="0" fontId="152" fillId="0" borderId="175" xfId="3057" applyFont="1" applyBorder="1" applyAlignment="1">
      <alignment horizontal="center" vertical="center"/>
    </xf>
    <xf numFmtId="0" fontId="0" fillId="0" borderId="176" xfId="0" applyBorder="1" applyAlignment="1">
      <alignment horizontal="center" vertical="center"/>
    </xf>
    <xf numFmtId="0" fontId="152" fillId="0" borderId="68" xfId="3057" applyFont="1" applyBorder="1" applyAlignment="1">
      <alignment horizontal="center" vertical="center" wrapText="1"/>
    </xf>
    <xf numFmtId="0" fontId="0" fillId="0" borderId="70" xfId="0" applyBorder="1" applyAlignment="1">
      <alignment horizontal="center" vertical="center" wrapText="1"/>
    </xf>
    <xf numFmtId="0" fontId="155" fillId="91" borderId="0" xfId="2900" applyFont="1" applyFill="1" applyAlignment="1">
      <alignment horizontal="justify" wrapText="1"/>
    </xf>
    <xf numFmtId="0" fontId="152" fillId="0" borderId="129" xfId="0" applyFont="1" applyBorder="1" applyAlignment="1">
      <alignment horizontal="center" vertical="center"/>
    </xf>
    <xf numFmtId="0" fontId="152" fillId="0" borderId="130" xfId="0" applyFont="1" applyBorder="1" applyAlignment="1">
      <alignment horizontal="center" vertical="center"/>
    </xf>
    <xf numFmtId="0" fontId="152" fillId="0" borderId="1" xfId="0" applyFont="1" applyBorder="1" applyAlignment="1">
      <alignment horizontal="center" vertical="center" wrapText="1"/>
    </xf>
    <xf numFmtId="0" fontId="152" fillId="0" borderId="59" xfId="0" applyFont="1" applyBorder="1" applyAlignment="1">
      <alignment horizontal="center" vertical="center" wrapText="1"/>
    </xf>
    <xf numFmtId="0" fontId="152" fillId="0" borderId="25" xfId="0" applyFont="1" applyBorder="1" applyAlignment="1">
      <alignment horizontal="center" vertical="center" wrapText="1"/>
    </xf>
    <xf numFmtId="0" fontId="152" fillId="0" borderId="191" xfId="0" applyFont="1" applyBorder="1" applyAlignment="1">
      <alignment horizontal="center" vertical="center" wrapText="1"/>
    </xf>
    <xf numFmtId="0" fontId="152" fillId="0" borderId="132" xfId="0" applyFont="1" applyBorder="1" applyAlignment="1">
      <alignment horizontal="center" vertical="center" wrapText="1"/>
    </xf>
    <xf numFmtId="0" fontId="141" fillId="0" borderId="175" xfId="2900" applyFont="1" applyBorder="1" applyAlignment="1">
      <alignment horizontal="center"/>
    </xf>
    <xf numFmtId="0" fontId="141" fillId="0" borderId="222" xfId="2900" applyFont="1" applyBorder="1" applyAlignment="1">
      <alignment horizontal="center"/>
    </xf>
    <xf numFmtId="0" fontId="141" fillId="0" borderId="178" xfId="2900" applyFont="1" applyBorder="1" applyAlignment="1">
      <alignment horizontal="center"/>
    </xf>
    <xf numFmtId="0" fontId="152" fillId="91" borderId="225" xfId="2900" applyFont="1" applyFill="1" applyBorder="1" applyAlignment="1">
      <alignment horizontal="center" vertical="center"/>
    </xf>
    <xf numFmtId="0" fontId="152" fillId="91" borderId="167" xfId="2900" applyFont="1" applyFill="1" applyBorder="1" applyAlignment="1">
      <alignment horizontal="center" vertical="center"/>
    </xf>
    <xf numFmtId="0" fontId="152" fillId="91" borderId="168" xfId="2900" applyFont="1" applyFill="1" applyBorder="1" applyAlignment="1">
      <alignment horizontal="center" vertical="center"/>
    </xf>
    <xf numFmtId="0" fontId="152" fillId="91" borderId="201" xfId="8253" applyFont="1" applyFill="1" applyBorder="1" applyAlignment="1">
      <alignment horizontal="center" vertical="center" wrapText="1"/>
    </xf>
    <xf numFmtId="0" fontId="152" fillId="91" borderId="285" xfId="8253" applyFont="1" applyFill="1" applyBorder="1" applyAlignment="1">
      <alignment horizontal="center" vertical="center" wrapText="1"/>
    </xf>
    <xf numFmtId="0" fontId="152" fillId="91" borderId="254" xfId="8253" applyFont="1" applyFill="1" applyBorder="1" applyAlignment="1">
      <alignment horizontal="center" vertical="center" wrapText="1"/>
    </xf>
    <xf numFmtId="0" fontId="152" fillId="91" borderId="286" xfId="8253" applyFont="1" applyFill="1" applyBorder="1" applyAlignment="1">
      <alignment horizontal="center" vertical="center" wrapText="1"/>
    </xf>
    <xf numFmtId="0" fontId="152" fillId="91" borderId="223" xfId="2900" applyFont="1" applyFill="1" applyBorder="1" applyAlignment="1">
      <alignment horizontal="center" vertical="center"/>
    </xf>
    <xf numFmtId="0" fontId="152" fillId="91" borderId="226" xfId="2900" applyFont="1" applyFill="1" applyBorder="1" applyAlignment="1">
      <alignment horizontal="center" vertical="center"/>
    </xf>
    <xf numFmtId="0" fontId="152" fillId="91" borderId="200" xfId="8253" applyFont="1" applyFill="1" applyBorder="1" applyAlignment="1">
      <alignment horizontal="center" vertical="center" wrapText="1"/>
    </xf>
    <xf numFmtId="0" fontId="152" fillId="91" borderId="284" xfId="8253" applyFont="1" applyFill="1" applyBorder="1" applyAlignment="1">
      <alignment horizontal="center" vertical="center" wrapText="1"/>
    </xf>
    <xf numFmtId="0" fontId="152" fillId="0" borderId="285" xfId="0" applyFont="1" applyBorder="1" applyAlignment="1">
      <alignment horizontal="center" vertical="center" wrapText="1"/>
    </xf>
    <xf numFmtId="0" fontId="152" fillId="91" borderId="253" xfId="8253" applyFont="1" applyFill="1" applyBorder="1" applyAlignment="1">
      <alignment horizontal="center" vertical="center" wrapText="1"/>
    </xf>
    <xf numFmtId="0" fontId="152" fillId="91" borderId="287" xfId="8253" applyFont="1" applyFill="1" applyBorder="1" applyAlignment="1">
      <alignment horizontal="center" vertical="center" wrapText="1"/>
    </xf>
    <xf numFmtId="0" fontId="152" fillId="91" borderId="202" xfId="8253" applyFont="1" applyFill="1" applyBorder="1" applyAlignment="1">
      <alignment horizontal="center" vertical="center" wrapText="1"/>
    </xf>
    <xf numFmtId="0" fontId="152" fillId="0" borderId="246" xfId="0" applyFont="1" applyBorder="1" applyAlignment="1">
      <alignment horizontal="center" vertical="center" wrapText="1"/>
    </xf>
    <xf numFmtId="0" fontId="152" fillId="0" borderId="223" xfId="2900" applyFont="1" applyFill="1" applyBorder="1" applyAlignment="1">
      <alignment horizontal="center" vertical="center"/>
    </xf>
    <xf numFmtId="0" fontId="152" fillId="0" borderId="225" xfId="2900" applyFont="1" applyFill="1" applyBorder="1" applyAlignment="1">
      <alignment horizontal="center" vertical="center"/>
    </xf>
    <xf numFmtId="0" fontId="152" fillId="0" borderId="226" xfId="2900" applyFont="1" applyFill="1" applyBorder="1" applyAlignment="1">
      <alignment horizontal="center" vertical="center"/>
    </xf>
    <xf numFmtId="0" fontId="12" fillId="0" borderId="0" xfId="2900" applyFont="1" applyFill="1" applyAlignment="1"/>
    <xf numFmtId="0" fontId="152" fillId="91" borderId="175" xfId="8253" applyFont="1" applyFill="1" applyBorder="1" applyAlignment="1">
      <alignment horizontal="center" vertical="center" wrapText="1"/>
    </xf>
    <xf numFmtId="0" fontId="152" fillId="91" borderId="222" xfId="8253" applyFont="1" applyFill="1" applyBorder="1" applyAlignment="1">
      <alignment horizontal="center" vertical="center" wrapText="1"/>
    </xf>
    <xf numFmtId="0" fontId="152" fillId="91" borderId="178" xfId="8253" applyFont="1" applyFill="1" applyBorder="1" applyAlignment="1">
      <alignment horizontal="center" vertical="center" wrapText="1"/>
    </xf>
    <xf numFmtId="0" fontId="155" fillId="0" borderId="0" xfId="2900" applyFont="1" applyAlignment="1">
      <alignment horizontal="justify" vertical="center" wrapText="1"/>
    </xf>
    <xf numFmtId="0" fontId="100" fillId="0" borderId="0" xfId="2900" applyFont="1" applyAlignment="1">
      <alignment horizontal="justify" vertical="center" wrapText="1"/>
    </xf>
    <xf numFmtId="0" fontId="12" fillId="0" borderId="0" xfId="2900" applyFont="1" applyFill="1" applyAlignment="1">
      <alignment horizontal="justify" wrapText="1"/>
    </xf>
    <xf numFmtId="0" fontId="10" fillId="0" borderId="0" xfId="0" applyFont="1" applyFill="1" applyAlignment="1">
      <alignment horizontal="justify" wrapText="1"/>
    </xf>
    <xf numFmtId="0" fontId="12" fillId="91" borderId="0" xfId="2900" applyFont="1" applyFill="1" applyAlignment="1">
      <alignment horizontal="justify" wrapText="1"/>
    </xf>
    <xf numFmtId="0" fontId="10" fillId="91" borderId="0" xfId="0" applyFont="1" applyFill="1" applyAlignment="1">
      <alignment horizontal="justify" wrapText="1"/>
    </xf>
    <xf numFmtId="0" fontId="141" fillId="0" borderId="0" xfId="0" applyFont="1" applyAlignment="1">
      <alignment horizontal="left" vertical="center" wrapText="1"/>
    </xf>
    <xf numFmtId="0" fontId="100" fillId="0" borderId="0" xfId="0" applyFont="1" applyAlignment="1">
      <alignment vertical="center"/>
    </xf>
    <xf numFmtId="0" fontId="155" fillId="0" borderId="0" xfId="0" applyFont="1" applyAlignment="1">
      <alignment wrapText="1"/>
    </xf>
    <xf numFmtId="0" fontId="13" fillId="0" borderId="0" xfId="0" applyFont="1" applyFill="1" applyBorder="1" applyAlignment="1">
      <alignment wrapText="1"/>
    </xf>
    <xf numFmtId="0" fontId="9" fillId="0" borderId="0" xfId="0" applyFont="1" applyFill="1" applyBorder="1" applyAlignment="1">
      <alignment wrapText="1"/>
    </xf>
    <xf numFmtId="0" fontId="166" fillId="0" borderId="0" xfId="9673" applyFont="1" applyAlignment="1">
      <alignment wrapText="1"/>
    </xf>
  </cellXfs>
  <cellStyles count="9769">
    <cellStyle name="------    blanc" xfId="1"/>
    <cellStyle name="------    blanc 2" xfId="2"/>
    <cellStyle name="------    blanc 2 2" xfId="3"/>
    <cellStyle name="------    blanc 2 2 2" xfId="4181"/>
    <cellStyle name="------    blanc 2 2 3" xfId="8256"/>
    <cellStyle name="------    blanc 2 3" xfId="4180"/>
    <cellStyle name="------    blanc 3" xfId="4"/>
    <cellStyle name="------    blanc 3 2" xfId="4182"/>
    <cellStyle name="------    blanc 3 3" xfId="8257"/>
    <cellStyle name="------    blanc 4" xfId="4179"/>
    <cellStyle name="$1000s (0)" xfId="5"/>
    <cellStyle name="$1000s (0) 2" xfId="4174"/>
    <cellStyle name="$1000s (0) 3" xfId="8258"/>
    <cellStyle name="%??O%??P%??Q%??R%??S%??T%??U%??V%??W%??X%??Y%??Z%??[%??\%??]%??^%??_%??`%??a%?" xfId="6"/>
    <cellStyle name="?nt?ie?de? b?ch?d ?re? k?we?d?d? ? ? ‡?i`?Ne?'|'?ve?le?s ?i%?größe? a?he?on?rt?at?e" xfId="4855"/>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7"/>
    <cellStyle name="?nt?ie?de? b?ch?d ?re? k?we?d?d? ? ? ‡?i`?Ne?'|'?ve?le?s ?i%?größe? a?he?on?rt?at?e 2" xfId="4856"/>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8"/>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2" xfId="826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3" xfId="8259"/>
    <cellStyle name="_03 - Synthèse P.207 - format MIOMCTI" xfId="9"/>
    <cellStyle name="_03 - Synthèse P.207 - format MIOMCTI 2" xfId="10"/>
    <cellStyle name="_03 - Synthèse P.207 - format MIOMCTI 2 2" xfId="4858"/>
    <cellStyle name="_03 - Synthèse P.207 - format MIOMCTI 2 3" xfId="8262"/>
    <cellStyle name="_03 - Synthèse P.207 - format MIOMCTI 3" xfId="4857"/>
    <cellStyle name="_03 - Synthèse P.207 - format MIOMCTI 4" xfId="8261"/>
    <cellStyle name="_1. AAPRAT" xfId="11"/>
    <cellStyle name="_1. AAPRAT 2" xfId="4864"/>
    <cellStyle name="_1. AAPRAT 3" xfId="8263"/>
    <cellStyle name="_1.Fichier de synthèse missions - version brute 10-11-12" xfId="12"/>
    <cellStyle name="_1.Fichier de synthèse missions - version brute 10-11-12 2" xfId="13"/>
    <cellStyle name="_1.Fichier de synthèse missions - version brute 10-11-12 2 2" xfId="4866"/>
    <cellStyle name="_1.Fichier de synthèse missions - version brute 10-11-12 2 3" xfId="8265"/>
    <cellStyle name="_1.Fichier de synthèse missions - version brute 10-11-12 3" xfId="4865"/>
    <cellStyle name="_1.Fichier de synthèse missions - version brute 10-11-12 4" xfId="8264"/>
    <cellStyle name="_1-tendanciel CP" xfId="14"/>
    <cellStyle name="_1-tendanciel CP 2" xfId="15"/>
    <cellStyle name="_1-tendanciel CP 2 2" xfId="16"/>
    <cellStyle name="_1-tendanciel CP 2 2 2" xfId="4861"/>
    <cellStyle name="_1-tendanciel CP 2 2 3" xfId="8268"/>
    <cellStyle name="_1-tendanciel CP 2 3" xfId="4860"/>
    <cellStyle name="_1-tendanciel CP 2 4" xfId="8267"/>
    <cellStyle name="_1-tendanciel CP 3" xfId="17"/>
    <cellStyle name="_1-tendanciel CP 3 2" xfId="4862"/>
    <cellStyle name="_1-tendanciel CP 3 3" xfId="8269"/>
    <cellStyle name="_1-tendanciel CP 4" xfId="18"/>
    <cellStyle name="_1-tendanciel CP 4 2" xfId="4863"/>
    <cellStyle name="_1-tendanciel CP 4 3" xfId="8270"/>
    <cellStyle name="_1-tendanciel CP 5" xfId="4859"/>
    <cellStyle name="_1-tendanciel CP 6" xfId="8266"/>
    <cellStyle name="_1-tendanciel CP_7BAED_BG_IAI_PMT 23-03 VD" xfId="19"/>
    <cellStyle name="_2011-03-31 8BCJS_CULTURE_RETOUR_recalé_cas" xfId="20"/>
    <cellStyle name="_2011-03-31 8BCJS_CULTURE_RETOUR_recalé_cas 2" xfId="21"/>
    <cellStyle name="_2011-03-31 8BCJS_CULTURE_RETOUR_recalé_cas 2 2" xfId="4868"/>
    <cellStyle name="_2011-03-31 8BCJS_CULTURE_RETOUR_recalé_cas 2 3" xfId="8272"/>
    <cellStyle name="_2011-03-31 8BCJS_CULTURE_RETOUR_recalé_cas 3" xfId="22"/>
    <cellStyle name="_2011-03-31 8BCJS_CULTURE_RETOUR_recalé_cas 3 2" xfId="4869"/>
    <cellStyle name="_2011-03-31 8BCJS_CULTURE_RETOUR_recalé_cas 3 3" xfId="8273"/>
    <cellStyle name="_2011-03-31 8BCJS_CULTURE_RETOUR_recalé_cas 4" xfId="4867"/>
    <cellStyle name="_2011-03-31 8BCJS_CULTURE_RETOUR_recalé_cas 5" xfId="8271"/>
    <cellStyle name="_3BEN_BG_SCO_PMT_SYNTHESE_T2_HT2_MIES" xfId="23"/>
    <cellStyle name="_3BEN_BG_SCO_PMT_SYNTHESE_T2_HT2_MIES 2" xfId="24"/>
    <cellStyle name="_3BEN_BG_SCO_PMT_SYNTHESE_T2_HT2_MIES 2 2" xfId="25"/>
    <cellStyle name="_3BEN_BG_SCO_PMT_SYNTHESE_T2_HT2_MIES 2 2 2" xfId="4872"/>
    <cellStyle name="_3BEN_BG_SCO_PMT_SYNTHESE_T2_HT2_MIES 2 2 3" xfId="8276"/>
    <cellStyle name="_3BEN_BG_SCO_PMT_SYNTHESE_T2_HT2_MIES 2 3" xfId="4871"/>
    <cellStyle name="_3BEN_BG_SCO_PMT_SYNTHESE_T2_HT2_MIES 2 4" xfId="8275"/>
    <cellStyle name="_3BEN_BG_SCO_PMT_SYNTHESE_T2_HT2_MIES 3" xfId="26"/>
    <cellStyle name="_3BEN_BG_SCO_PMT_SYNTHESE_T2_HT2_MIES 3 2" xfId="4873"/>
    <cellStyle name="_3BEN_BG_SCO_PMT_SYNTHESE_T2_HT2_MIES 3 3" xfId="8277"/>
    <cellStyle name="_3BEN_BG_SCO_PMT_SYNTHESE_T2_HT2_MIES 4" xfId="27"/>
    <cellStyle name="_3BEN_BG_SCO_PMT_SYNTHESE_T2_HT2_MIES 4 2" xfId="4874"/>
    <cellStyle name="_3BEN_BG_SCO_PMT_SYNTHESE_T2_HT2_MIES 4 3" xfId="8278"/>
    <cellStyle name="_3BEN_BG_SCO_PMT_SYNTHESE_T2_HT2_MIES 5" xfId="4870"/>
    <cellStyle name="_3BEN_BG_SCO_PMT_SYNTHESE_T2_HT2_MIES 6" xfId="8274"/>
    <cellStyle name="_3MIRES_BG_MIRES_PMT_2013-2016_V1" xfId="28"/>
    <cellStyle name="_3MIRES_BG_MIRES_PMT_2013-2016_V1 2" xfId="29"/>
    <cellStyle name="_3MIRES_BG_MIRES_PMT_2013-2016_V1 2 2" xfId="30"/>
    <cellStyle name="_3MIRES_BG_MIRES_PMT_2013-2016_V1 2 2 2" xfId="4877"/>
    <cellStyle name="_3MIRES_BG_MIRES_PMT_2013-2016_V1 2 2 3" xfId="8281"/>
    <cellStyle name="_3MIRES_BG_MIRES_PMT_2013-2016_V1 2 3" xfId="4876"/>
    <cellStyle name="_3MIRES_BG_MIRES_PMT_2013-2016_V1 2 4" xfId="8280"/>
    <cellStyle name="_3MIRES_BG_MIRES_PMT_2013-2016_V1 3" xfId="31"/>
    <cellStyle name="_3MIRES_BG_MIRES_PMT_2013-2016_V1 3 2" xfId="4878"/>
    <cellStyle name="_3MIRES_BG_MIRES_PMT_2013-2016_V1 3 3" xfId="8282"/>
    <cellStyle name="_3MIRES_BG_MIRES_PMT_2013-2016_V1 4" xfId="32"/>
    <cellStyle name="_3MIRES_BG_MIRES_PMT_2013-2016_V1 4 2" xfId="4879"/>
    <cellStyle name="_3MIRES_BG_MIRES_PMT_2013-2016_V1 4 3" xfId="8283"/>
    <cellStyle name="_3MIRES_BG_MIRES_PMT_2013-2016_V1 5" xfId="4875"/>
    <cellStyle name="_3MIRES_BG_MIRES_PMT_2013-2016_V1 6" xfId="8279"/>
    <cellStyle name="_4BLVT_BG_VILLELOGT_PMT v2" xfId="33"/>
    <cellStyle name="_4BLVT_BG_VILLELOGT_PMT v2 2" xfId="34"/>
    <cellStyle name="_4BLVT_BG_VILLELOGT_PMT v2 2 2" xfId="35"/>
    <cellStyle name="_4BLVT_BG_VILLELOGT_PMT v2 2 2 2" xfId="4887"/>
    <cellStyle name="_4BLVT_BG_VILLELOGT_PMT v2 2 2 3" xfId="8286"/>
    <cellStyle name="_4BLVT_BG_VILLELOGT_PMT v2 2 3" xfId="4886"/>
    <cellStyle name="_4BLVT_BG_VILLELOGT_PMT v2 2 4" xfId="8285"/>
    <cellStyle name="_4BLVT_BG_VILLELOGT_PMT v2 3" xfId="36"/>
    <cellStyle name="_4BLVT_BG_VILLELOGT_PMT v2 3 2" xfId="4888"/>
    <cellStyle name="_4BLVT_BG_VILLELOGT_PMT v2 3 3" xfId="8287"/>
    <cellStyle name="_4BLVT_BG_VILLELOGT_PMT v2 4" xfId="37"/>
    <cellStyle name="_4BLVT_BG_VILLELOGT_PMT v2 4 2" xfId="4889"/>
    <cellStyle name="_4BLVT_BG_VILLELOGT_PMT v2 4 3" xfId="8288"/>
    <cellStyle name="_4BLVT_BG_VILLELOGT_PMT v2 5" xfId="4885"/>
    <cellStyle name="_4BLVT_BG_VILLELOGT_PMT v2 6" xfId="8284"/>
    <cellStyle name="_4BLVT_EF_EPARGNE_PREV2013-2015_V3" xfId="38"/>
    <cellStyle name="_4BLVT_EF_EPARGNE_PREV2013-2015_V3 2" xfId="4890"/>
    <cellStyle name="_4BLVT_EF_EPARGNE_PREV2013-2015_V3 3" xfId="8289"/>
    <cellStyle name="_4BT_BG_EDAD_PMT v04 04 2012 mise à jour Météo-France(2)" xfId="39"/>
    <cellStyle name="_4BT_BG_EDAD_PMT v04 04 2012 mise à jour Météo-France(2) 2" xfId="40"/>
    <cellStyle name="_4BT_BG_EDAD_PMT v04 04 2012 mise à jour Météo-France(2) 2 2" xfId="41"/>
    <cellStyle name="_4BT_BG_EDAD_PMT v04 04 2012 mise à jour Météo-France(2) 2 2 2" xfId="4893"/>
    <cellStyle name="_4BT_BG_EDAD_PMT v04 04 2012 mise à jour Météo-France(2) 2 2 3" xfId="8292"/>
    <cellStyle name="_4BT_BG_EDAD_PMT v04 04 2012 mise à jour Météo-France(2) 2 3" xfId="4892"/>
    <cellStyle name="_4BT_BG_EDAD_PMT v04 04 2012 mise à jour Météo-France(2) 2 4" xfId="8291"/>
    <cellStyle name="_4BT_BG_EDAD_PMT v04 04 2012 mise à jour Météo-France(2) 3" xfId="42"/>
    <cellStyle name="_4BT_BG_EDAD_PMT v04 04 2012 mise à jour Météo-France(2) 3 2" xfId="4894"/>
    <cellStyle name="_4BT_BG_EDAD_PMT v04 04 2012 mise à jour Météo-France(2) 3 3" xfId="8293"/>
    <cellStyle name="_4BT_BG_EDAD_PMT v04 04 2012 mise à jour Météo-France(2) 4" xfId="43"/>
    <cellStyle name="_4BT_BG_EDAD_PMT v04 04 2012 mise à jour Météo-France(2) 4 2" xfId="4895"/>
    <cellStyle name="_4BT_BG_EDAD_PMT v04 04 2012 mise à jour Météo-France(2) 4 3" xfId="8294"/>
    <cellStyle name="_4BT_BG_EDAD_PMT v04 04 2012 mise à jour Météo-France(2) 5" xfId="4891"/>
    <cellStyle name="_4BT_BG_EDAD_PMT v04 04 2012 mise à jour Météo-France(2) 6" xfId="8290"/>
    <cellStyle name="_4BT_BG_EDAD_PMT V27 4BT 4BLVT 4BDD T2HT2 " xfId="44"/>
    <cellStyle name="_4BT_BG_EDAD_PMT V27 4BT 4BLVT 4BDD T2HT2  2" xfId="45"/>
    <cellStyle name="_4BT_BG_EDAD_PMT V27 4BT 4BLVT 4BDD T2HT2  2 2" xfId="46"/>
    <cellStyle name="_4BT_BG_EDAD_PMT V27 4BT 4BLVT 4BDD T2HT2  2 2 2" xfId="4898"/>
    <cellStyle name="_4BT_BG_EDAD_PMT V27 4BT 4BLVT 4BDD T2HT2  2 2 3" xfId="8297"/>
    <cellStyle name="_4BT_BG_EDAD_PMT V27 4BT 4BLVT 4BDD T2HT2  2 3" xfId="4897"/>
    <cellStyle name="_4BT_BG_EDAD_PMT V27 4BT 4BLVT 4BDD T2HT2  2 4" xfId="8296"/>
    <cellStyle name="_4BT_BG_EDAD_PMT V27 4BT 4BLVT 4BDD T2HT2  3" xfId="47"/>
    <cellStyle name="_4BT_BG_EDAD_PMT V27 4BT 4BLVT 4BDD T2HT2  3 2" xfId="4899"/>
    <cellStyle name="_4BT_BG_EDAD_PMT V27 4BT 4BLVT 4BDD T2HT2  3 3" xfId="8298"/>
    <cellStyle name="_4BT_BG_EDAD_PMT V27 4BT 4BLVT 4BDD T2HT2  4" xfId="48"/>
    <cellStyle name="_4BT_BG_EDAD_PMT V27 4BT 4BLVT 4BDD T2HT2  4 2" xfId="4900"/>
    <cellStyle name="_4BT_BG_EDAD_PMT V27 4BT 4BLVT 4BDD T2HT2  4 3" xfId="8299"/>
    <cellStyle name="_4BT_BG_EDAD_PMT V27 4BT 4BLVT 4BDD T2HT2  5" xfId="4896"/>
    <cellStyle name="_4BT_BG_EDAD_PMT V27 4BT 4BLVT 4BDD T2HT2  6" xfId="8295"/>
    <cellStyle name="_4BT_EDAD_Vdef" xfId="49"/>
    <cellStyle name="_4BT_EDAD_Vdef 2" xfId="50"/>
    <cellStyle name="_4BT_EDAD_Vdef 2 2" xfId="4902"/>
    <cellStyle name="_4BT_EDAD_Vdef 2 3" xfId="8301"/>
    <cellStyle name="_4BT_EDAD_Vdef 3" xfId="51"/>
    <cellStyle name="_4BT_EDAD_Vdef 3 2" xfId="4903"/>
    <cellStyle name="_4BT_EDAD_Vdef 3 3" xfId="8302"/>
    <cellStyle name="_4BT_EDAD_Vdef 4" xfId="4901"/>
    <cellStyle name="_4BT_EDAD_Vdef 5" xfId="8300"/>
    <cellStyle name="_4-mesures économies" xfId="52"/>
    <cellStyle name="_4-mesures économies 2" xfId="53"/>
    <cellStyle name="_4-mesures économies 2 2" xfId="54"/>
    <cellStyle name="_4-mesures économies 2 2 2" xfId="4882"/>
    <cellStyle name="_4-mesures économies 2 2 3" xfId="8305"/>
    <cellStyle name="_4-mesures économies 2 3" xfId="4881"/>
    <cellStyle name="_4-mesures économies 2 4" xfId="8304"/>
    <cellStyle name="_4-mesures économies 3" xfId="55"/>
    <cellStyle name="_4-mesures économies 3 2" xfId="4883"/>
    <cellStyle name="_4-mesures économies 3 3" xfId="8306"/>
    <cellStyle name="_4-mesures économies 4" xfId="56"/>
    <cellStyle name="_4-mesures économies 4 2" xfId="4884"/>
    <cellStyle name="_4-mesures économies 4 3" xfId="8307"/>
    <cellStyle name="_4-mesures économies 5" xfId="4880"/>
    <cellStyle name="_4-mesures économies 6" xfId="8303"/>
    <cellStyle name="_5BDM_BG_ANCCOMB_PMT v6" xfId="57"/>
    <cellStyle name="_5BDM_BG_ANCCOMB_PMT v6 2" xfId="58"/>
    <cellStyle name="_5BDM_BG_ANCCOMB_PMT v6 2 2" xfId="59"/>
    <cellStyle name="_5BDM_BG_ANCCOMB_PMT v6 2 2 2" xfId="4906"/>
    <cellStyle name="_5BDM_BG_ANCCOMB_PMT v6 2 2 3" xfId="8310"/>
    <cellStyle name="_5BDM_BG_ANCCOMB_PMT v6 2 3" xfId="4905"/>
    <cellStyle name="_5BDM_BG_ANCCOMB_PMT v6 2 4" xfId="8309"/>
    <cellStyle name="_5BDM_BG_ANCCOMB_PMT v6 3" xfId="60"/>
    <cellStyle name="_5BDM_BG_ANCCOMB_PMT v6 3 2" xfId="4907"/>
    <cellStyle name="_5BDM_BG_ANCCOMB_PMT v6 3 3" xfId="8311"/>
    <cellStyle name="_5BDM_BG_ANCCOMB_PMT v6 4" xfId="61"/>
    <cellStyle name="_5BDM_BG_ANCCOMB_PMT v6 4 2" xfId="4908"/>
    <cellStyle name="_5BDM_BG_ANCCOMB_PMT v6 4 3" xfId="8312"/>
    <cellStyle name="_5BDM_BG_ANCCOMB_PMT v6 5" xfId="4904"/>
    <cellStyle name="_5BDM_BG_ANCCOMB_PMT v6 6" xfId="8308"/>
    <cellStyle name="_5BDM_BG_DEFENSE_PMTv3" xfId="62"/>
    <cellStyle name="_5BDM_BG_DEFENSE_PMTv3 2" xfId="63"/>
    <cellStyle name="_5BDM_BG_DEFENSE_PMTv3 2 2" xfId="64"/>
    <cellStyle name="_5BDM_BG_DEFENSE_PMTv3 2 2 2" xfId="4911"/>
    <cellStyle name="_5BDM_BG_DEFENSE_PMTv3 2 2 3" xfId="8315"/>
    <cellStyle name="_5BDM_BG_DEFENSE_PMTv3 2 3" xfId="4910"/>
    <cellStyle name="_5BDM_BG_DEFENSE_PMTv3 2 4" xfId="8314"/>
    <cellStyle name="_5BDM_BG_DEFENSE_PMTv3 3" xfId="65"/>
    <cellStyle name="_5BDM_BG_DEFENSE_PMTv3 3 2" xfId="4912"/>
    <cellStyle name="_5BDM_BG_DEFENSE_PMTv3 3 3" xfId="8316"/>
    <cellStyle name="_5BDM_BG_DEFENSE_PMTv3 4" xfId="66"/>
    <cellStyle name="_5BDM_BG_DEFENSE_PMTv3 4 2" xfId="4913"/>
    <cellStyle name="_5BDM_BG_DEFENSE_PMTv3 4 3" xfId="8317"/>
    <cellStyle name="_5BDM_BG_DEFENSE_PMTv3 5" xfId="4909"/>
    <cellStyle name="_5BDM_BG_DEFENSE_PMTv3 6" xfId="8313"/>
    <cellStyle name="_6BEFP_BG_TRAVEMP_PMT" xfId="67"/>
    <cellStyle name="_6BEFP_BG_TRAVEMP_PMT (2)" xfId="68"/>
    <cellStyle name="_6BEFP_BG_TRAVEMP_PMT (2) 2" xfId="4915"/>
    <cellStyle name="_6BEFP_BG_TRAVEMP_PMT (2) 3" xfId="8319"/>
    <cellStyle name="_6BEFP_BG_TRAVEMP_PMT 10" xfId="8318"/>
    <cellStyle name="_6BEFP_BG_TRAVEMP_PMT 2" xfId="69"/>
    <cellStyle name="_6BEFP_BG_TRAVEMP_PMT 2 2" xfId="70"/>
    <cellStyle name="_6BEFP_BG_TRAVEMP_PMT 2 2 2" xfId="4917"/>
    <cellStyle name="_6BEFP_BG_TRAVEMP_PMT 2 2 3" xfId="8321"/>
    <cellStyle name="_6BEFP_BG_TRAVEMP_PMT 2 3" xfId="4916"/>
    <cellStyle name="_6BEFP_BG_TRAVEMP_PMT 2 4" xfId="8320"/>
    <cellStyle name="_6BEFP_BG_TRAVEMP_PMT 3" xfId="71"/>
    <cellStyle name="_6BEFP_BG_TRAVEMP_PMT 3 2" xfId="72"/>
    <cellStyle name="_6BEFP_BG_TRAVEMP_PMT 3 2 2" xfId="4919"/>
    <cellStyle name="_6BEFP_BG_TRAVEMP_PMT 3 2 3" xfId="8323"/>
    <cellStyle name="_6BEFP_BG_TRAVEMP_PMT 3 3" xfId="4918"/>
    <cellStyle name="_6BEFP_BG_TRAVEMP_PMT 3 4" xfId="8322"/>
    <cellStyle name="_6BEFP_BG_TRAVEMP_PMT 4" xfId="73"/>
    <cellStyle name="_6BEFP_BG_TRAVEMP_PMT 4 2" xfId="4920"/>
    <cellStyle name="_6BEFP_BG_TRAVEMP_PMT 4 3" xfId="8324"/>
    <cellStyle name="_6BEFP_BG_TRAVEMP_PMT 5" xfId="74"/>
    <cellStyle name="_6BEFP_BG_TRAVEMP_PMT 5 2" xfId="4921"/>
    <cellStyle name="_6BEFP_BG_TRAVEMP_PMT 5 3" xfId="8325"/>
    <cellStyle name="_6BEFP_BG_TRAVEMP_PMT 6" xfId="75"/>
    <cellStyle name="_6BEFP_BG_TRAVEMP_PMT 6 2" xfId="4922"/>
    <cellStyle name="_6BEFP_BG_TRAVEMP_PMT 6 3" xfId="8326"/>
    <cellStyle name="_6BEFP_BG_TRAVEMP_PMT 7" xfId="76"/>
    <cellStyle name="_6BEFP_BG_TRAVEMP_PMT 7 2" xfId="4923"/>
    <cellStyle name="_6BEFP_BG_TRAVEMP_PMT 7 3" xfId="8327"/>
    <cellStyle name="_6BEFP_BG_TRAVEMP_PMT 8" xfId="77"/>
    <cellStyle name="_6BEFP_BG_TRAVEMP_PMT 8 2" xfId="4924"/>
    <cellStyle name="_6BEFP_BG_TRAVEMP_PMT 8 3" xfId="8328"/>
    <cellStyle name="_6BEFP_BG_TRAVEMP_PMT 9" xfId="4914"/>
    <cellStyle name="_6BEFP_BG_TRAVEMP_PMT envoi synthèse 23032012" xfId="78"/>
    <cellStyle name="_6BEFP_BG_TRAVEMP_PMT envoi synthèse 23032012 2" xfId="79"/>
    <cellStyle name="_6BEFP_BG_TRAVEMP_PMT envoi synthèse 23032012 2 2" xfId="80"/>
    <cellStyle name="_6BEFP_BG_TRAVEMP_PMT envoi synthèse 23032012 2 2 2" xfId="4927"/>
    <cellStyle name="_6BEFP_BG_TRAVEMP_PMT envoi synthèse 23032012 2 2 3" xfId="8331"/>
    <cellStyle name="_6BEFP_BG_TRAVEMP_PMT envoi synthèse 23032012 2 3" xfId="4926"/>
    <cellStyle name="_6BEFP_BG_TRAVEMP_PMT envoi synthèse 23032012 2 4" xfId="8330"/>
    <cellStyle name="_6BEFP_BG_TRAVEMP_PMT envoi synthèse 23032012 3" xfId="81"/>
    <cellStyle name="_6BEFP_BG_TRAVEMP_PMT envoi synthèse 23032012 3 2" xfId="4928"/>
    <cellStyle name="_6BEFP_BG_TRAVEMP_PMT envoi synthèse 23032012 3 3" xfId="8332"/>
    <cellStyle name="_6BEFP_BG_TRAVEMP_PMT envoi synthèse 23032012 4" xfId="82"/>
    <cellStyle name="_6BEFP_BG_TRAVEMP_PMT envoi synthèse 23032012 4 2" xfId="4929"/>
    <cellStyle name="_6BEFP_BG_TRAVEMP_PMT envoi synthèse 23032012 4 3" xfId="8333"/>
    <cellStyle name="_6BEFP_BG_TRAVEMP_PMT envoi synthèse 23032012 5" xfId="4925"/>
    <cellStyle name="_6BEFP_BG_TRAVEMP_PMT envoi synthèse 23032012 6" xfId="8329"/>
    <cellStyle name="_6BEFP_TRAVEMP" xfId="83"/>
    <cellStyle name="_6BEFP_TRAVEMP 2" xfId="4930"/>
    <cellStyle name="_6BEFP_TRAVEMP 3" xfId="8334"/>
    <cellStyle name="_6BEFP_TRAVEMP_CP-octobre2011 (2)" xfId="84"/>
    <cellStyle name="_6BEFP_TRAVEMP_CP-octobre2011 (2) 2" xfId="4932"/>
    <cellStyle name="_6BEFP_TRAVEMP_CP-octobre2011 (2) 3" xfId="8335"/>
    <cellStyle name="_6BEFP_TRAVEMP-CP-juillet2011" xfId="85"/>
    <cellStyle name="_6BEFP_TRAVEMP-CP-juillet2011 2" xfId="4931"/>
    <cellStyle name="_6BEFP_TRAVEMP-CP-juillet2011 3" xfId="8336"/>
    <cellStyle name="_6BRS_BG_RSR_PMT" xfId="86"/>
    <cellStyle name="_6BRS_BG_RSR_PMT 2" xfId="87"/>
    <cellStyle name="_6BRS_BG_RSR_PMT 2 2" xfId="88"/>
    <cellStyle name="_6BRS_BG_RSR_PMT 2 2 2" xfId="4935"/>
    <cellStyle name="_6BRS_BG_RSR_PMT 2 2 3" xfId="8339"/>
    <cellStyle name="_6BRS_BG_RSR_PMT 2 3" xfId="4934"/>
    <cellStyle name="_6BRS_BG_RSR_PMT 2 4" xfId="8338"/>
    <cellStyle name="_6BRS_BG_RSR_PMT 3" xfId="89"/>
    <cellStyle name="_6BRS_BG_RSR_PMT 3 2" xfId="4936"/>
    <cellStyle name="_6BRS_BG_RSR_PMT 3 3" xfId="8340"/>
    <cellStyle name="_6BRS_BG_RSR_PMT 4" xfId="90"/>
    <cellStyle name="_6BRS_BG_RSR_PMT 4 2" xfId="4937"/>
    <cellStyle name="_6BRS_BG_RSR_PMT 4 3" xfId="8341"/>
    <cellStyle name="_6BRS_BG_RSR_PMT 5" xfId="4933"/>
    <cellStyle name="_6BRS_BG_RSR_PMT 6" xfId="8337"/>
    <cellStyle name="_6BSI_BG_SOLIDARITE_PMT_synthèse_vf" xfId="91"/>
    <cellStyle name="_6BSI_BG_SOLIDARITE_PMT_synthèse_vf 2" xfId="92"/>
    <cellStyle name="_6BSI_BG_SOLIDARITE_PMT_synthèse_vf 2 2" xfId="93"/>
    <cellStyle name="_6BSI_BG_SOLIDARITE_PMT_synthèse_vf 2 2 2" xfId="4940"/>
    <cellStyle name="_6BSI_BG_SOLIDARITE_PMT_synthèse_vf 2 2 3" xfId="8344"/>
    <cellStyle name="_6BSI_BG_SOLIDARITE_PMT_synthèse_vf 2 3" xfId="4939"/>
    <cellStyle name="_6BSI_BG_SOLIDARITE_PMT_synthèse_vf 2 4" xfId="8343"/>
    <cellStyle name="_6BSI_BG_SOLIDARITE_PMT_synthèse_vf 3" xfId="94"/>
    <cellStyle name="_6BSI_BG_SOLIDARITE_PMT_synthèse_vf 3 2" xfId="4941"/>
    <cellStyle name="_6BSI_BG_SOLIDARITE_PMT_synthèse_vf 3 3" xfId="8345"/>
    <cellStyle name="_6BSI_BG_SOLIDARITE_PMT_synthèse_vf 4" xfId="95"/>
    <cellStyle name="_6BSI_BG_SOLIDARITE_PMT_synthèse_vf 4 2" xfId="4942"/>
    <cellStyle name="_6BSI_BG_SOLIDARITE_PMT_synthèse_vf 4 3" xfId="8346"/>
    <cellStyle name="_6BSI_BG_SOLIDARITE_PMT_synthèse_vf 5" xfId="4938"/>
    <cellStyle name="_6BSI_BG_SOLIDARITE_PMT_synthèse_vf 6" xfId="8342"/>
    <cellStyle name="_6BSI_BG_SOLIDARITE_PMT_synthèse_vfBPB post 1er tour" xfId="96"/>
    <cellStyle name="_6BSI_BG_SOLIDARITE_PMT_synthèse_vfBPB post 1er tour 2" xfId="97"/>
    <cellStyle name="_6BSI_BG_SOLIDARITE_PMT_synthèse_vfBPB post 1er tour 2 2" xfId="98"/>
    <cellStyle name="_6BSI_BG_SOLIDARITE_PMT_synthèse_vfBPB post 1er tour 2 2 2" xfId="4945"/>
    <cellStyle name="_6BSI_BG_SOLIDARITE_PMT_synthèse_vfBPB post 1er tour 2 2 3" xfId="8349"/>
    <cellStyle name="_6BSI_BG_SOLIDARITE_PMT_synthèse_vfBPB post 1er tour 2 3" xfId="4944"/>
    <cellStyle name="_6BSI_BG_SOLIDARITE_PMT_synthèse_vfBPB post 1er tour 2 4" xfId="8348"/>
    <cellStyle name="_6BSI_BG_SOLIDARITE_PMT_synthèse_vfBPB post 1er tour 3" xfId="99"/>
    <cellStyle name="_6BSI_BG_SOLIDARITE_PMT_synthèse_vfBPB post 1er tour 3 2" xfId="4946"/>
    <cellStyle name="_6BSI_BG_SOLIDARITE_PMT_synthèse_vfBPB post 1er tour 3 3" xfId="8350"/>
    <cellStyle name="_6BSI_BG_SOLIDARITE_PMT_synthèse_vfBPB post 1er tour 4" xfId="100"/>
    <cellStyle name="_6BSI_BG_SOLIDARITE_PMT_synthèse_vfBPB post 1er tour 4 2" xfId="4947"/>
    <cellStyle name="_6BSI_BG_SOLIDARITE_PMT_synthèse_vfBPB post 1er tour 4 3" xfId="8351"/>
    <cellStyle name="_6BSI_BG_SOLIDARITE_PMT_synthèse_vfBPB post 1er tour 5" xfId="4943"/>
    <cellStyle name="_6BSI_BG_SOLIDARITE_PMT_synthèse_vfBPB post 1er tour 6" xfId="8347"/>
    <cellStyle name="_7BA_BG_AGRI_PMT" xfId="101"/>
    <cellStyle name="_7BA_BG_AGRI_PMT (feuilles opérateurs)" xfId="102"/>
    <cellStyle name="_7BA_BG_AGRI_PMT (feuilles opérateurs) 2" xfId="103"/>
    <cellStyle name="_7BA_BG_AGRI_PMT (feuilles opérateurs) 2 2" xfId="104"/>
    <cellStyle name="_7BA_BG_AGRI_PMT (feuilles opérateurs) 2 2 2" xfId="4951"/>
    <cellStyle name="_7BA_BG_AGRI_PMT (feuilles opérateurs) 2 2 3" xfId="8355"/>
    <cellStyle name="_7BA_BG_AGRI_PMT (feuilles opérateurs) 2 3" xfId="4950"/>
    <cellStyle name="_7BA_BG_AGRI_PMT (feuilles opérateurs) 2 4" xfId="8354"/>
    <cellStyle name="_7BA_BG_AGRI_PMT (feuilles opérateurs) 3" xfId="105"/>
    <cellStyle name="_7BA_BG_AGRI_PMT (feuilles opérateurs) 3 2" xfId="4952"/>
    <cellStyle name="_7BA_BG_AGRI_PMT (feuilles opérateurs) 3 3" xfId="8356"/>
    <cellStyle name="_7BA_BG_AGRI_PMT (feuilles opérateurs) 4" xfId="106"/>
    <cellStyle name="_7BA_BG_AGRI_PMT (feuilles opérateurs) 4 2" xfId="4953"/>
    <cellStyle name="_7BA_BG_AGRI_PMT (feuilles opérateurs) 4 3" xfId="8357"/>
    <cellStyle name="_7BA_BG_AGRI_PMT (feuilles opérateurs) 5" xfId="4949"/>
    <cellStyle name="_7BA_BG_AGRI_PMT (feuilles opérateurs) 6" xfId="8353"/>
    <cellStyle name="_7BA_BG_AGRI_PMT 10" xfId="8352"/>
    <cellStyle name="_7BA_BG_AGRI_PMT 2" xfId="107"/>
    <cellStyle name="_7BA_BG_AGRI_PMT 2 2" xfId="108"/>
    <cellStyle name="_7BA_BG_AGRI_PMT 2 2 2" xfId="4955"/>
    <cellStyle name="_7BA_BG_AGRI_PMT 2 2 3" xfId="8359"/>
    <cellStyle name="_7BA_BG_AGRI_PMT 2 3" xfId="4954"/>
    <cellStyle name="_7BA_BG_AGRI_PMT 2 4" xfId="8358"/>
    <cellStyle name="_7BA_BG_AGRI_PMT 3" xfId="109"/>
    <cellStyle name="_7BA_BG_AGRI_PMT 3 2" xfId="110"/>
    <cellStyle name="_7BA_BG_AGRI_PMT 3 2 2" xfId="4957"/>
    <cellStyle name="_7BA_BG_AGRI_PMT 3 2 3" xfId="8361"/>
    <cellStyle name="_7BA_BG_AGRI_PMT 3 3" xfId="4956"/>
    <cellStyle name="_7BA_BG_AGRI_PMT 3 4" xfId="8360"/>
    <cellStyle name="_7BA_BG_AGRI_PMT 4" xfId="111"/>
    <cellStyle name="_7BA_BG_AGRI_PMT 4 2" xfId="4958"/>
    <cellStyle name="_7BA_BG_AGRI_PMT 4 3" xfId="8362"/>
    <cellStyle name="_7BA_BG_AGRI_PMT 5" xfId="112"/>
    <cellStyle name="_7BA_BG_AGRI_PMT 5 2" xfId="4959"/>
    <cellStyle name="_7BA_BG_AGRI_PMT 5 3" xfId="8363"/>
    <cellStyle name="_7BA_BG_AGRI_PMT 6" xfId="113"/>
    <cellStyle name="_7BA_BG_AGRI_PMT 6 2" xfId="4960"/>
    <cellStyle name="_7BA_BG_AGRI_PMT 6 3" xfId="8364"/>
    <cellStyle name="_7BA_BG_AGRI_PMT 7" xfId="114"/>
    <cellStyle name="_7BA_BG_AGRI_PMT 7 2" xfId="4961"/>
    <cellStyle name="_7BA_BG_AGRI_PMT 7 3" xfId="8365"/>
    <cellStyle name="_7BA_BG_AGRI_PMT 8" xfId="115"/>
    <cellStyle name="_7BA_BG_AGRI_PMT 8 2" xfId="4962"/>
    <cellStyle name="_7BA_BG_AGRI_PMT 8 3" xfId="8366"/>
    <cellStyle name="_7BA_BG_AGRI_PMT 9" xfId="4948"/>
    <cellStyle name="_7BAED_BG_APD_PMT 23-03 VD" xfId="116"/>
    <cellStyle name="_7BAED_BG_APD_PMT 23-03 VD 2" xfId="117"/>
    <cellStyle name="_7BAED_BG_APD_PMT 23-03 VD 2 2" xfId="118"/>
    <cellStyle name="_7BAED_BG_APD_PMT 23-03 VD 2 2 2" xfId="4965"/>
    <cellStyle name="_7BAED_BG_APD_PMT 23-03 VD 2 2 3" xfId="8369"/>
    <cellStyle name="_7BAED_BG_APD_PMT 23-03 VD 2 3" xfId="4964"/>
    <cellStyle name="_7BAED_BG_APD_PMT 23-03 VD 2 4" xfId="8368"/>
    <cellStyle name="_7BAED_BG_APD_PMT 23-03 VD 3" xfId="119"/>
    <cellStyle name="_7BAED_BG_APD_PMT 23-03 VD 3 2" xfId="4966"/>
    <cellStyle name="_7BAED_BG_APD_PMT 23-03 VD 3 3" xfId="8370"/>
    <cellStyle name="_7BAED_BG_APD_PMT 23-03 VD 4" xfId="120"/>
    <cellStyle name="_7BAED_BG_APD_PMT 23-03 VD 4 2" xfId="4967"/>
    <cellStyle name="_7BAED_BG_APD_PMT 23-03 VD 4 3" xfId="8371"/>
    <cellStyle name="_7BAED_BG_APD_PMT 23-03 VD 5" xfId="4963"/>
    <cellStyle name="_7BAED_BG_APD_PMT 23-03 VD 6" xfId="8367"/>
    <cellStyle name="_7BAED_BG_IAI_PMT 23-03 VD" xfId="121"/>
    <cellStyle name="_7BAED_BG_IAI_PMT 23-03 VD 2" xfId="122"/>
    <cellStyle name="_7BAED_BG_IAI_PMT 23-03 VD 2 2" xfId="123"/>
    <cellStyle name="_7BAED_BG_IAI_PMT 23-03 VD 2 2 2" xfId="4970"/>
    <cellStyle name="_7BAED_BG_IAI_PMT 23-03 VD 2 2 3" xfId="8374"/>
    <cellStyle name="_7BAED_BG_IAI_PMT 23-03 VD 2 3" xfId="4969"/>
    <cellStyle name="_7BAED_BG_IAI_PMT 23-03 VD 2 4" xfId="8373"/>
    <cellStyle name="_7BAED_BG_IAI_PMT 23-03 VD 3" xfId="124"/>
    <cellStyle name="_7BAED_BG_IAI_PMT 23-03 VD 3 2" xfId="4971"/>
    <cellStyle name="_7BAED_BG_IAI_PMT 23-03 VD 3 3" xfId="8375"/>
    <cellStyle name="_7BAED_BG_IAI_PMT 23-03 VD 4" xfId="125"/>
    <cellStyle name="_7BAED_BG_IAI_PMT 23-03 VD 4 2" xfId="4972"/>
    <cellStyle name="_7BAED_BG_IAI_PMT 23-03 VD 4 3" xfId="8376"/>
    <cellStyle name="_7BAED_BG_IAI_PMT 23-03 VD 5" xfId="4968"/>
    <cellStyle name="_7BAED_BG_IAI_PMT 23-03 VD 6" xfId="8372"/>
    <cellStyle name="_8. MESR" xfId="126"/>
    <cellStyle name="_8. MESR 2" xfId="4973"/>
    <cellStyle name="_8. MESR 3" xfId="8377"/>
    <cellStyle name="_8BCJS_BG_CULTURE_PMT" xfId="127"/>
    <cellStyle name="_8BCJS_BG_CULTURE_PMT 2" xfId="128"/>
    <cellStyle name="_8BCJS_BG_CULTURE_PMT 2 2" xfId="129"/>
    <cellStyle name="_8BCJS_BG_CULTURE_PMT 2 2 2" xfId="4976"/>
    <cellStyle name="_8BCJS_BG_CULTURE_PMT 2 2 3" xfId="8380"/>
    <cellStyle name="_8BCJS_BG_CULTURE_PMT 2 3" xfId="4975"/>
    <cellStyle name="_8BCJS_BG_CULTURE_PMT 2 4" xfId="8379"/>
    <cellStyle name="_8BCJS_BG_CULTURE_PMT 3" xfId="130"/>
    <cellStyle name="_8BCJS_BG_CULTURE_PMT 3 2" xfId="4977"/>
    <cellStyle name="_8BCJS_BG_CULTURE_PMT 3 3" xfId="8381"/>
    <cellStyle name="_8BCJS_BG_CULTURE_PMT 4" xfId="131"/>
    <cellStyle name="_8BCJS_BG_CULTURE_PMT 4 2" xfId="4978"/>
    <cellStyle name="_8BCJS_BG_CULTURE_PMT 4 3" xfId="8382"/>
    <cellStyle name="_8BCJS_BG_CULTURE_PMT 5" xfId="4974"/>
    <cellStyle name="_8BCJS_BG_CULTURE_PMT 6" xfId="8378"/>
    <cellStyle name="_8BCJS_BG_CULTURE_PMT-opérateurs175V2MPAP" xfId="132"/>
    <cellStyle name="_8BCJS_BG_CULTURE_PMT-opérateurs175V2MPAP 2" xfId="133"/>
    <cellStyle name="_8BCJS_BG_CULTURE_PMT-opérateurs175V2MPAP 2 2" xfId="134"/>
    <cellStyle name="_8BCJS_BG_CULTURE_PMT-opérateurs175V2MPAP 2 2 2" xfId="4981"/>
    <cellStyle name="_8BCJS_BG_CULTURE_PMT-opérateurs175V2MPAP 2 2 3" xfId="8385"/>
    <cellStyle name="_8BCJS_BG_CULTURE_PMT-opérateurs175V2MPAP 2 3" xfId="4980"/>
    <cellStyle name="_8BCJS_BG_CULTURE_PMT-opérateurs175V2MPAP 2 4" xfId="8384"/>
    <cellStyle name="_8BCJS_BG_CULTURE_PMT-opérateurs175V2MPAP 3" xfId="135"/>
    <cellStyle name="_8BCJS_BG_CULTURE_PMT-opérateurs175V2MPAP 3 2" xfId="4982"/>
    <cellStyle name="_8BCJS_BG_CULTURE_PMT-opérateurs175V2MPAP 3 3" xfId="8386"/>
    <cellStyle name="_8BCJS_BG_CULTURE_PMT-opérateurs175V2MPAP 4" xfId="136"/>
    <cellStyle name="_8BCJS_BG_CULTURE_PMT-opérateurs175V2MPAP 4 2" xfId="4983"/>
    <cellStyle name="_8BCJS_BG_CULTURE_PMT-opérateurs175V2MPAP 4 3" xfId="8387"/>
    <cellStyle name="_8BCJS_BG_CULTURE_PMT-opérateurs175V2MPAP 5" xfId="4979"/>
    <cellStyle name="_8BCJS_BG_CULTURE_PMT-opérateurs175V2MPAP 6" xfId="8383"/>
    <cellStyle name="_8BEFOM_BG_GFPRH_PMT_V2 avec P309" xfId="137"/>
    <cellStyle name="_8BEFOM_BG_GFPRH_PMT_V2 avec P309 2" xfId="138"/>
    <cellStyle name="_8BEFOM_BG_GFPRH_PMT_V2 avec P309 2 2" xfId="139"/>
    <cellStyle name="_8BEFOM_BG_GFPRH_PMT_V2 avec P309 2 2 2" xfId="4986"/>
    <cellStyle name="_8BEFOM_BG_GFPRH_PMT_V2 avec P309 2 2 3" xfId="8390"/>
    <cellStyle name="_8BEFOM_BG_GFPRH_PMT_V2 avec P309 2 3" xfId="4985"/>
    <cellStyle name="_8BEFOM_BG_GFPRH_PMT_V2 avec P309 2 4" xfId="8389"/>
    <cellStyle name="_8BEFOM_BG_GFPRH_PMT_V2 avec P309 3" xfId="140"/>
    <cellStyle name="_8BEFOM_BG_GFPRH_PMT_V2 avec P309 3 2" xfId="4987"/>
    <cellStyle name="_8BEFOM_BG_GFPRH_PMT_V2 avec P309 3 3" xfId="8391"/>
    <cellStyle name="_8BEFOM_BG_GFPRH_PMT_V2 avec P309 4" xfId="141"/>
    <cellStyle name="_8BEFOM_BG_GFPRH_PMT_V2 avec P309 4 2" xfId="4988"/>
    <cellStyle name="_8BEFOM_BG_GFPRH_PMT_V2 avec P309 4 3" xfId="8392"/>
    <cellStyle name="_8BEFOM_BG_GFPRH_PMT_V2 avec P309 5" xfId="4984"/>
    <cellStyle name="_8BEFOM_BG_GFPRH_PMT_V2 avec P309 6" xfId="8388"/>
    <cellStyle name="_8BJM_BG_JUSTICE_PMT_v10" xfId="142"/>
    <cellStyle name="_8BJM_BG_JUSTICE_PMT_v10 2" xfId="143"/>
    <cellStyle name="_8BJM_BG_JUSTICE_PMT_v10 2 2" xfId="144"/>
    <cellStyle name="_8BJM_BG_JUSTICE_PMT_v10 2 2 2" xfId="4991"/>
    <cellStyle name="_8BJM_BG_JUSTICE_PMT_v10 2 2 3" xfId="8395"/>
    <cellStyle name="_8BJM_BG_JUSTICE_PMT_v10 2 3" xfId="4990"/>
    <cellStyle name="_8BJM_BG_JUSTICE_PMT_v10 2 4" xfId="8394"/>
    <cellStyle name="_8BJM_BG_JUSTICE_PMT_v10 3" xfId="145"/>
    <cellStyle name="_8BJM_BG_JUSTICE_PMT_v10 3 2" xfId="4992"/>
    <cellStyle name="_8BJM_BG_JUSTICE_PMT_v10 3 3" xfId="8396"/>
    <cellStyle name="_8BJM_BG_JUSTICE_PMT_v10 4" xfId="146"/>
    <cellStyle name="_8BJM_BG_JUSTICE_PMT_v10 4 2" xfId="4993"/>
    <cellStyle name="_8BJM_BG_JUSTICE_PMT_v10 4 3" xfId="8397"/>
    <cellStyle name="_8BJM_BG_JUSTICE_PMT_v10 5" xfId="4989"/>
    <cellStyle name="_8BJM_BG_JUSTICE_PMT_v10 6" xfId="8393"/>
    <cellStyle name="_8BJM_BG_MEDIAS_PMT_v2emeTour_vdef" xfId="147"/>
    <cellStyle name="_8BJM_BG_MEDIAS_PMT_v2emeTour_vdef 2" xfId="148"/>
    <cellStyle name="_8BJM_BG_MEDIAS_PMT_v2emeTour_vdef 2 2" xfId="149"/>
    <cellStyle name="_8BJM_BG_MEDIAS_PMT_v2emeTour_vdef 2 2 2" xfId="4996"/>
    <cellStyle name="_8BJM_BG_MEDIAS_PMT_v2emeTour_vdef 2 2 3" xfId="8400"/>
    <cellStyle name="_8BJM_BG_MEDIAS_PMT_v2emeTour_vdef 2 3" xfId="4995"/>
    <cellStyle name="_8BJM_BG_MEDIAS_PMT_v2emeTour_vdef 2 4" xfId="8399"/>
    <cellStyle name="_8BJM_BG_MEDIAS_PMT_v2emeTour_vdef 3" xfId="150"/>
    <cellStyle name="_8BJM_BG_MEDIAS_PMT_v2emeTour_vdef 3 2" xfId="4997"/>
    <cellStyle name="_8BJM_BG_MEDIAS_PMT_v2emeTour_vdef 3 3" xfId="8401"/>
    <cellStyle name="_8BJM_BG_MEDIAS_PMT_v2emeTour_vdef 4" xfId="151"/>
    <cellStyle name="_8BJM_BG_MEDIAS_PMT_v2emeTour_vdef 4 2" xfId="4998"/>
    <cellStyle name="_8BJM_BG_MEDIAS_PMT_v2emeTour_vdef 4 3" xfId="8402"/>
    <cellStyle name="_8BJM_BG_MEDIAS_PMT_v2emeTour_vdef 5" xfId="4994"/>
    <cellStyle name="_8BJM_BG_MEDIAS_PMT_v2emeTour_vdef 6" xfId="8398"/>
    <cellStyle name="_8BJM_CCF_AAP_PMT_v2emeTour_def " xfId="152"/>
    <cellStyle name="_8BJM_CCF_AAP_PMT_v2emeTour_def  2" xfId="153"/>
    <cellStyle name="_8BJM_CCF_AAP_PMT_v2emeTour_def  2 2" xfId="154"/>
    <cellStyle name="_8BJM_CCF_AAP_PMT_v2emeTour_def  2 2 2" xfId="5001"/>
    <cellStyle name="_8BJM_CCF_AAP_PMT_v2emeTour_def  2 2 3" xfId="8405"/>
    <cellStyle name="_8BJM_CCF_AAP_PMT_v2emeTour_def  2 3" xfId="5000"/>
    <cellStyle name="_8BJM_CCF_AAP_PMT_v2emeTour_def  2 4" xfId="8404"/>
    <cellStyle name="_8BJM_CCF_AAP_PMT_v2emeTour_def  3" xfId="155"/>
    <cellStyle name="_8BJM_CCF_AAP_PMT_v2emeTour_def  3 2" xfId="5002"/>
    <cellStyle name="_8BJM_CCF_AAP_PMT_v2emeTour_def  3 3" xfId="8406"/>
    <cellStyle name="_8BJM_CCF_AAP_PMT_v2emeTour_def  4" xfId="156"/>
    <cellStyle name="_8BJM_CCF_AAP_PMT_v2emeTour_def  4 2" xfId="5003"/>
    <cellStyle name="_8BJM_CCF_AAP_PMT_v2emeTour_def  4 3" xfId="8407"/>
    <cellStyle name="_8BJM_CCF_AAP_PMT_v2emeTour_def  5" xfId="4999"/>
    <cellStyle name="_8BJM_CCF_AAP_PMT_v2emeTour_def  6" xfId="8403"/>
    <cellStyle name="_annulations DA-LFR (&amp; repartition réserve vs frais) v4 envoi CBCM" xfId="157"/>
    <cellStyle name="_annulations DA-LFR (&amp; repartition réserve vs frais) v4 envoi CBCM 2" xfId="5004"/>
    <cellStyle name="_annulations DA-LFR (&amp; repartition réserve vs frais) v4 envoi CBCM 3" xfId="8408"/>
    <cellStyle name="_annulations DA-LFR (&amp; repartition réserve vs frais) v7 envoi CBCM" xfId="158"/>
    <cellStyle name="_annulations DA-LFR (&amp; repartition réserve vs frais) v7 envoi CBCM 2" xfId="5005"/>
    <cellStyle name="_annulations DA-LFR (&amp; repartition réserve vs frais) v7 envoi CBCM 3" xfId="8409"/>
    <cellStyle name="_Assiette Sup PMT 2ème Tour" xfId="159"/>
    <cellStyle name="_Assiette Sup PMT 2ème Tour (2)" xfId="160"/>
    <cellStyle name="_B3. Justice" xfId="161"/>
    <cellStyle name="_B3. Justice 2" xfId="5006"/>
    <cellStyle name="_B3. Justice 3" xfId="8410"/>
    <cellStyle name="_BP IONIS 11 MARS 2005V2 JMJ" xfId="162"/>
    <cellStyle name="_BP IONIS 11 MARS 2005V2 JMJ 2" xfId="5007"/>
    <cellStyle name="_BRIQUES AE - DEFINITIF 13 avril" xfId="163"/>
    <cellStyle name="_BRIQUES AE - DEFINITIF 13 avril 2" xfId="164"/>
    <cellStyle name="_BRIQUES AE - DEFINITIF 13 avril 2 2" xfId="5009"/>
    <cellStyle name="_BRIQUES AE - DEFINITIF 13 avril 2 3" xfId="8412"/>
    <cellStyle name="_BRIQUES AE - DEFINITIF 13 avril 3" xfId="165"/>
    <cellStyle name="_BRIQUES AE - DEFINITIF 13 avril 3 2" xfId="5010"/>
    <cellStyle name="_BRIQUES AE - DEFINITIF 13 avril 3 3" xfId="8413"/>
    <cellStyle name="_BRIQUES AE - DEFINITIF 13 avril 4" xfId="5008"/>
    <cellStyle name="_BRIQUES AE - DEFINITIF 13 avril 5" xfId="8411"/>
    <cellStyle name="_BRIQUES AE - DEFINITIF 13 avril_PLF 2012 - MCC - Arbitrages" xfId="166"/>
    <cellStyle name="_BRIQUES AE - DEFINITIF 13 avril_PLF 2012 - MCC - Arbitrages 2" xfId="167"/>
    <cellStyle name="_BRIQUES AE - DEFINITIF 13 avril_PLF 2012 - MCC - Arbitrages 2 2" xfId="5012"/>
    <cellStyle name="_BRIQUES AE - DEFINITIF 13 avril_PLF 2012 - MCC - Arbitrages 2 3" xfId="8415"/>
    <cellStyle name="_BRIQUES AE - DEFINITIF 13 avril_PLF 2012 - MCC - Arbitrages 3" xfId="5011"/>
    <cellStyle name="_BRIQUES AE - DEFINITIF 13 avril_PLF 2012 - MCC - Arbitrages 4" xfId="8414"/>
    <cellStyle name="_BRIQUES CP - DEFINITIF 13 avril" xfId="168"/>
    <cellStyle name="_BRIQUES CP - DEFINITIF 13 avril 2" xfId="169"/>
    <cellStyle name="_BRIQUES CP - DEFINITIF 13 avril 2 2" xfId="5014"/>
    <cellStyle name="_BRIQUES CP - DEFINITIF 13 avril 2 3" xfId="8417"/>
    <cellStyle name="_BRIQUES CP - DEFINITIF 13 avril 3" xfId="170"/>
    <cellStyle name="_BRIQUES CP - DEFINITIF 13 avril 3 2" xfId="5015"/>
    <cellStyle name="_BRIQUES CP - DEFINITIF 13 avril 3 3" xfId="8418"/>
    <cellStyle name="_BRIQUES CP - DEFINITIF 13 avril 4" xfId="5013"/>
    <cellStyle name="_BRIQUES CP - DEFINITIF 13 avril 5" xfId="8416"/>
    <cellStyle name="_BRIQUES CP - DEFINITIF 13 avril_PLF 2012 - MCC - Arbitrages" xfId="171"/>
    <cellStyle name="_BRIQUES CP - DEFINITIF 13 avril_PLF 2012 - MCC - Arbitrages 2" xfId="172"/>
    <cellStyle name="_BRIQUES CP - DEFINITIF 13 avril_PLF 2012 - MCC - Arbitrages 2 2" xfId="5017"/>
    <cellStyle name="_BRIQUES CP - DEFINITIF 13 avril_PLF 2012 - MCC - Arbitrages 2 3" xfId="8420"/>
    <cellStyle name="_BRIQUES CP - DEFINITIF 13 avril_PLF 2012 - MCC - Arbitrages 3" xfId="5016"/>
    <cellStyle name="_BRIQUES CP - DEFINITIF 13 avril_PLF 2012 - MCC - Arbitrages 4" xfId="8419"/>
    <cellStyle name="_CAS AMENDES prev 2012" xfId="173"/>
    <cellStyle name="_CAS AMENDES prev 2012 2" xfId="174"/>
    <cellStyle name="_CAS AMENDES prev 2012 2 2" xfId="5019"/>
    <cellStyle name="_CAS AMENDES prev 2012 2 3" xfId="8422"/>
    <cellStyle name="_CAS AMENDES prev 2012 3" xfId="5018"/>
    <cellStyle name="_CAS AMENDES prev 2012 4" xfId="8421"/>
    <cellStyle name="_CAS p" xfId="175"/>
    <cellStyle name="_CAS p 2" xfId="5020"/>
    <cellStyle name="_CAS p 3" xfId="8423"/>
    <cellStyle name="_Champ constant BG 2010 - 2012 _ complet 2709" xfId="176"/>
    <cellStyle name="_Champ constant BG 2010 - 2012 _ complet 2709 2" xfId="177"/>
    <cellStyle name="_Champ constant BG 2010 - 2012 _ complet 2709 2 2" xfId="5022"/>
    <cellStyle name="_Champ constant BG 2010 - 2012 _ complet 2709 2 3" xfId="8425"/>
    <cellStyle name="_Champ constant BG 2010 - 2012 _ complet 2709 3" xfId="5021"/>
    <cellStyle name="_Champ constant BG 2010 - 2012 _ complet 2709 4" xfId="8424"/>
    <cellStyle name="_Classeur1" xfId="178"/>
    <cellStyle name="_Classeur1_Classeur3" xfId="179"/>
    <cellStyle name="_Classeur1_Classeur3 2" xfId="180"/>
    <cellStyle name="_Classeur1_Classeur3 2 2" xfId="5044"/>
    <cellStyle name="_Classeur1_Classeur3 2 3" xfId="8427"/>
    <cellStyle name="_Classeur1_Classeur3 3" xfId="5043"/>
    <cellStyle name="_Classeur1_Classeur3 4" xfId="8426"/>
    <cellStyle name="_Classeur10" xfId="181"/>
    <cellStyle name="_Classeur10 2" xfId="182"/>
    <cellStyle name="_Classeur10 2 2" xfId="5024"/>
    <cellStyle name="_Classeur10 2 3" xfId="8429"/>
    <cellStyle name="_Classeur10 3" xfId="5023"/>
    <cellStyle name="_Classeur10 4" xfId="8428"/>
    <cellStyle name="_Classeur11" xfId="183"/>
    <cellStyle name="_Classeur11 2" xfId="184"/>
    <cellStyle name="_Classeur11 2 2" xfId="5026"/>
    <cellStyle name="_Classeur11 2 3" xfId="8431"/>
    <cellStyle name="_Classeur11 3" xfId="5025"/>
    <cellStyle name="_Classeur11 4" xfId="8430"/>
    <cellStyle name="_Classeur12" xfId="185"/>
    <cellStyle name="_Classeur12 2" xfId="186"/>
    <cellStyle name="_Classeur12 2 2" xfId="5028"/>
    <cellStyle name="_Classeur12 2 3" xfId="8433"/>
    <cellStyle name="_Classeur12 3" xfId="5027"/>
    <cellStyle name="_Classeur12 4" xfId="8432"/>
    <cellStyle name="_Classeur13" xfId="187"/>
    <cellStyle name="_Classeur13 2" xfId="188"/>
    <cellStyle name="_Classeur13 2 2" xfId="5030"/>
    <cellStyle name="_Classeur13 2 3" xfId="8435"/>
    <cellStyle name="_Classeur13 3" xfId="5029"/>
    <cellStyle name="_Classeur13 4" xfId="8434"/>
    <cellStyle name="_Classeur14" xfId="189"/>
    <cellStyle name="_Classeur14 2" xfId="190"/>
    <cellStyle name="_Classeur14 2 2" xfId="5032"/>
    <cellStyle name="_Classeur14 2 3" xfId="8437"/>
    <cellStyle name="_Classeur14 3" xfId="5031"/>
    <cellStyle name="_Classeur14 4" xfId="8436"/>
    <cellStyle name="_Classeur15" xfId="191"/>
    <cellStyle name="_Classeur15 2" xfId="192"/>
    <cellStyle name="_Classeur15 2 2" xfId="5034"/>
    <cellStyle name="_Classeur15 2 3" xfId="8439"/>
    <cellStyle name="_Classeur15 3" xfId="5033"/>
    <cellStyle name="_Classeur15 4" xfId="8438"/>
    <cellStyle name="_Classeur16" xfId="193"/>
    <cellStyle name="_Classeur16 2" xfId="194"/>
    <cellStyle name="_Classeur16 2 2" xfId="5036"/>
    <cellStyle name="_Classeur16 2 3" xfId="8441"/>
    <cellStyle name="_Classeur16 3" xfId="5035"/>
    <cellStyle name="_Classeur16 4" xfId="8440"/>
    <cellStyle name="_Classeur17" xfId="195"/>
    <cellStyle name="_Classeur17 2" xfId="196"/>
    <cellStyle name="_Classeur17 2 2" xfId="5038"/>
    <cellStyle name="_Classeur17 2 3" xfId="8443"/>
    <cellStyle name="_Classeur17 3" xfId="5037"/>
    <cellStyle name="_Classeur17 4" xfId="8442"/>
    <cellStyle name="_Classeur18" xfId="197"/>
    <cellStyle name="_Classeur18 2" xfId="198"/>
    <cellStyle name="_Classeur18 2 2" xfId="5040"/>
    <cellStyle name="_Classeur18 2 3" xfId="8445"/>
    <cellStyle name="_Classeur18 3" xfId="5039"/>
    <cellStyle name="_Classeur18 4" xfId="8444"/>
    <cellStyle name="_Classeur19" xfId="199"/>
    <cellStyle name="_Classeur19 2" xfId="200"/>
    <cellStyle name="_Classeur19 2 2" xfId="5042"/>
    <cellStyle name="_Classeur19 2 3" xfId="8447"/>
    <cellStyle name="_Classeur19 3" xfId="5041"/>
    <cellStyle name="_Classeur19 4" xfId="8446"/>
    <cellStyle name="_Classeur2" xfId="201"/>
    <cellStyle name="_Classeur2 2" xfId="202"/>
    <cellStyle name="_Classeur2 2 2" xfId="203"/>
    <cellStyle name="_Classeur2 2 2 2" xfId="5047"/>
    <cellStyle name="_Classeur2 2 2 3" xfId="8450"/>
    <cellStyle name="_Classeur2 2 3" xfId="5046"/>
    <cellStyle name="_Classeur2 2 4" xfId="8449"/>
    <cellStyle name="_Classeur2 3" xfId="204"/>
    <cellStyle name="_Classeur2 3 2" xfId="5048"/>
    <cellStyle name="_Classeur2 3 3" xfId="8451"/>
    <cellStyle name="_Classeur2 4" xfId="205"/>
    <cellStyle name="_Classeur2 4 2" xfId="5049"/>
    <cellStyle name="_Classeur2 4 3" xfId="8452"/>
    <cellStyle name="_Classeur2 5" xfId="5045"/>
    <cellStyle name="_Classeur2 6" xfId="8448"/>
    <cellStyle name="_Classeur20" xfId="206"/>
    <cellStyle name="_Classeur20 2" xfId="207"/>
    <cellStyle name="_Classeur20 2 2" xfId="5051"/>
    <cellStyle name="_Classeur20 2 3" xfId="8454"/>
    <cellStyle name="_Classeur20 3" xfId="5050"/>
    <cellStyle name="_Classeur20 4" xfId="8453"/>
    <cellStyle name="_Classeur3" xfId="208"/>
    <cellStyle name="_Classeur4" xfId="209"/>
    <cellStyle name="_Classeur4 2" xfId="210"/>
    <cellStyle name="_Classeur4 2 2" xfId="5053"/>
    <cellStyle name="_Classeur4 2 3" xfId="8456"/>
    <cellStyle name="_Classeur4 3" xfId="5052"/>
    <cellStyle name="_Classeur4 4" xfId="8455"/>
    <cellStyle name="_Classeur5" xfId="211"/>
    <cellStyle name="_Classeur5 2" xfId="212"/>
    <cellStyle name="_Classeur5 2 2" xfId="5055"/>
    <cellStyle name="_Classeur5 2 3" xfId="8458"/>
    <cellStyle name="_Classeur5 3" xfId="5054"/>
    <cellStyle name="_Classeur5 4" xfId="8457"/>
    <cellStyle name="_Classeur6" xfId="213"/>
    <cellStyle name="_Classeur6 2" xfId="214"/>
    <cellStyle name="_Classeur6 2 2" xfId="5057"/>
    <cellStyle name="_Classeur6 2 3" xfId="8460"/>
    <cellStyle name="_Classeur6 3" xfId="5056"/>
    <cellStyle name="_Classeur6 4" xfId="8459"/>
    <cellStyle name="_Classeur7" xfId="215"/>
    <cellStyle name="_Classeur7 2" xfId="216"/>
    <cellStyle name="_Classeur7 2 2" xfId="5059"/>
    <cellStyle name="_Classeur7 2 3" xfId="8462"/>
    <cellStyle name="_Classeur7 3" xfId="5058"/>
    <cellStyle name="_Classeur7 4" xfId="8461"/>
    <cellStyle name="_Classeur8" xfId="217"/>
    <cellStyle name="_Classeur8 2" xfId="218"/>
    <cellStyle name="_Classeur8 2 2" xfId="219"/>
    <cellStyle name="_Classeur8 2 2 2" xfId="5062"/>
    <cellStyle name="_Classeur8 2 2 3" xfId="8465"/>
    <cellStyle name="_Classeur8 2 3" xfId="220"/>
    <cellStyle name="_Classeur8 2 3 2" xfId="5063"/>
    <cellStyle name="_Classeur8 2 3 3" xfId="8466"/>
    <cellStyle name="_Classeur8 2 4" xfId="221"/>
    <cellStyle name="_Classeur8 2 4 2" xfId="5064"/>
    <cellStyle name="_Classeur8 2 4 3" xfId="8467"/>
    <cellStyle name="_Classeur8 2 5" xfId="5061"/>
    <cellStyle name="_Classeur8 2 6" xfId="8464"/>
    <cellStyle name="_Classeur8 3" xfId="222"/>
    <cellStyle name="_Classeur8 3 2" xfId="5065"/>
    <cellStyle name="_Classeur8 3 3" xfId="8468"/>
    <cellStyle name="_Classeur8 4" xfId="5060"/>
    <cellStyle name="_Classeur8 5" xfId="8463"/>
    <cellStyle name="_Classeur8_1" xfId="223"/>
    <cellStyle name="_Classeur8_1 2" xfId="224"/>
    <cellStyle name="_Classeur8_1 2 2" xfId="5067"/>
    <cellStyle name="_Classeur8_1 2 3" xfId="8470"/>
    <cellStyle name="_Classeur8_1 3" xfId="5066"/>
    <cellStyle name="_Classeur8_1 4" xfId="8469"/>
    <cellStyle name="_Classeur8_2013 03 05 ANNEXES circulaire sécurisation" xfId="225"/>
    <cellStyle name="_Classeur8_2013 03 05 ANNEXES circulaire sécurisation 2" xfId="5068"/>
    <cellStyle name="_Classeur8_2013 03 05 ANNEXES circulaire sécurisation 3" xfId="8471"/>
    <cellStyle name="_Classeur8_2013 03 05 arbitrages PLF 2014" xfId="226"/>
    <cellStyle name="_Classeur8_2013 03 05 arbitrages PLF 2014 2" xfId="5069"/>
    <cellStyle name="_Classeur8_2013 03 05 arbitrages PLF 2014 3" xfId="8472"/>
    <cellStyle name="_Classeur8_4BLVT_EF_EPARGNE_PREV2013-2015_V3" xfId="227"/>
    <cellStyle name="_Classeur8_4BLVT_EF_EPARGNE_PREV2013-2015_V3 2" xfId="5070"/>
    <cellStyle name="_Classeur8_4BLVT_EF_EPARGNE_PREV2013-2015_V3 3" xfId="8473"/>
    <cellStyle name="_Classeur8_annexe5_arbitrage_OPE" xfId="228"/>
    <cellStyle name="_Classeur8_annexe5_arbitrage_OPE 2" xfId="5071"/>
    <cellStyle name="_Classeur8_annexe5_arbitrage_OPE 3" xfId="8474"/>
    <cellStyle name="_Classeur8_annexe5_circ_OPE (2)" xfId="229"/>
    <cellStyle name="_Classeur8_annexe5_circ_OPE (2) 2" xfId="230"/>
    <cellStyle name="_Classeur8_annexe5_circ_OPE (2) 2 2" xfId="5073"/>
    <cellStyle name="_Classeur8_annexe5_circ_OPE (2) 2 3" xfId="8476"/>
    <cellStyle name="_Classeur8_annexe5_circ_OPE (2) 3" xfId="5072"/>
    <cellStyle name="_Classeur8_annexe5_circ_OPE (2) 4" xfId="8475"/>
    <cellStyle name="_Classeur8_MEDDE - dossier arbitrage PLF 2013-2015 arbitrage v1" xfId="231"/>
    <cellStyle name="_Classeur8_MEDDE - dossier arbitrage PLF 2013-2015 arbitrage v1 2" xfId="232"/>
    <cellStyle name="_Classeur8_MEDDE - dossier arbitrage PLF 2013-2015 arbitrage v1 2 2" xfId="5075"/>
    <cellStyle name="_Classeur8_MEDDE - dossier arbitrage PLF 2013-2015 arbitrage v1 2 3" xfId="8478"/>
    <cellStyle name="_Classeur8_MEDDE - dossier arbitrage PLF 2013-2015 arbitrage v1 3" xfId="233"/>
    <cellStyle name="_Classeur8_MEDDE - dossier arbitrage PLF 2013-2015 arbitrage v1 3 2" xfId="5076"/>
    <cellStyle name="_Classeur8_MEDDE - dossier arbitrage PLF 2013-2015 arbitrage v1 3 3" xfId="8479"/>
    <cellStyle name="_Classeur8_MEDDE - dossier arbitrage PLF 2013-2015 arbitrage v1 4" xfId="234"/>
    <cellStyle name="_Classeur8_MEDDE - dossier arbitrage PLF 2013-2015 arbitrage v1 4 2" xfId="5077"/>
    <cellStyle name="_Classeur8_MEDDE - dossier arbitrage PLF 2013-2015 arbitrage v1 4 3" xfId="8480"/>
    <cellStyle name="_Classeur8_MEDDE - dossier arbitrage PLF 2013-2015 arbitrage v1 5" xfId="5074"/>
    <cellStyle name="_Classeur8_MEDDE - dossier arbitrage PLF 2013-2015 arbitrage v1 6" xfId="8477"/>
    <cellStyle name="_Classeur8_OPE_CAS pension_05juil_18h" xfId="235"/>
    <cellStyle name="_Classeur8_OPE_CAS pension_05juil_18h 2" xfId="236"/>
    <cellStyle name="_Classeur8_OPE_CAS pension_05juil_18h 2 2" xfId="237"/>
    <cellStyle name="_Classeur8_OPE_CAS pension_05juil_18h 2 2 2" xfId="5080"/>
    <cellStyle name="_Classeur8_OPE_CAS pension_05juil_18h 2 2 3" xfId="8483"/>
    <cellStyle name="_Classeur8_OPE_CAS pension_05juil_18h 2 3" xfId="5079"/>
    <cellStyle name="_Classeur8_OPE_CAS pension_05juil_18h 2 4" xfId="8482"/>
    <cellStyle name="_Classeur8_OPE_CAS pension_05juil_18h 3" xfId="238"/>
    <cellStyle name="_Classeur8_OPE_CAS pension_05juil_18h 3 2" xfId="5081"/>
    <cellStyle name="_Classeur8_OPE_CAS pension_05juil_18h 3 3" xfId="8484"/>
    <cellStyle name="_Classeur8_OPE_CAS pension_05juil_18h 4" xfId="239"/>
    <cellStyle name="_Classeur8_OPE_CAS pension_05juil_18h 4 2" xfId="5082"/>
    <cellStyle name="_Classeur8_OPE_CAS pension_05juil_18h 4 3" xfId="8485"/>
    <cellStyle name="_Classeur8_OPE_CAS pension_05juil_18h 5" xfId="5078"/>
    <cellStyle name="_Classeur8_OPE_CAS pension_05juil_18h 6" xfId="8481"/>
    <cellStyle name="_Classeur8_OPE_CAS pension_06juil_20h" xfId="240"/>
    <cellStyle name="_Classeur8_OPE_CAS pension_06juil_20h 2" xfId="5083"/>
    <cellStyle name="_Classeur8_OPE_CAS pension_06juil_20h 3" xfId="8486"/>
    <cellStyle name="_Classeur8_OPE_CAS pension_17juil_17h30" xfId="241"/>
    <cellStyle name="_Classeur8_OPE_CAS pension_17juil_17h30 2" xfId="5084"/>
    <cellStyle name="_Classeur8_OPE_CAS pension_17juil_17h30 3" xfId="8487"/>
    <cellStyle name="_Classeur8_Synthèse_CAS_Pensions_17juil_22h30" xfId="242"/>
    <cellStyle name="_Classeur8_Synthèse_CAS_Pensions_17juil_22h30 2" xfId="243"/>
    <cellStyle name="_Classeur8_Synthèse_CAS_Pensions_17juil_22h30 2 2" xfId="5086"/>
    <cellStyle name="_Classeur8_Synthèse_CAS_Pensions_17juil_22h30 2 3" xfId="8489"/>
    <cellStyle name="_Classeur8_Synthèse_CAS_Pensions_17juil_22h30 3" xfId="244"/>
    <cellStyle name="_Classeur8_Synthèse_CAS_Pensions_17juil_22h30 3 2" xfId="5087"/>
    <cellStyle name="_Classeur8_Synthèse_CAS_Pensions_17juil_22h30 3 3" xfId="8490"/>
    <cellStyle name="_Classeur8_Synthèse_CAS_Pensions_17juil_22h30 4" xfId="245"/>
    <cellStyle name="_Classeur8_Synthèse_CAS_Pensions_17juil_22h30 4 2" xfId="5088"/>
    <cellStyle name="_Classeur8_Synthèse_CAS_Pensions_17juil_22h30 4 3" xfId="8491"/>
    <cellStyle name="_Classeur8_Synthèse_CAS_Pensions_17juil_22h30 5" xfId="5085"/>
    <cellStyle name="_Classeur8_Synthèse_CAS_Pensions_17juil_22h30 6" xfId="8488"/>
    <cellStyle name="_Classeur8_Synthèse_CAS_Pensions_29juin_19h" xfId="246"/>
    <cellStyle name="_Classeur8_Synthèse_CAS_Pensions_29juin_19h 2" xfId="247"/>
    <cellStyle name="_Classeur8_Synthèse_CAS_Pensions_29juin_19h 2 2" xfId="5090"/>
    <cellStyle name="_Classeur8_Synthèse_CAS_Pensions_29juin_19h 2 3" xfId="8493"/>
    <cellStyle name="_Classeur8_Synthèse_CAS_Pensions_29juin_19h 3" xfId="248"/>
    <cellStyle name="_Classeur8_Synthèse_CAS_Pensions_29juin_19h 3 2" xfId="5091"/>
    <cellStyle name="_Classeur8_Synthèse_CAS_Pensions_29juin_19h 3 3" xfId="8494"/>
    <cellStyle name="_Classeur8_Synthèse_CAS_Pensions_29juin_19h 4" xfId="249"/>
    <cellStyle name="_Classeur8_Synthèse_CAS_Pensions_29juin_19h 4 2" xfId="5092"/>
    <cellStyle name="_Classeur8_Synthèse_CAS_Pensions_29juin_19h 4 3" xfId="8495"/>
    <cellStyle name="_Classeur8_Synthèse_CAS_Pensions_29juin_19h 5" xfId="5089"/>
    <cellStyle name="_Classeur8_Synthèse_CAS_Pensions_29juin_19h 6" xfId="8492"/>
    <cellStyle name="_Classeur8_Synthèse_CAS_Pensions_30juil_11h" xfId="250"/>
    <cellStyle name="_Classeur8_Synthèse_CAS_Pensions_30juil_11h 2" xfId="251"/>
    <cellStyle name="_Classeur8_Synthèse_CAS_Pensions_30juil_11h 2 2" xfId="5094"/>
    <cellStyle name="_Classeur8_Synthèse_CAS_Pensions_30juil_11h 2 3" xfId="8497"/>
    <cellStyle name="_Classeur8_Synthèse_CAS_Pensions_30juil_11h 3" xfId="252"/>
    <cellStyle name="_Classeur8_Synthèse_CAS_Pensions_30juil_11h 3 2" xfId="5095"/>
    <cellStyle name="_Classeur8_Synthèse_CAS_Pensions_30juil_11h 3 3" xfId="8498"/>
    <cellStyle name="_Classeur8_Synthèse_CAS_Pensions_30juil_11h 4" xfId="253"/>
    <cellStyle name="_Classeur8_Synthèse_CAS_Pensions_30juil_11h 4 2" xfId="5096"/>
    <cellStyle name="_Classeur8_Synthèse_CAS_Pensions_30juil_11h 4 3" xfId="8499"/>
    <cellStyle name="_Classeur8_Synthèse_CAS_Pensions_30juil_11h 5" xfId="5093"/>
    <cellStyle name="_Classeur8_Synthèse_CAS_Pensions_30juil_11h 6" xfId="8496"/>
    <cellStyle name="_Classeur9" xfId="254"/>
    <cellStyle name="_Classeur9 2" xfId="255"/>
    <cellStyle name="_Classeur9 2 2" xfId="5098"/>
    <cellStyle name="_Classeur9 2 3" xfId="8501"/>
    <cellStyle name="_Classeur9 3" xfId="5097"/>
    <cellStyle name="_Classeur9 4" xfId="8500"/>
    <cellStyle name="_Compensation gratuité musées 2011" xfId="256"/>
    <cellStyle name="_Compensation gratuité musées 2011 2" xfId="257"/>
    <cellStyle name="_Compensation gratuité musées 2011 2 2" xfId="258"/>
    <cellStyle name="_Compensation gratuité musées 2011 2 2 2" xfId="5101"/>
    <cellStyle name="_Compensation gratuité musées 2011 2 2 3" xfId="8504"/>
    <cellStyle name="_Compensation gratuité musées 2011 2 3" xfId="5100"/>
    <cellStyle name="_Compensation gratuité musées 2011 2 4" xfId="8503"/>
    <cellStyle name="_Compensation gratuité musées 2011 3" xfId="259"/>
    <cellStyle name="_Compensation gratuité musées 2011 3 2" xfId="5102"/>
    <cellStyle name="_Compensation gratuité musées 2011 3 3" xfId="8505"/>
    <cellStyle name="_Compensation gratuité musées 2011 4" xfId="260"/>
    <cellStyle name="_Compensation gratuité musées 2011 4 2" xfId="5103"/>
    <cellStyle name="_Compensation gratuité musées 2011 4 3" xfId="8506"/>
    <cellStyle name="_Compensation gratuité musées 2011 5" xfId="5099"/>
    <cellStyle name="_Compensation gratuité musées 2011 6" xfId="8502"/>
    <cellStyle name="_CONCATENATION - DEFINITIF 13 avril" xfId="261"/>
    <cellStyle name="_CONCATENATION - DEFINITIF 13 avril 2" xfId="262"/>
    <cellStyle name="_CONCATENATION - DEFINITIF 13 avril 2 2" xfId="5105"/>
    <cellStyle name="_CONCATENATION - DEFINITIF 13 avril 2 3" xfId="8508"/>
    <cellStyle name="_CONCATENATION - DEFINITIF 13 avril 3" xfId="263"/>
    <cellStyle name="_CONCATENATION - DEFINITIF 13 avril 3 2" xfId="5106"/>
    <cellStyle name="_CONCATENATION - DEFINITIF 13 avril 3 3" xfId="8509"/>
    <cellStyle name="_CONCATENATION - DEFINITIF 13 avril 4" xfId="5104"/>
    <cellStyle name="_CONCATENATION - DEFINITIF 13 avril 5" xfId="8507"/>
    <cellStyle name="_CONCATENATION - DEFINITIF 13 avril_PLF 2012 - MCC - Arbitrages" xfId="264"/>
    <cellStyle name="_CONCATENATION - DEFINITIF 13 avril_PLF 2012 - MCC - Arbitrages 2" xfId="265"/>
    <cellStyle name="_CONCATENATION - DEFINITIF 13 avril_PLF 2012 - MCC - Arbitrages 2 2" xfId="5108"/>
    <cellStyle name="_CONCATENATION - DEFINITIF 13 avril_PLF 2012 - MCC - Arbitrages 2 3" xfId="8511"/>
    <cellStyle name="_CONCATENATION - DEFINITIF 13 avril_PLF 2012 - MCC - Arbitrages 3" xfId="5107"/>
    <cellStyle name="_CONCATENATION - DEFINITIF 13 avril_PLF 2012 - MCC - Arbitrages 4" xfId="8510"/>
    <cellStyle name="_CONSTANT (A3)" xfId="266"/>
    <cellStyle name="_CONSTANT (A3) 2" xfId="267"/>
    <cellStyle name="_CONSTANT (A3) 2 2" xfId="5110"/>
    <cellStyle name="_CONSTANT (A3) 2 3" xfId="8513"/>
    <cellStyle name="_CONSTANT (A3) 3" xfId="5109"/>
    <cellStyle name="_CONSTANT (A3) 4" xfId="8512"/>
    <cellStyle name="_Copie de 7BA_BG_AGRI_PMT (feuilles opérateurs)" xfId="268"/>
    <cellStyle name="_Copie de 7BA_BG_AGRI_PMT (feuilles opérateurs) 2" xfId="269"/>
    <cellStyle name="_Copie de 7BA_BG_AGRI_PMT (feuilles opérateurs) 2 2" xfId="270"/>
    <cellStyle name="_Copie de 7BA_BG_AGRI_PMT (feuilles opérateurs) 2 2 2" xfId="5113"/>
    <cellStyle name="_Copie de 7BA_BG_AGRI_PMT (feuilles opérateurs) 2 2 3" xfId="8516"/>
    <cellStyle name="_Copie de 7BA_BG_AGRI_PMT (feuilles opérateurs) 2 3" xfId="5112"/>
    <cellStyle name="_Copie de 7BA_BG_AGRI_PMT (feuilles opérateurs) 2 4" xfId="8515"/>
    <cellStyle name="_Copie de 7BA_BG_AGRI_PMT (feuilles opérateurs) 3" xfId="271"/>
    <cellStyle name="_Copie de 7BA_BG_AGRI_PMT (feuilles opérateurs) 3 2" xfId="5114"/>
    <cellStyle name="_Copie de 7BA_BG_AGRI_PMT (feuilles opérateurs) 3 3" xfId="8517"/>
    <cellStyle name="_Copie de 7BA_BG_AGRI_PMT (feuilles opérateurs) 4" xfId="272"/>
    <cellStyle name="_Copie de 7BA_BG_AGRI_PMT (feuilles opérateurs) 4 2" xfId="5115"/>
    <cellStyle name="_Copie de 7BA_BG_AGRI_PMT (feuilles opérateurs) 4 3" xfId="8518"/>
    <cellStyle name="_Copie de 7BA_BG_AGRI_PMT (feuilles opérateurs) 5" xfId="5111"/>
    <cellStyle name="_Copie de 7BA_BG_AGRI_PMT (feuilles opérateurs) 6" xfId="8514"/>
    <cellStyle name="_Copie de PREX MARS exec 2012 29 01 2013 envoiBPB" xfId="273"/>
    <cellStyle name="_Copie de PREX MARS exec 2012 29 01 2013 envoiBPB 2" xfId="274"/>
    <cellStyle name="_Copie de PREX MARS exec 2012 29 01 2013 envoiBPB 2 2" xfId="5117"/>
    <cellStyle name="_Copie de PREX MARS exec 2012 29 01 2013 envoiBPB 2 3" xfId="8520"/>
    <cellStyle name="_Copie de PREX MARS exec 2012 29 01 2013 envoiBPB 3" xfId="275"/>
    <cellStyle name="_Copie de PREX MARS exec 2012 29 01 2013 envoiBPB 3 2" xfId="5118"/>
    <cellStyle name="_Copie de PREX MARS exec 2012 29 01 2013 envoiBPB 3 3" xfId="8521"/>
    <cellStyle name="_Copie de PREX MARS exec 2012 29 01 2013 envoiBPB 4" xfId="5116"/>
    <cellStyle name="_Copie de PREX MARS exec 2012 29 01 2013 envoiBPB 5" xfId="8519"/>
    <cellStyle name="_CP" xfId="276"/>
    <cellStyle name="_CP 2" xfId="277"/>
    <cellStyle name="_CPM lot 1" xfId="278"/>
    <cellStyle name="_CPM lot 1 2" xfId="279"/>
    <cellStyle name="_CPM lot 1 2 2" xfId="5120"/>
    <cellStyle name="_CPM lot 1 3" xfId="5119"/>
    <cellStyle name="_CPM lot 1_PLF 2012 - MCC - Arbitrages" xfId="280"/>
    <cellStyle name="_CPM lot 1_PLF 2012 - MCC - Arbitrages 2" xfId="281"/>
    <cellStyle name="_CPM lot 1_PLF 2012 - MCC - Arbitrages 2 2" xfId="5122"/>
    <cellStyle name="_CPM lot 1_PLF 2012 - MCC - Arbitrages 3" xfId="5121"/>
    <cellStyle name="_CPM lot 1_Triennal 2011-2013 détaillé V11" xfId="282"/>
    <cellStyle name="_CPM lot 1_Triennal 2011-2013 détaillé V11 2" xfId="283"/>
    <cellStyle name="_CPM lot 1_Triennal 2011-2013 détaillé V11 2 2" xfId="5124"/>
    <cellStyle name="_CPM lot 1_Triennal 2011-2013 détaillé V11 3" xfId="5123"/>
    <cellStyle name="_CPM lot 1_Triennal 2011-2013 détaillé V11_PLF 2012 - MCC - Arbitrages" xfId="284"/>
    <cellStyle name="_CPM lot 1_Triennal 2011-2013 détaillé V11_PLF 2012 - MCC - Arbitrages 2" xfId="285"/>
    <cellStyle name="_CPM lot 1_Triennal 2011-2013 détaillé V11_PLF 2012 - MCC - Arbitrages 2 2" xfId="5126"/>
    <cellStyle name="_CPM lot 1_Triennal 2011-2013 détaillé V11_PLF 2012 - MCC - Arbitrages 3" xfId="5125"/>
    <cellStyle name="_CPM lot 3" xfId="286"/>
    <cellStyle name="_CPM lot 3 2" xfId="287"/>
    <cellStyle name="_CPM lot 3 2 2" xfId="5128"/>
    <cellStyle name="_CPM lot 3 3" xfId="5127"/>
    <cellStyle name="_CPM lot 3_PLF 2012 - MCC - Arbitrages" xfId="288"/>
    <cellStyle name="_CPM lot 3_PLF 2012 - MCC - Arbitrages 2" xfId="289"/>
    <cellStyle name="_CPM lot 3_PLF 2012 - MCC - Arbitrages 2 2" xfId="5130"/>
    <cellStyle name="_CPM lot 3_PLF 2012 - MCC - Arbitrages 3" xfId="5129"/>
    <cellStyle name="_CPM lot 3_Triennal 2011-2013 détaillé V11" xfId="290"/>
    <cellStyle name="_CPM lot 3_Triennal 2011-2013 détaillé V11 2" xfId="291"/>
    <cellStyle name="_CPM lot 3_Triennal 2011-2013 détaillé V11 2 2" xfId="5132"/>
    <cellStyle name="_CPM lot 3_Triennal 2011-2013 détaillé V11 3" xfId="5131"/>
    <cellStyle name="_CPM lot 3_Triennal 2011-2013 détaillé V11_PLF 2012 - MCC - Arbitrages" xfId="292"/>
    <cellStyle name="_CPM lot 3_Triennal 2011-2013 détaillé V11_PLF 2012 - MCC - Arbitrages 2" xfId="293"/>
    <cellStyle name="_CPM lot 3_Triennal 2011-2013 détaillé V11_PLF 2012 - MCC - Arbitrages 2 2" xfId="5134"/>
    <cellStyle name="_CPM lot 3_Triennal 2011-2013 détaillé V11_PLF 2012 - MCC - Arbitrages 3" xfId="5133"/>
    <cellStyle name="_CPM lot 4" xfId="294"/>
    <cellStyle name="_CPM lot 4 2" xfId="295"/>
    <cellStyle name="_CPM lot 4 2 2" xfId="5136"/>
    <cellStyle name="_CPM lot 4 3" xfId="5135"/>
    <cellStyle name="_CPM lot 4_PLF 2012 - MCC - Arbitrages" xfId="296"/>
    <cellStyle name="_CPM lot 4_PLF 2012 - MCC - Arbitrages 2" xfId="297"/>
    <cellStyle name="_CPM lot 4_PLF 2012 - MCC - Arbitrages 2 2" xfId="5138"/>
    <cellStyle name="_CPM lot 4_PLF 2012 - MCC - Arbitrages 3" xfId="5137"/>
    <cellStyle name="_CPM lot 4_Triennal 2011-2013 détaillé V11" xfId="298"/>
    <cellStyle name="_CPM lot 4_Triennal 2011-2013 détaillé V11 2" xfId="299"/>
    <cellStyle name="_CPM lot 4_Triennal 2011-2013 détaillé V11 2 2" xfId="5140"/>
    <cellStyle name="_CPM lot 4_Triennal 2011-2013 détaillé V11 3" xfId="5139"/>
    <cellStyle name="_CPM lot 4_Triennal 2011-2013 détaillé V11_PLF 2012 - MCC - Arbitrages" xfId="300"/>
    <cellStyle name="_CPM lot 4_Triennal 2011-2013 détaillé V11_PLF 2012 - MCC - Arbitrages 2" xfId="301"/>
    <cellStyle name="_CPM lot 4_Triennal 2011-2013 détaillé V11_PLF 2012 - MCC - Arbitrages 2 2" xfId="5142"/>
    <cellStyle name="_CPM lot 4_Triennal 2011-2013 détaillé V11_PLF 2012 - MCC - Arbitrages 3" xfId="5141"/>
    <cellStyle name="_décisions Offer revew 120106 GDF 16049" xfId="302"/>
    <cellStyle name="_décisions Offer revew 120106 GDF 16049 2" xfId="5145"/>
    <cellStyle name="_Détail synthèse" xfId="303"/>
    <cellStyle name="_Détail synthèse 2" xfId="304"/>
    <cellStyle name="_Détail synthèse 2 2" xfId="5147"/>
    <cellStyle name="_Détail synthèse 2 3" xfId="8523"/>
    <cellStyle name="_Détail synthèse 3" xfId="5146"/>
    <cellStyle name="_Détail synthèse 4" xfId="8522"/>
    <cellStyle name="_détails prévision 2012 P175" xfId="305"/>
    <cellStyle name="_détails prévision 2012 P175 2" xfId="306"/>
    <cellStyle name="_détails prévision 2012 P175 2 2" xfId="307"/>
    <cellStyle name="_détails prévision 2012 P175 2 2 2" xfId="5150"/>
    <cellStyle name="_détails prévision 2012 P175 2 2 3" xfId="8526"/>
    <cellStyle name="_détails prévision 2012 P175 2 3" xfId="5149"/>
    <cellStyle name="_détails prévision 2012 P175 2 4" xfId="8525"/>
    <cellStyle name="_détails prévision 2012 P175 3" xfId="308"/>
    <cellStyle name="_détails prévision 2012 P175 3 2" xfId="5151"/>
    <cellStyle name="_détails prévision 2012 P175 3 3" xfId="8527"/>
    <cellStyle name="_détails prévision 2012 P175 4" xfId="309"/>
    <cellStyle name="_détails prévision 2012 P175 4 2" xfId="5152"/>
    <cellStyle name="_détails prévision 2012 P175 4 3" xfId="8528"/>
    <cellStyle name="_détails prévision 2012 P175 5" xfId="5148"/>
    <cellStyle name="_détails prévision 2012 P175 6" xfId="8524"/>
    <cellStyle name="_Données_support Travaux automne_2009_2010" xfId="310"/>
    <cellStyle name="_Dossier de travail Conf de répartition P.207" xfId="311"/>
    <cellStyle name="_Dossier de travail Conf de répartition P.207 2" xfId="312"/>
    <cellStyle name="_Dossier de travail Conf de répartition P.207 2 2" xfId="5144"/>
    <cellStyle name="_Dossier de travail Conf de répartition P.207 2 3" xfId="8530"/>
    <cellStyle name="_Dossier de travail Conf de répartition P.207 3" xfId="5143"/>
    <cellStyle name="_Dossier de travail Conf de répartition P.207 4" xfId="8529"/>
    <cellStyle name="_EDAD MB v3 vf P159" xfId="313"/>
    <cellStyle name="_EDAD MB v3 vf P159 2" xfId="314"/>
    <cellStyle name="_EDAD MB v3 vf P159 2 2" xfId="5154"/>
    <cellStyle name="_EDAD MB v3 vf P159 3" xfId="315"/>
    <cellStyle name="_EDAD MB v3 vf P159 3 2" xfId="5155"/>
    <cellStyle name="_EDAD MB v3 vf P159 4" xfId="5153"/>
    <cellStyle name="_Envoi BRS BPSS 260212 Assiettes de CAS Sup" xfId="316"/>
    <cellStyle name="_Feuil1" xfId="317"/>
    <cellStyle name="_Feuil1 2" xfId="318"/>
    <cellStyle name="_Feuil1 2 2" xfId="319"/>
    <cellStyle name="_Feuil1 2 2 2" xfId="5158"/>
    <cellStyle name="_Feuil1 2 2 3" xfId="8533"/>
    <cellStyle name="_Feuil1 2 3" xfId="5157"/>
    <cellStyle name="_Feuil1 2 4" xfId="8532"/>
    <cellStyle name="_Feuil1 3" xfId="320"/>
    <cellStyle name="_Feuil1 3 2" xfId="5159"/>
    <cellStyle name="_Feuil1 3 3" xfId="8534"/>
    <cellStyle name="_Feuil1 4" xfId="321"/>
    <cellStyle name="_Feuil1 4 2" xfId="5160"/>
    <cellStyle name="_Feuil1 4 3" xfId="8535"/>
    <cellStyle name="_Feuil1 5" xfId="5156"/>
    <cellStyle name="_Feuil1 6" xfId="8531"/>
    <cellStyle name="_Feuil2" xfId="322"/>
    <cellStyle name="_Feuil2 2" xfId="323"/>
    <cellStyle name="_Feuil2 2 2" xfId="324"/>
    <cellStyle name="_Feuil2 2 2 2" xfId="5163"/>
    <cellStyle name="_Feuil2 2 2 3" xfId="8538"/>
    <cellStyle name="_Feuil2 2 3" xfId="325"/>
    <cellStyle name="_Feuil2 2 3 2" xfId="5164"/>
    <cellStyle name="_Feuil2 2 3 3" xfId="8539"/>
    <cellStyle name="_Feuil2 2 4" xfId="326"/>
    <cellStyle name="_Feuil2 2 4 2" xfId="5165"/>
    <cellStyle name="_Feuil2 2 4 3" xfId="8540"/>
    <cellStyle name="_Feuil2 2 5" xfId="5162"/>
    <cellStyle name="_Feuil2 2 6" xfId="8537"/>
    <cellStyle name="_Feuil2 3" xfId="327"/>
    <cellStyle name="_Feuil2 3 2" xfId="5166"/>
    <cellStyle name="_Feuil2 3 3" xfId="8541"/>
    <cellStyle name="_Feuil2 4" xfId="328"/>
    <cellStyle name="_Feuil2 4 2" xfId="5167"/>
    <cellStyle name="_Feuil2 4 3" xfId="8542"/>
    <cellStyle name="_Feuil2 5" xfId="329"/>
    <cellStyle name="_Feuil2 5 2" xfId="5168"/>
    <cellStyle name="_Feuil2 5 3" xfId="8543"/>
    <cellStyle name="_Feuil2 6" xfId="5161"/>
    <cellStyle name="_Feuil2 7" xfId="8536"/>
    <cellStyle name="_Feuil2_2013 03 05 ANNEXES circulaire sécurisation" xfId="330"/>
    <cellStyle name="_Feuil2_2013 03 05 ANNEXES circulaire sécurisation 2" xfId="5169"/>
    <cellStyle name="_Feuil2_2013 03 05 ANNEXES circulaire sécurisation 3" xfId="8544"/>
    <cellStyle name="_Feuil2_2013 03 05 arbitrages PLF 2014" xfId="331"/>
    <cellStyle name="_Feuil2_2013 03 05 arbitrages PLF 2014 2" xfId="5170"/>
    <cellStyle name="_Feuil2_2013 03 05 arbitrages PLF 2014 3" xfId="8545"/>
    <cellStyle name="_Feuil2_4BLVT_EF_EPARGNE_PREV2013-2015_V3" xfId="332"/>
    <cellStyle name="_Feuil2_4BLVT_EF_EPARGNE_PREV2013-2015_V3 2" xfId="5171"/>
    <cellStyle name="_Feuil2_4BLVT_EF_EPARGNE_PREV2013-2015_V3 3" xfId="8546"/>
    <cellStyle name="_Feuil2_annexe5_arbitrage_OPE" xfId="333"/>
    <cellStyle name="_Feuil2_annexe5_arbitrage_OPE 2" xfId="5172"/>
    <cellStyle name="_Feuil2_annexe5_arbitrage_OPE 3" xfId="8547"/>
    <cellStyle name="_Feuil2_annexe5_circ_OPE (2)" xfId="334"/>
    <cellStyle name="_Feuil2_annexe5_circ_OPE (2) 2" xfId="335"/>
    <cellStyle name="_Feuil2_annexe5_circ_OPE (2) 2 2" xfId="5174"/>
    <cellStyle name="_Feuil2_annexe5_circ_OPE (2) 2 3" xfId="8549"/>
    <cellStyle name="_Feuil2_annexe5_circ_OPE (2) 3" xfId="5173"/>
    <cellStyle name="_Feuil2_annexe5_circ_OPE (2) 4" xfId="8548"/>
    <cellStyle name="_Feuil2_MEDDE - dossier arbitrage PLF 2013-2015 arbitrage v1" xfId="336"/>
    <cellStyle name="_Feuil2_MEDDE - dossier arbitrage PLF 2013-2015 arbitrage v1 2" xfId="337"/>
    <cellStyle name="_Feuil2_MEDDE - dossier arbitrage PLF 2013-2015 arbitrage v1 2 2" xfId="5176"/>
    <cellStyle name="_Feuil2_MEDDE - dossier arbitrage PLF 2013-2015 arbitrage v1 2 3" xfId="8551"/>
    <cellStyle name="_Feuil2_MEDDE - dossier arbitrage PLF 2013-2015 arbitrage v1 3" xfId="338"/>
    <cellStyle name="_Feuil2_MEDDE - dossier arbitrage PLF 2013-2015 arbitrage v1 3 2" xfId="5177"/>
    <cellStyle name="_Feuil2_MEDDE - dossier arbitrage PLF 2013-2015 arbitrage v1 3 3" xfId="8552"/>
    <cellStyle name="_Feuil2_MEDDE - dossier arbitrage PLF 2013-2015 arbitrage v1 4" xfId="339"/>
    <cellStyle name="_Feuil2_MEDDE - dossier arbitrage PLF 2013-2015 arbitrage v1 4 2" xfId="5178"/>
    <cellStyle name="_Feuil2_MEDDE - dossier arbitrage PLF 2013-2015 arbitrage v1 4 3" xfId="8553"/>
    <cellStyle name="_Feuil2_MEDDE - dossier arbitrage PLF 2013-2015 arbitrage v1 5" xfId="5175"/>
    <cellStyle name="_Feuil2_MEDDE - dossier arbitrage PLF 2013-2015 arbitrage v1 6" xfId="8550"/>
    <cellStyle name="_Feuil2_OPE_CAS pension_05juil_18h" xfId="340"/>
    <cellStyle name="_Feuil2_OPE_CAS pension_05juil_18h 2" xfId="341"/>
    <cellStyle name="_Feuil2_OPE_CAS pension_05juil_18h 2 2" xfId="342"/>
    <cellStyle name="_Feuil2_OPE_CAS pension_05juil_18h 2 2 2" xfId="5181"/>
    <cellStyle name="_Feuil2_OPE_CAS pension_05juil_18h 2 2 3" xfId="8556"/>
    <cellStyle name="_Feuil2_OPE_CAS pension_05juil_18h 2 3" xfId="5180"/>
    <cellStyle name="_Feuil2_OPE_CAS pension_05juil_18h 2 4" xfId="8555"/>
    <cellStyle name="_Feuil2_OPE_CAS pension_05juil_18h 3" xfId="343"/>
    <cellStyle name="_Feuil2_OPE_CAS pension_05juil_18h 3 2" xfId="5182"/>
    <cellStyle name="_Feuil2_OPE_CAS pension_05juil_18h 3 3" xfId="8557"/>
    <cellStyle name="_Feuil2_OPE_CAS pension_05juil_18h 4" xfId="344"/>
    <cellStyle name="_Feuil2_OPE_CAS pension_05juil_18h 4 2" xfId="5183"/>
    <cellStyle name="_Feuil2_OPE_CAS pension_05juil_18h 4 3" xfId="8558"/>
    <cellStyle name="_Feuil2_OPE_CAS pension_05juil_18h 5" xfId="5179"/>
    <cellStyle name="_Feuil2_OPE_CAS pension_05juil_18h 6" xfId="8554"/>
    <cellStyle name="_Feuil2_OPE_CAS pension_06juil_20h" xfId="345"/>
    <cellStyle name="_Feuil2_OPE_CAS pension_06juil_20h 2" xfId="5184"/>
    <cellStyle name="_Feuil2_OPE_CAS pension_06juil_20h 3" xfId="8559"/>
    <cellStyle name="_Feuil2_OPE_CAS pension_17juil_17h30" xfId="346"/>
    <cellStyle name="_Feuil2_OPE_CAS pension_17juil_17h30 2" xfId="5185"/>
    <cellStyle name="_Feuil2_OPE_CAS pension_17juil_17h30 3" xfId="8560"/>
    <cellStyle name="_Feuil2_Synthèse_CAS_Pensions_17juil_22h30" xfId="347"/>
    <cellStyle name="_Feuil2_Synthèse_CAS_Pensions_17juil_22h30 2" xfId="348"/>
    <cellStyle name="_Feuil2_Synthèse_CAS_Pensions_17juil_22h30 2 2" xfId="5187"/>
    <cellStyle name="_Feuil2_Synthèse_CAS_Pensions_17juil_22h30 2 3" xfId="8562"/>
    <cellStyle name="_Feuil2_Synthèse_CAS_Pensions_17juil_22h30 3" xfId="349"/>
    <cellStyle name="_Feuil2_Synthèse_CAS_Pensions_17juil_22h30 3 2" xfId="5188"/>
    <cellStyle name="_Feuil2_Synthèse_CAS_Pensions_17juil_22h30 3 3" xfId="8563"/>
    <cellStyle name="_Feuil2_Synthèse_CAS_Pensions_17juil_22h30 4" xfId="350"/>
    <cellStyle name="_Feuil2_Synthèse_CAS_Pensions_17juil_22h30 4 2" xfId="5189"/>
    <cellStyle name="_Feuil2_Synthèse_CAS_Pensions_17juil_22h30 4 3" xfId="8564"/>
    <cellStyle name="_Feuil2_Synthèse_CAS_Pensions_17juil_22h30 5" xfId="5186"/>
    <cellStyle name="_Feuil2_Synthèse_CAS_Pensions_17juil_22h30 6" xfId="8561"/>
    <cellStyle name="_Feuil2_Synthèse_CAS_Pensions_29juin_19h" xfId="351"/>
    <cellStyle name="_Feuil2_Synthèse_CAS_Pensions_29juin_19h 2" xfId="352"/>
    <cellStyle name="_Feuil2_Synthèse_CAS_Pensions_29juin_19h 2 2" xfId="5191"/>
    <cellStyle name="_Feuil2_Synthèse_CAS_Pensions_29juin_19h 2 3" xfId="8566"/>
    <cellStyle name="_Feuil2_Synthèse_CAS_Pensions_29juin_19h 3" xfId="353"/>
    <cellStyle name="_Feuil2_Synthèse_CAS_Pensions_29juin_19h 3 2" xfId="5192"/>
    <cellStyle name="_Feuil2_Synthèse_CAS_Pensions_29juin_19h 3 3" xfId="8567"/>
    <cellStyle name="_Feuil2_Synthèse_CAS_Pensions_29juin_19h 4" xfId="354"/>
    <cellStyle name="_Feuil2_Synthèse_CAS_Pensions_29juin_19h 4 2" xfId="5193"/>
    <cellStyle name="_Feuil2_Synthèse_CAS_Pensions_29juin_19h 4 3" xfId="8568"/>
    <cellStyle name="_Feuil2_Synthèse_CAS_Pensions_29juin_19h 5" xfId="5190"/>
    <cellStyle name="_Feuil2_Synthèse_CAS_Pensions_29juin_19h 6" xfId="8565"/>
    <cellStyle name="_Feuil2_Synthèse_CAS_Pensions_30juil_11h" xfId="355"/>
    <cellStyle name="_Feuil2_Synthèse_CAS_Pensions_30juil_11h 2" xfId="356"/>
    <cellStyle name="_Feuil2_Synthèse_CAS_Pensions_30juil_11h 2 2" xfId="5195"/>
    <cellStyle name="_Feuil2_Synthèse_CAS_Pensions_30juil_11h 2 3" xfId="8570"/>
    <cellStyle name="_Feuil2_Synthèse_CAS_Pensions_30juil_11h 3" xfId="357"/>
    <cellStyle name="_Feuil2_Synthèse_CAS_Pensions_30juil_11h 3 2" xfId="5196"/>
    <cellStyle name="_Feuil2_Synthèse_CAS_Pensions_30juil_11h 3 3" xfId="8571"/>
    <cellStyle name="_Feuil2_Synthèse_CAS_Pensions_30juil_11h 4" xfId="358"/>
    <cellStyle name="_Feuil2_Synthèse_CAS_Pensions_30juil_11h 4 2" xfId="5197"/>
    <cellStyle name="_Feuil2_Synthèse_CAS_Pensions_30juil_11h 4 3" xfId="8572"/>
    <cellStyle name="_Feuil2_Synthèse_CAS_Pensions_30juil_11h 5" xfId="5194"/>
    <cellStyle name="_Feuil2_Synthèse_CAS_Pensions_30juil_11h 6" xfId="8569"/>
    <cellStyle name="_fichier de travail" xfId="359"/>
    <cellStyle name="_fichier de travail 2" xfId="360"/>
    <cellStyle name="_fichier de travail 2 2" xfId="5199"/>
    <cellStyle name="_fichier de travail 2 3" xfId="8574"/>
    <cellStyle name="_fichier de travail 3" xfId="5198"/>
    <cellStyle name="_fichier de travail 4" xfId="8573"/>
    <cellStyle name="_fichier de travail P.751" xfId="361"/>
    <cellStyle name="_fichier de travail P.751 2" xfId="362"/>
    <cellStyle name="_fichier de travail P.751 2 2" xfId="5201"/>
    <cellStyle name="_fichier de travail P.751 2 3" xfId="8576"/>
    <cellStyle name="_fichier de travail P.751 3" xfId="5200"/>
    <cellStyle name="_fichier de travail P.751 4" xfId="8575"/>
    <cellStyle name="_Gage DA vf" xfId="363"/>
    <cellStyle name="_GRAAL phase 1 - SYNTHESE Classeur Crédits" xfId="364"/>
    <cellStyle name="_Graph_CAS_Hors_CAS" xfId="365"/>
    <cellStyle name="_Hébergement SI" xfId="366"/>
    <cellStyle name="_Hébergement SI 2" xfId="367"/>
    <cellStyle name="_Hébergement SI 2 2" xfId="5203"/>
    <cellStyle name="_Hébergement SI 3" xfId="5202"/>
    <cellStyle name="_Hébergement SI_PLF 2012 - MCC - Arbitrages" xfId="368"/>
    <cellStyle name="_Hébergement SI_PLF 2012 - MCC - Arbitrages 2" xfId="369"/>
    <cellStyle name="_Hébergement SI_PLF 2012 - MCC - Arbitrages 2 2" xfId="5205"/>
    <cellStyle name="_Hébergement SI_PLF 2012 - MCC - Arbitrages 3" xfId="5204"/>
    <cellStyle name="_Hébergement SI_Triennal 2011-2013 détaillé V11" xfId="370"/>
    <cellStyle name="_Hébergement SI_Triennal 2011-2013 détaillé V11 2" xfId="371"/>
    <cellStyle name="_Hébergement SI_Triennal 2011-2013 détaillé V11 2 2" xfId="5207"/>
    <cellStyle name="_Hébergement SI_Triennal 2011-2013 détaillé V11 3" xfId="5206"/>
    <cellStyle name="_Hébergement SI_Triennal 2011-2013 détaillé V11_PLF 2012 - MCC - Arbitrages" xfId="372"/>
    <cellStyle name="_Hébergement SI_Triennal 2011-2013 détaillé V11_PLF 2012 - MCC - Arbitrages 2" xfId="373"/>
    <cellStyle name="_Hébergement SI_Triennal 2011-2013 détaillé V11_PLF 2012 - MCC - Arbitrages 2 2" xfId="5209"/>
    <cellStyle name="_Hébergement SI_Triennal 2011-2013 détaillé V11_PLF 2012 - MCC - Arbitrages 3" xfId="5208"/>
    <cellStyle name="_Investissements" xfId="374"/>
    <cellStyle name="_Investissements 2" xfId="5210"/>
    <cellStyle name="_lfi20121202" xfId="375"/>
    <cellStyle name="_lfi20121202 2" xfId="376"/>
    <cellStyle name="_lfi20121202 2 2" xfId="5212"/>
    <cellStyle name="_lfi20121202 2 3" xfId="8578"/>
    <cellStyle name="_lfi20121202 3" xfId="377"/>
    <cellStyle name="_lfi20121202 3 2" xfId="5213"/>
    <cellStyle name="_lfi20121202 3 3" xfId="8579"/>
    <cellStyle name="_lfi20121202 4" xfId="5211"/>
    <cellStyle name="_lfi20121202 5" xfId="8577"/>
    <cellStyle name="_LOT2" xfId="378"/>
    <cellStyle name="_LOT2 2" xfId="379"/>
    <cellStyle name="_LOT2 2 2" xfId="5215"/>
    <cellStyle name="_LOT2 3" xfId="5214"/>
    <cellStyle name="_LOT2_PLF 2012 - MCC - Arbitrages" xfId="380"/>
    <cellStyle name="_LOT2_PLF 2012 - MCC - Arbitrages 2" xfId="381"/>
    <cellStyle name="_LOT2_PLF 2012 - MCC - Arbitrages 2 2" xfId="5217"/>
    <cellStyle name="_LOT2_PLF 2012 - MCC - Arbitrages 3" xfId="5216"/>
    <cellStyle name="_LOT2_Triennal 2011-2013 détaillé V11" xfId="382"/>
    <cellStyle name="_LOT2_Triennal 2011-2013 détaillé V11 2" xfId="383"/>
    <cellStyle name="_LOT2_Triennal 2011-2013 détaillé V11 2 2" xfId="5219"/>
    <cellStyle name="_LOT2_Triennal 2011-2013 détaillé V11 3" xfId="5218"/>
    <cellStyle name="_LOT2_Triennal 2011-2013 détaillé V11_PLF 2012 - MCC - Arbitrages" xfId="384"/>
    <cellStyle name="_LOT2_Triennal 2011-2013 détaillé V11_PLF 2012 - MCC - Arbitrages 2" xfId="385"/>
    <cellStyle name="_LOT2_Triennal 2011-2013 détaillé V11_PLF 2012 - MCC - Arbitrages 2 2" xfId="5221"/>
    <cellStyle name="_LOT2_Triennal 2011-2013 détaillé V11_PLF 2012 - MCC - Arbitrages 3" xfId="5220"/>
    <cellStyle name="_LOT4 intérieur MIOMCT" xfId="386"/>
    <cellStyle name="_LOT4 intérieur MIOMCT 2" xfId="387"/>
    <cellStyle name="_LOT4 intérieur MIOMCT 2 2" xfId="5223"/>
    <cellStyle name="_LOT4 intérieur MIOMCT 2 3" xfId="8580"/>
    <cellStyle name="_LOT4 intérieur MIOMCT 3" xfId="5222"/>
    <cellStyle name="_LOT4 intérieur MIOMCT_PLF 2012 - MCC - Arbitrages" xfId="388"/>
    <cellStyle name="_LOT4 intérieur MIOMCT_PLF 2012 - MCC - Arbitrages 2" xfId="389"/>
    <cellStyle name="_LOT4 intérieur MIOMCT_PLF 2012 - MCC - Arbitrages 2 2" xfId="5225"/>
    <cellStyle name="_LOT4 intérieur MIOMCT_PLF 2012 - MCC - Arbitrages 2 3" xfId="8582"/>
    <cellStyle name="_LOT4 intérieur MIOMCT_PLF 2012 - MCC - Arbitrages 3" xfId="5224"/>
    <cellStyle name="_LOT4 intérieur MIOMCT_PLF 2012 - MCC - Arbitrages 4" xfId="8581"/>
    <cellStyle name="_LOT4 MEEDDAT" xfId="390"/>
    <cellStyle name="_LOT4 MEEDDAT 2" xfId="391"/>
    <cellStyle name="_LOT4 MEEDDAT 2 2" xfId="5227"/>
    <cellStyle name="_LOT4 MEEDDAT 2 3" xfId="8583"/>
    <cellStyle name="_LOT4 MEEDDAT 3" xfId="5226"/>
    <cellStyle name="_LOT4 MEEDDAT_PLF 2012 - MCC - Arbitrages" xfId="392"/>
    <cellStyle name="_LOT4 MEEDDAT_PLF 2012 - MCC - Arbitrages 2" xfId="393"/>
    <cellStyle name="_LOT4 MEEDDAT_PLF 2012 - MCC - Arbitrages 2 2" xfId="5229"/>
    <cellStyle name="_LOT4 MEEDDAT_PLF 2012 - MCC - Arbitrages 2 3" xfId="8585"/>
    <cellStyle name="_LOT4 MEEDDAT_PLF 2012 - MCC - Arbitrages 3" xfId="5228"/>
    <cellStyle name="_LOT4 MEEDDAT_PLF 2012 - MCC - Arbitrages 4" xfId="8584"/>
    <cellStyle name="_Maquette classeurs de prévision 2011" xfId="394"/>
    <cellStyle name="_Maquette classeurs de prévision 2011 2" xfId="395"/>
    <cellStyle name="_Maquette classeurs de prévision 2011 2 2" xfId="396"/>
    <cellStyle name="_Maquette classeurs de prévision 2011 2 2 2" xfId="5232"/>
    <cellStyle name="_Maquette classeurs de prévision 2011 2 2 3" xfId="8588"/>
    <cellStyle name="_Maquette classeurs de prévision 2011 2 3" xfId="397"/>
    <cellStyle name="_Maquette classeurs de prévision 2011 2 3 2" xfId="5233"/>
    <cellStyle name="_Maquette classeurs de prévision 2011 2 3 3" xfId="8589"/>
    <cellStyle name="_Maquette classeurs de prévision 2011 2 4" xfId="398"/>
    <cellStyle name="_Maquette classeurs de prévision 2011 2 4 2" xfId="5234"/>
    <cellStyle name="_Maquette classeurs de prévision 2011 2 4 3" xfId="8590"/>
    <cellStyle name="_Maquette classeurs de prévision 2011 2 5" xfId="5231"/>
    <cellStyle name="_Maquette classeurs de prévision 2011 2 6" xfId="8587"/>
    <cellStyle name="_Maquette classeurs de prévision 2011 3" xfId="399"/>
    <cellStyle name="_Maquette classeurs de prévision 2011 3 2" xfId="5235"/>
    <cellStyle name="_Maquette classeurs de prévision 2011 3 3" xfId="8591"/>
    <cellStyle name="_Maquette classeurs de prévision 2011 4" xfId="5230"/>
    <cellStyle name="_Maquette classeurs de prévision 2011 5" xfId="8586"/>
    <cellStyle name="_Maquette classeurs de prévision 2011_2013 03 05 ANNEXES circulaire sécurisation" xfId="400"/>
    <cellStyle name="_Maquette classeurs de prévision 2011_2013 03 05 ANNEXES circulaire sécurisation 2" xfId="5236"/>
    <cellStyle name="_Maquette classeurs de prévision 2011_2013 03 05 ANNEXES circulaire sécurisation 3" xfId="8592"/>
    <cellStyle name="_Maquette classeurs de prévision 2011_2013 03 05 arbitrages PLF 2014" xfId="401"/>
    <cellStyle name="_Maquette classeurs de prévision 2011_2013 03 05 arbitrages PLF 2014 2" xfId="5237"/>
    <cellStyle name="_Maquette classeurs de prévision 2011_2013 03 05 arbitrages PLF 2014 3" xfId="8593"/>
    <cellStyle name="_Maquette classeurs de prévision 2011_annexe5_arbitrage_OPE" xfId="402"/>
    <cellStyle name="_Maquette classeurs de prévision 2011_annexe5_arbitrage_OPE 2" xfId="5238"/>
    <cellStyle name="_Maquette classeurs de prévision 2011_annexe5_arbitrage_OPE 3" xfId="8594"/>
    <cellStyle name="_Maquette classeurs de prévision 2011_annexe5_circ_OPE (2)" xfId="403"/>
    <cellStyle name="_Maquette classeurs de prévision 2011_annexe5_circ_OPE (2) 2" xfId="404"/>
    <cellStyle name="_Maquette classeurs de prévision 2011_annexe5_circ_OPE (2) 2 2" xfId="5240"/>
    <cellStyle name="_Maquette classeurs de prévision 2011_annexe5_circ_OPE (2) 2 3" xfId="8596"/>
    <cellStyle name="_Maquette classeurs de prévision 2011_annexe5_circ_OPE (2) 3" xfId="5239"/>
    <cellStyle name="_Maquette classeurs de prévision 2011_annexe5_circ_OPE (2) 4" xfId="8595"/>
    <cellStyle name="_Maquette classeurs de prévision 2011_Classeur3" xfId="405"/>
    <cellStyle name="_Maquette classeurs de prévision 2011_Classeur3 2" xfId="406"/>
    <cellStyle name="_Maquette classeurs de prévision 2011_Classeur3 2 2" xfId="5242"/>
    <cellStyle name="_Maquette classeurs de prévision 2011_Classeur3 2 3" xfId="8598"/>
    <cellStyle name="_Maquette classeurs de prévision 2011_Classeur3 3" xfId="5241"/>
    <cellStyle name="_Maquette classeurs de prévision 2011_Classeur3 4" xfId="8597"/>
    <cellStyle name="_Maquette classeurs de prévision 2011_Classeur4" xfId="407"/>
    <cellStyle name="_Maquette classeurs de prévision 2011_Classeur4 2" xfId="408"/>
    <cellStyle name="_Maquette classeurs de prévision 2011_Classeur4 2 2" xfId="5244"/>
    <cellStyle name="_Maquette classeurs de prévision 2011_Classeur4 2 3" xfId="8600"/>
    <cellStyle name="_Maquette classeurs de prévision 2011_Classeur4 3" xfId="5243"/>
    <cellStyle name="_Maquette classeurs de prévision 2011_Classeur4 4" xfId="8599"/>
    <cellStyle name="_Maquette classeurs de prévision 2011_Classeur5" xfId="409"/>
    <cellStyle name="_Maquette classeurs de prévision 2011_Classeur5 2" xfId="410"/>
    <cellStyle name="_Maquette classeurs de prévision 2011_Classeur5 2 2" xfId="5246"/>
    <cellStyle name="_Maquette classeurs de prévision 2011_Classeur5 2 3" xfId="8602"/>
    <cellStyle name="_Maquette classeurs de prévision 2011_Classeur5 3" xfId="5245"/>
    <cellStyle name="_Maquette classeurs de prévision 2011_Classeur5 4" xfId="8601"/>
    <cellStyle name="_Maquette classeurs de prévision 2011_Classeur6" xfId="411"/>
    <cellStyle name="_Maquette classeurs de prévision 2011_Classeur6 2" xfId="412"/>
    <cellStyle name="_Maquette classeurs de prévision 2011_Classeur6 2 2" xfId="5248"/>
    <cellStyle name="_Maquette classeurs de prévision 2011_Classeur6 2 3" xfId="8604"/>
    <cellStyle name="_Maquette classeurs de prévision 2011_Classeur6 3" xfId="5247"/>
    <cellStyle name="_Maquette classeurs de prévision 2011_Classeur6 4" xfId="8603"/>
    <cellStyle name="_Maquette classeurs de prévision 2011_Classeur7" xfId="413"/>
    <cellStyle name="_Maquette classeurs de prévision 2011_Classeur7 2" xfId="414"/>
    <cellStyle name="_Maquette classeurs de prévision 2011_Classeur7 2 2" xfId="5250"/>
    <cellStyle name="_Maquette classeurs de prévision 2011_Classeur7 2 3" xfId="8606"/>
    <cellStyle name="_Maquette classeurs de prévision 2011_Classeur7 3" xfId="5249"/>
    <cellStyle name="_Maquette classeurs de prévision 2011_Classeur7 4" xfId="8605"/>
    <cellStyle name="_Maquette classeurs de prévision 2011_MEDDE - dossier arbitrage PLF 2013-2015 arbitrage v1" xfId="415"/>
    <cellStyle name="_Maquette classeurs de prévision 2011_MEDDE - dossier arbitrage PLF 2013-2015 arbitrage v1 2" xfId="416"/>
    <cellStyle name="_Maquette classeurs de prévision 2011_MEDDE - dossier arbitrage PLF 2013-2015 arbitrage v1 2 2" xfId="5252"/>
    <cellStyle name="_Maquette classeurs de prévision 2011_MEDDE - dossier arbitrage PLF 2013-2015 arbitrage v1 2 3" xfId="8608"/>
    <cellStyle name="_Maquette classeurs de prévision 2011_MEDDE - dossier arbitrage PLF 2013-2015 arbitrage v1 3" xfId="417"/>
    <cellStyle name="_Maquette classeurs de prévision 2011_MEDDE - dossier arbitrage PLF 2013-2015 arbitrage v1 3 2" xfId="5253"/>
    <cellStyle name="_Maquette classeurs de prévision 2011_MEDDE - dossier arbitrage PLF 2013-2015 arbitrage v1 3 3" xfId="8609"/>
    <cellStyle name="_Maquette classeurs de prévision 2011_MEDDE - dossier arbitrage PLF 2013-2015 arbitrage v1 4" xfId="418"/>
    <cellStyle name="_Maquette classeurs de prévision 2011_MEDDE - dossier arbitrage PLF 2013-2015 arbitrage v1 4 2" xfId="5254"/>
    <cellStyle name="_Maquette classeurs de prévision 2011_MEDDE - dossier arbitrage PLF 2013-2015 arbitrage v1 4 3" xfId="8610"/>
    <cellStyle name="_Maquette classeurs de prévision 2011_MEDDE - dossier arbitrage PLF 2013-2015 arbitrage v1 5" xfId="5251"/>
    <cellStyle name="_Maquette classeurs de prévision 2011_MEDDE - dossier arbitrage PLF 2013-2015 arbitrage v1 6" xfId="8607"/>
    <cellStyle name="_Maquette classeurs de prévision 2011_OPE_CAS pension_05juil_18h" xfId="419"/>
    <cellStyle name="_Maquette classeurs de prévision 2011_OPE_CAS pension_05juil_18h 2" xfId="420"/>
    <cellStyle name="_Maquette classeurs de prévision 2011_OPE_CAS pension_05juil_18h 2 2" xfId="421"/>
    <cellStyle name="_Maquette classeurs de prévision 2011_OPE_CAS pension_05juil_18h 2 2 2" xfId="5257"/>
    <cellStyle name="_Maquette classeurs de prévision 2011_OPE_CAS pension_05juil_18h 2 2 3" xfId="8613"/>
    <cellStyle name="_Maquette classeurs de prévision 2011_OPE_CAS pension_05juil_18h 2 3" xfId="5256"/>
    <cellStyle name="_Maquette classeurs de prévision 2011_OPE_CAS pension_05juil_18h 2 4" xfId="8612"/>
    <cellStyle name="_Maquette classeurs de prévision 2011_OPE_CAS pension_05juil_18h 3" xfId="422"/>
    <cellStyle name="_Maquette classeurs de prévision 2011_OPE_CAS pension_05juil_18h 3 2" xfId="5258"/>
    <cellStyle name="_Maquette classeurs de prévision 2011_OPE_CAS pension_05juil_18h 3 3" xfId="8614"/>
    <cellStyle name="_Maquette classeurs de prévision 2011_OPE_CAS pension_05juil_18h 4" xfId="423"/>
    <cellStyle name="_Maquette classeurs de prévision 2011_OPE_CAS pension_05juil_18h 4 2" xfId="5259"/>
    <cellStyle name="_Maquette classeurs de prévision 2011_OPE_CAS pension_05juil_18h 4 3" xfId="8615"/>
    <cellStyle name="_Maquette classeurs de prévision 2011_OPE_CAS pension_05juil_18h 5" xfId="5255"/>
    <cellStyle name="_Maquette classeurs de prévision 2011_OPE_CAS pension_05juil_18h 6" xfId="8611"/>
    <cellStyle name="_Maquette classeurs de prévision 2011_OPE_CAS pension_06juil_20h" xfId="424"/>
    <cellStyle name="_Maquette classeurs de prévision 2011_OPE_CAS pension_06juil_20h 2" xfId="5260"/>
    <cellStyle name="_Maquette classeurs de prévision 2011_OPE_CAS pension_06juil_20h 3" xfId="8616"/>
    <cellStyle name="_Maquette classeurs de prévision 2011_OPE_CAS pension_17juil_17h30" xfId="425"/>
    <cellStyle name="_Maquette classeurs de prévision 2011_OPE_CAS pension_17juil_17h30 2" xfId="5261"/>
    <cellStyle name="_Maquette classeurs de prévision 2011_OPE_CAS pension_17juil_17h30 3" xfId="8617"/>
    <cellStyle name="_Maquette classeurs de prévision 2011_PLF 2012 - MCC - Arbitrages" xfId="426"/>
    <cellStyle name="_Maquette classeurs de prévision 2011_PLF 2012 - MCC - Arbitrages 2" xfId="427"/>
    <cellStyle name="_Maquette classeurs de prévision 2011_PLF 2012 - MCC - Arbitrages 2 2" xfId="5263"/>
    <cellStyle name="_Maquette classeurs de prévision 2011_PLF 2012 - MCC - Arbitrages 2 3" xfId="8619"/>
    <cellStyle name="_Maquette classeurs de prévision 2011_PLF 2012 - MCC - Arbitrages 3" xfId="5262"/>
    <cellStyle name="_Maquette classeurs de prévision 2011_PLF 2012 - MCC - Arbitrages 4" xfId="8618"/>
    <cellStyle name="_Maquette classeurs de prévision 2011_PREX JUIN T3 CAS envoi bureaux" xfId="428"/>
    <cellStyle name="_Maquette classeurs de prévision 2011_PREX JUIN T3 CAS envoi bureaux 2" xfId="5264"/>
    <cellStyle name="_Maquette classeurs de prévision 2011_PREX JUIN T3 CAS envoi bureaux 3" xfId="8620"/>
    <cellStyle name="_Maquette classeurs de prévision 2011_Synthèse_CAS_Pensions_17juil_22h30" xfId="429"/>
    <cellStyle name="_Maquette classeurs de prévision 2011_Synthèse_CAS_Pensions_17juil_22h30 2" xfId="430"/>
    <cellStyle name="_Maquette classeurs de prévision 2011_Synthèse_CAS_Pensions_17juil_22h30 2 2" xfId="5266"/>
    <cellStyle name="_Maquette classeurs de prévision 2011_Synthèse_CAS_Pensions_17juil_22h30 2 3" xfId="8622"/>
    <cellStyle name="_Maquette classeurs de prévision 2011_Synthèse_CAS_Pensions_17juil_22h30 3" xfId="431"/>
    <cellStyle name="_Maquette classeurs de prévision 2011_Synthèse_CAS_Pensions_17juil_22h30 3 2" xfId="5267"/>
    <cellStyle name="_Maquette classeurs de prévision 2011_Synthèse_CAS_Pensions_17juil_22h30 3 3" xfId="8623"/>
    <cellStyle name="_Maquette classeurs de prévision 2011_Synthèse_CAS_Pensions_17juil_22h30 4" xfId="432"/>
    <cellStyle name="_Maquette classeurs de prévision 2011_Synthèse_CAS_Pensions_17juil_22h30 4 2" xfId="5268"/>
    <cellStyle name="_Maquette classeurs de prévision 2011_Synthèse_CAS_Pensions_17juil_22h30 4 3" xfId="8624"/>
    <cellStyle name="_Maquette classeurs de prévision 2011_Synthèse_CAS_Pensions_17juil_22h30 5" xfId="5265"/>
    <cellStyle name="_Maquette classeurs de prévision 2011_Synthèse_CAS_Pensions_17juil_22h30 6" xfId="8621"/>
    <cellStyle name="_Maquette classeurs de prévision 2011_Synthèse_CAS_Pensions_29juin_19h" xfId="433"/>
    <cellStyle name="_Maquette classeurs de prévision 2011_Synthèse_CAS_Pensions_29juin_19h 2" xfId="434"/>
    <cellStyle name="_Maquette classeurs de prévision 2011_Synthèse_CAS_Pensions_29juin_19h 2 2" xfId="5270"/>
    <cellStyle name="_Maquette classeurs de prévision 2011_Synthèse_CAS_Pensions_29juin_19h 2 3" xfId="8626"/>
    <cellStyle name="_Maquette classeurs de prévision 2011_Synthèse_CAS_Pensions_29juin_19h 3" xfId="435"/>
    <cellStyle name="_Maquette classeurs de prévision 2011_Synthèse_CAS_Pensions_29juin_19h 3 2" xfId="5271"/>
    <cellStyle name="_Maquette classeurs de prévision 2011_Synthèse_CAS_Pensions_29juin_19h 3 3" xfId="8627"/>
    <cellStyle name="_Maquette classeurs de prévision 2011_Synthèse_CAS_Pensions_29juin_19h 4" xfId="436"/>
    <cellStyle name="_Maquette classeurs de prévision 2011_Synthèse_CAS_Pensions_29juin_19h 4 2" xfId="5272"/>
    <cellStyle name="_Maquette classeurs de prévision 2011_Synthèse_CAS_Pensions_29juin_19h 4 3" xfId="8628"/>
    <cellStyle name="_Maquette classeurs de prévision 2011_Synthèse_CAS_Pensions_29juin_19h 5" xfId="5269"/>
    <cellStyle name="_Maquette classeurs de prévision 2011_Synthèse_CAS_Pensions_29juin_19h 6" xfId="8625"/>
    <cellStyle name="_Maquette classeurs de prévision 2011_Synthèse_CAS_Pensions_30juil_11h" xfId="437"/>
    <cellStyle name="_Maquette classeurs de prévision 2011_Synthèse_CAS_Pensions_30juil_11h 2" xfId="438"/>
    <cellStyle name="_Maquette classeurs de prévision 2011_Synthèse_CAS_Pensions_30juil_11h 2 2" xfId="5274"/>
    <cellStyle name="_Maquette classeurs de prévision 2011_Synthèse_CAS_Pensions_30juil_11h 2 3" xfId="8630"/>
    <cellStyle name="_Maquette classeurs de prévision 2011_Synthèse_CAS_Pensions_30juil_11h 3" xfId="439"/>
    <cellStyle name="_Maquette classeurs de prévision 2011_Synthèse_CAS_Pensions_30juil_11h 3 2" xfId="5275"/>
    <cellStyle name="_Maquette classeurs de prévision 2011_Synthèse_CAS_Pensions_30juil_11h 3 3" xfId="8631"/>
    <cellStyle name="_Maquette classeurs de prévision 2011_Synthèse_CAS_Pensions_30juil_11h 4" xfId="440"/>
    <cellStyle name="_Maquette classeurs de prévision 2011_Synthèse_CAS_Pensions_30juil_11h 4 2" xfId="5276"/>
    <cellStyle name="_Maquette classeurs de prévision 2011_Synthèse_CAS_Pensions_30juil_11h 4 3" xfId="8632"/>
    <cellStyle name="_Maquette classeurs de prévision 2011_Synthèse_CAS_Pensions_30juil_11h 5" xfId="5273"/>
    <cellStyle name="_Maquette classeurs de prévision 2011_Synthèse_CAS_Pensions_30juil_11h 6" xfId="8629"/>
    <cellStyle name="_NMPrev juin 2011 V2" xfId="441"/>
    <cellStyle name="_Nosia BPlan V0 10D" xfId="442"/>
    <cellStyle name="_Nosia BPlan V0 10D 2" xfId="5277"/>
    <cellStyle name="_OPE_Bud_EmploisCAS" xfId="443"/>
    <cellStyle name="_OPE_Bud_EmploisCAS 2" xfId="444"/>
    <cellStyle name="_OPE_Bud_EmploisCAS 2 2" xfId="445"/>
    <cellStyle name="_OPE_Bud_EmploisCAS 2 2 2" xfId="5280"/>
    <cellStyle name="_OPE_Bud_EmploisCAS 2 2 3" xfId="8635"/>
    <cellStyle name="_OPE_Bud_EmploisCAS 2 3" xfId="5279"/>
    <cellStyle name="_OPE_Bud_EmploisCAS 2 4" xfId="8634"/>
    <cellStyle name="_OPE_Bud_EmploisCAS 3" xfId="446"/>
    <cellStyle name="_OPE_Bud_EmploisCAS 3 2" xfId="447"/>
    <cellStyle name="_OPE_Bud_EmploisCAS 3 2 2" xfId="5282"/>
    <cellStyle name="_OPE_Bud_EmploisCAS 3 2 3" xfId="8637"/>
    <cellStyle name="_OPE_Bud_EmploisCAS 3 3" xfId="5281"/>
    <cellStyle name="_OPE_Bud_EmploisCAS 3 4" xfId="8636"/>
    <cellStyle name="_OPE_Bud_EmploisCAS 4" xfId="448"/>
    <cellStyle name="_OPE_Bud_EmploisCAS 4 2" xfId="5283"/>
    <cellStyle name="_OPE_Bud_EmploisCAS 4 3" xfId="8638"/>
    <cellStyle name="_OPE_Bud_EmploisCAS 5" xfId="5278"/>
    <cellStyle name="_OPE_Bud_EmploisCAS 6" xfId="8633"/>
    <cellStyle name="_P 751 - PMT - fichier de travail (2)" xfId="449"/>
    <cellStyle name="_P 751 - PMT - fichier de travail (2) 2" xfId="450"/>
    <cellStyle name="_P 751 - PMT - fichier de travail (2) 2 2" xfId="5285"/>
    <cellStyle name="_P 751 - PMT - fichier de travail (2) 2 3" xfId="8640"/>
    <cellStyle name="_P 751 - PMT - fichier de travail (2) 3" xfId="5284"/>
    <cellStyle name="_P 751 - PMT - fichier de travail (2) 4" xfId="8639"/>
    <cellStyle name="_Pg 751_PLF 2012_Fiche comp n3_Maquette constante (2)" xfId="451"/>
    <cellStyle name="_PITE Position DMAT (2)" xfId="452"/>
    <cellStyle name="_PITE Position DMAT (2) 2" xfId="453"/>
    <cellStyle name="_PITE Position DMAT (2) 2 2" xfId="5287"/>
    <cellStyle name="_PITE Position DMAT (2) 2 3" xfId="8642"/>
    <cellStyle name="_PITE Position DMAT (2) 3" xfId="5286"/>
    <cellStyle name="_PITE Position DMAT (2) 4" xfId="8641"/>
    <cellStyle name="_PMT 2013-2016 CAS AMENDES" xfId="454"/>
    <cellStyle name="_PMT Mission EDAD - Tour 2 - v.1" xfId="455"/>
    <cellStyle name="_PMT Mission EDAD - Tour 2 - v.1 2" xfId="456"/>
    <cellStyle name="_PMT Mission EDAD - Tour 2 - v.1 2 2" xfId="457"/>
    <cellStyle name="_PMT Mission EDAD - Tour 2 - v.1 2 2 2" xfId="5290"/>
    <cellStyle name="_PMT Mission EDAD - Tour 2 - v.1 2 2 3" xfId="8645"/>
    <cellStyle name="_PMT Mission EDAD - Tour 2 - v.1 2 3" xfId="5289"/>
    <cellStyle name="_PMT Mission EDAD - Tour 2 - v.1 2 4" xfId="8644"/>
    <cellStyle name="_PMT Mission EDAD - Tour 2 - v.1 3" xfId="458"/>
    <cellStyle name="_PMT Mission EDAD - Tour 2 - v.1 3 2" xfId="5291"/>
    <cellStyle name="_PMT Mission EDAD - Tour 2 - v.1 3 3" xfId="8646"/>
    <cellStyle name="_PMT Mission EDAD - Tour 2 - v.1 4" xfId="459"/>
    <cellStyle name="_PMT Mission EDAD - Tour 2 - v.1 4 2" xfId="5292"/>
    <cellStyle name="_PMT Mission EDAD - Tour 2 - v.1 4 3" xfId="8647"/>
    <cellStyle name="_PMT Mission EDAD - Tour 2 - v.1 5" xfId="5288"/>
    <cellStyle name="_PMT Mission EDAD - Tour 2 - v.1 6" xfId="8643"/>
    <cellStyle name="_PMToperateurs2MPAP" xfId="460"/>
    <cellStyle name="_PMToperateurs2MPAP 2" xfId="461"/>
    <cellStyle name="_PMToperateurs2MPAP 2 2" xfId="462"/>
    <cellStyle name="_PMToperateurs2MPAP 2 2 2" xfId="5295"/>
    <cellStyle name="_PMToperateurs2MPAP 2 2 3" xfId="8650"/>
    <cellStyle name="_PMToperateurs2MPAP 2 3" xfId="5294"/>
    <cellStyle name="_PMToperateurs2MPAP 2 4" xfId="8649"/>
    <cellStyle name="_PMToperateurs2MPAP 3" xfId="463"/>
    <cellStyle name="_PMToperateurs2MPAP 3 2" xfId="5296"/>
    <cellStyle name="_PMToperateurs2MPAP 3 3" xfId="8651"/>
    <cellStyle name="_PMToperateurs2MPAP 4" xfId="464"/>
    <cellStyle name="_PMToperateurs2MPAP 4 2" xfId="5297"/>
    <cellStyle name="_PMToperateurs2MPAP 4 3" xfId="8652"/>
    <cellStyle name="_PMToperateurs2MPAP 5" xfId="5293"/>
    <cellStyle name="_PMToperateurs2MPAP 6" xfId="8648"/>
    <cellStyle name="_PnL VF RTE CNES  Réseau 16 11 2005 V2" xfId="465"/>
    <cellStyle name="_PnL VF RTE CNES  Réseau 16 11 2005 V2 2" xfId="5298"/>
    <cellStyle name="_prev 5bcl V2 modéré avec stabilisation pour CL" xfId="466"/>
    <cellStyle name="_prev 5bcl V2 modéré avec stabilisation pour CL 2" xfId="467"/>
    <cellStyle name="_prev 5bcl V2 modéré avec stabilisation pour CL 2 2" xfId="5300"/>
    <cellStyle name="_prev 5bcl V2 modéré avec stabilisation pour CL 2 3" xfId="8654"/>
    <cellStyle name="_prev 5bcl V2 modéré avec stabilisation pour CL 3" xfId="5299"/>
    <cellStyle name="_prev 5bcl V2 modéré avec stabilisation pour CL 4" xfId="8653"/>
    <cellStyle name="_prev def ju ub v4 post AV" xfId="468"/>
    <cellStyle name="_prev def ju ub v4 post AV 2" xfId="5301"/>
    <cellStyle name="_prev def ju ub v4 post AV 3" xfId="8655"/>
    <cellStyle name="_prev def ju ub v7" xfId="469"/>
    <cellStyle name="_prev def ju ub v7 2" xfId="5302"/>
    <cellStyle name="_prev def ju ub v7 3" xfId="8656"/>
    <cellStyle name="_Prev. Exe. 1" xfId="470"/>
    <cellStyle name="_Prev. Exe. 1 2" xfId="471"/>
    <cellStyle name="_Prev. Exe. 1 2 2" xfId="5304"/>
    <cellStyle name="_Prev. Exe. 1 2 3" xfId="8658"/>
    <cellStyle name="_Prev. Exe. 1 3" xfId="5303"/>
    <cellStyle name="_Prev. Exe. 1 4" xfId="8657"/>
    <cellStyle name="_prévision labels" xfId="472"/>
    <cellStyle name="_prévision labels 2" xfId="5339"/>
    <cellStyle name="_prévision labels 3" xfId="8659"/>
    <cellStyle name="_PREX JUIN T3 CAS envoi bureaux" xfId="473"/>
    <cellStyle name="_PREX JUIN T3 CAS envoi bureaux 2" xfId="5305"/>
    <cellStyle name="_PREX JUIN T3 CAS envoi bureaux 3" xfId="8660"/>
    <cellStyle name="_PREX MARS exec 2012 29 01 2013 envoiBPB" xfId="474"/>
    <cellStyle name="_PREX MARS exec 2012 29 01 2013 envoiBPB 2" xfId="475"/>
    <cellStyle name="_PREX MARS exec 2012 29 01 2013 envoiBPB 2 2" xfId="5307"/>
    <cellStyle name="_PREX MARS exec 2012 29 01 2013 envoiBPB 2 3" xfId="8662"/>
    <cellStyle name="_PREX MARS exec 2012 29 01 2013 envoiBPB 3" xfId="476"/>
    <cellStyle name="_PREX MARS exec 2012 29 01 2013 envoiBPB 3 2" xfId="5308"/>
    <cellStyle name="_PREX MARS exec 2012 29 01 2013 envoiBPB 3 3" xfId="8663"/>
    <cellStyle name="_PREX MARS exec 2012 29 01 2013 envoiBPB 4" xfId="5306"/>
    <cellStyle name="_PREX MARS exec 2012 29 01 2013 envoiBPB 5" xfId="8661"/>
    <cellStyle name="_PREX MARS maquette 2013 29 01 2013 envoiBPB" xfId="477"/>
    <cellStyle name="_PREX MARS maquette 2013 29 01 2013 envoiBPB 2" xfId="478"/>
    <cellStyle name="_PREX MARS maquette 2013 29 01 2013 envoiBPB 2 2" xfId="5310"/>
    <cellStyle name="_PREX MARS maquette 2013 29 01 2013 envoiBPB 2 3" xfId="8665"/>
    <cellStyle name="_PREX MARS maquette 2013 29 01 2013 envoiBPB 3" xfId="479"/>
    <cellStyle name="_PREX MARS maquette 2013 29 01 2013 envoiBPB 3 2" xfId="5311"/>
    <cellStyle name="_PREX MARS maquette 2013 29 01 2013 envoiBPB 3 3" xfId="8666"/>
    <cellStyle name="_PREX MARS maquette 2013 29 01 2013 envoiBPB 4" xfId="5309"/>
    <cellStyle name="_PREX MARS maquette 2013 29 01 2013 envoiBPB 5" xfId="8664"/>
    <cellStyle name="_PREX MARS onglet T3 CAS" xfId="480"/>
    <cellStyle name="_PREX MARS onglet T3 CAS 2" xfId="481"/>
    <cellStyle name="_PREX MARS onglet T3 CAS 2 2" xfId="482"/>
    <cellStyle name="_PREX MARS onglet T3 CAS 2 2 2" xfId="5314"/>
    <cellStyle name="_PREX MARS onglet T3 CAS 2 2 3" xfId="8669"/>
    <cellStyle name="_PREX MARS onglet T3 CAS 2 3" xfId="5313"/>
    <cellStyle name="_PREX MARS onglet T3 CAS 2 4" xfId="8668"/>
    <cellStyle name="_PREX MARS onglet T3 CAS 3" xfId="483"/>
    <cellStyle name="_PREX MARS onglet T3 CAS 3 2" xfId="5315"/>
    <cellStyle name="_PREX MARS onglet T3 CAS 3 3" xfId="8670"/>
    <cellStyle name="_PREX MARS onglet T3 CAS 4" xfId="484"/>
    <cellStyle name="_PREX MARS onglet T3 CAS 4 2" xfId="5316"/>
    <cellStyle name="_PREX MARS onglet T3 CAS 4 3" xfId="8671"/>
    <cellStyle name="_PREX MARS onglet T3 CAS 5" xfId="5312"/>
    <cellStyle name="_PREX MARS onglet T3 CAS 6" xfId="8667"/>
    <cellStyle name="_PREX OCTOBRE  retour bureaux 11 10 2012 9h" xfId="485"/>
    <cellStyle name="_PREX OCTOBRE  retour bureaux 11 10 2012 9h 2" xfId="5317"/>
    <cellStyle name="_PREX OCTOBRE  retour bureaux 11 10 2012 9h 3" xfId="8672"/>
    <cellStyle name="_PREX OCTOBRE BASE 1 BE" xfId="486"/>
    <cellStyle name="_PREX OCTOBRE BASE 1 BE 2" xfId="487"/>
    <cellStyle name="_PREX OCTOBRE BASE 1 BE 2 2" xfId="488"/>
    <cellStyle name="_PREX OCTOBRE BASE 1 BE 2 2 2" xfId="5320"/>
    <cellStyle name="_PREX OCTOBRE BASE 1 BE 2 2 3" xfId="8675"/>
    <cellStyle name="_PREX OCTOBRE BASE 1 BE 2 3" xfId="5319"/>
    <cellStyle name="_PREX OCTOBRE BASE 1 BE 2 4" xfId="8674"/>
    <cellStyle name="_PREX OCTOBRE BASE 1 BE 3" xfId="489"/>
    <cellStyle name="_PREX OCTOBRE BASE 1 BE 3 2" xfId="5321"/>
    <cellStyle name="_PREX OCTOBRE BASE 1 BE 3 3" xfId="8676"/>
    <cellStyle name="_PREX OCTOBRE BASE 1 BE 4" xfId="490"/>
    <cellStyle name="_PREX OCTOBRE BASE 1 BE 4 2" xfId="5322"/>
    <cellStyle name="_PREX OCTOBRE BASE 1 BE 4 3" xfId="8677"/>
    <cellStyle name="_PREX OCTOBRE BASE 1 BE 5" xfId="5318"/>
    <cellStyle name="_PREX OCTOBRE BASE 1 BE 6" xfId="8673"/>
    <cellStyle name="_PREX octobre livrable excel V17" xfId="491"/>
    <cellStyle name="_PrEx-juillet2011 v8" xfId="492"/>
    <cellStyle name="_PrEx-juillet2011 v8 2" xfId="493"/>
    <cellStyle name="_PrEx-juillet2011 v8 2 2" xfId="5324"/>
    <cellStyle name="_PrEx-juillet2011 v8 2 3" xfId="8679"/>
    <cellStyle name="_PrEx-juillet2011 v8 3" xfId="494"/>
    <cellStyle name="_PrEx-juillet2011 v8 3 2" xfId="5325"/>
    <cellStyle name="_PrEx-juillet2011 v8 3 3" xfId="8680"/>
    <cellStyle name="_PrEx-juillet2011 v8 4" xfId="495"/>
    <cellStyle name="_PrEx-juillet2011 v8 4 2" xfId="5326"/>
    <cellStyle name="_PrEx-juillet2011 v8 4 3" xfId="8681"/>
    <cellStyle name="_PrEx-juillet2011 v8 5" xfId="5323"/>
    <cellStyle name="_PrEx-juillet2011 v8 6" xfId="8678"/>
    <cellStyle name="_PrEx-juillet2011 v8_2013 03 05 ANNEXES circulaire sécurisation" xfId="496"/>
    <cellStyle name="_PrEx-juillet2011 v8_2013 03 05 ANNEXES circulaire sécurisation 2" xfId="5327"/>
    <cellStyle name="_PrEx-juillet2011 v8_2013 03 05 ANNEXES circulaire sécurisation 3" xfId="8682"/>
    <cellStyle name="_PrEx-juillet2011 v8_2013 03 05 arbitrages PLF 2014" xfId="497"/>
    <cellStyle name="_PrEx-juillet2011 v8_2013 03 05 arbitrages PLF 2014 2" xfId="5328"/>
    <cellStyle name="_PrEx-juillet2011 v8_2013 03 05 arbitrages PLF 2014 3" xfId="8683"/>
    <cellStyle name="_PrEx-juillet2011 v8_annexe5_arbitrage_OPE" xfId="498"/>
    <cellStyle name="_PrEx-juillet2011 v8_annexe5_arbitrage_OPE 2" xfId="5329"/>
    <cellStyle name="_PrEx-juillet2011 v8_annexe5_arbitrage_OPE 3" xfId="8684"/>
    <cellStyle name="_PrEx-juillet2011 v8_annexe5_circ_OPE (2)" xfId="499"/>
    <cellStyle name="_PrEx-juillet2011 v8_annexe5_circ_OPE (2) 2" xfId="500"/>
    <cellStyle name="_PrEx-juillet2011 v8_annexe5_circ_OPE (2) 2 2" xfId="5331"/>
    <cellStyle name="_PrEx-juillet2011 v8_annexe5_circ_OPE (2) 2 3" xfId="8686"/>
    <cellStyle name="_PrEx-juillet2011 v8_annexe5_circ_OPE (2) 3" xfId="5330"/>
    <cellStyle name="_PrEx-juillet2011 v8_annexe5_circ_OPE (2) 4" xfId="8685"/>
    <cellStyle name="_PrEx-juillet2011 v8_Classeur5" xfId="501"/>
    <cellStyle name="_PrEx-juillet2011 v8_Classeur5 2" xfId="502"/>
    <cellStyle name="_PrEx-juillet2011 v8_Classeur5 2 2" xfId="5333"/>
    <cellStyle name="_PrEx-juillet2011 v8_Classeur5 2 3" xfId="8688"/>
    <cellStyle name="_PrEx-juillet2011 v8_Classeur5 3" xfId="5332"/>
    <cellStyle name="_PrEx-juillet2011 v8_Classeur5 4" xfId="8687"/>
    <cellStyle name="_PrEx-nov_2011 v02" xfId="503"/>
    <cellStyle name="_PrEx-nov_2011 v02 2" xfId="504"/>
    <cellStyle name="_PrEx-nov_2011 v02 2 2" xfId="505"/>
    <cellStyle name="_PrEx-nov_2011 v02 2 2 2" xfId="5336"/>
    <cellStyle name="_PrEx-nov_2011 v02 2 2 3" xfId="8691"/>
    <cellStyle name="_PrEx-nov_2011 v02 2 3" xfId="5335"/>
    <cellStyle name="_PrEx-nov_2011 v02 2 4" xfId="8690"/>
    <cellStyle name="_PrEx-nov_2011 v02 3" xfId="506"/>
    <cellStyle name="_PrEx-nov_2011 v02 3 2" xfId="5337"/>
    <cellStyle name="_PrEx-nov_2011 v02 3 3" xfId="8692"/>
    <cellStyle name="_PrEx-nov_2011 v02 4" xfId="507"/>
    <cellStyle name="_PrEx-nov_2011 v02 4 2" xfId="5338"/>
    <cellStyle name="_PrEx-nov_2011 v02 4 3" xfId="8693"/>
    <cellStyle name="_PrEx-nov_2011 v02 5" xfId="5334"/>
    <cellStyle name="_PrEx-nov_2011 v02 6" xfId="8689"/>
    <cellStyle name="_RangeColumns" xfId="508"/>
    <cellStyle name="_RangeColumns 2" xfId="509"/>
    <cellStyle name="_RangeColumns 2 2" xfId="510"/>
    <cellStyle name="_RangeColumns 2 2 2" xfId="5342"/>
    <cellStyle name="_RangeColumns 2 3" xfId="5341"/>
    <cellStyle name="_RangeColumns 3" xfId="511"/>
    <cellStyle name="_RangeColumns 3 2" xfId="5343"/>
    <cellStyle name="_RangeColumns 4" xfId="5340"/>
    <cellStyle name="_RangeData" xfId="512"/>
    <cellStyle name="_RangeData 2" xfId="513"/>
    <cellStyle name="_RangeData 2 2" xfId="514"/>
    <cellStyle name="_RangeData 2 2 2" xfId="5346"/>
    <cellStyle name="_RangeData 2 3" xfId="5345"/>
    <cellStyle name="_RangeData 3" xfId="515"/>
    <cellStyle name="_RangeData 3 2" xfId="5347"/>
    <cellStyle name="_RangeData 4" xfId="5344"/>
    <cellStyle name="_RangeProperties" xfId="516"/>
    <cellStyle name="_RangeProperties 2" xfId="517"/>
    <cellStyle name="_RangeProperties 2 2" xfId="518"/>
    <cellStyle name="_RangeProperties 2 2 2" xfId="5350"/>
    <cellStyle name="_RangeProperties 2 3" xfId="5349"/>
    <cellStyle name="_RangeProperties 3" xfId="519"/>
    <cellStyle name="_RangeProperties 3 2" xfId="5351"/>
    <cellStyle name="_RangeProperties 4" xfId="5348"/>
    <cellStyle name="_RangePropertiesColumns" xfId="520"/>
    <cellStyle name="_RangePropertiesColumns 2" xfId="521"/>
    <cellStyle name="_RangePropertiesColumns 2 2" xfId="522"/>
    <cellStyle name="_RangePropertiesColumns 2 2 2" xfId="5354"/>
    <cellStyle name="_RangePropertiesColumns 2 3" xfId="5353"/>
    <cellStyle name="_RangePropertiesColumns 3" xfId="523"/>
    <cellStyle name="_RangePropertiesColumns 3 2" xfId="5355"/>
    <cellStyle name="_RangePropertiesColumns 4" xfId="5352"/>
    <cellStyle name="_RangeRows" xfId="524"/>
    <cellStyle name="_RangeRows 2" xfId="525"/>
    <cellStyle name="_RangeRows 2 2" xfId="526"/>
    <cellStyle name="_RangeRows 2 2 2" xfId="5358"/>
    <cellStyle name="_RangeRows 2 3" xfId="5357"/>
    <cellStyle name="_RangeRows 3" xfId="527"/>
    <cellStyle name="_RangeRows 3 2" xfId="5359"/>
    <cellStyle name="_RangeRows 4" xfId="5356"/>
    <cellStyle name="_RangeSlicer" xfId="528"/>
    <cellStyle name="_RangeSlicer 2" xfId="529"/>
    <cellStyle name="_Sanofi - Gestion Serveurs et Reseau v3 12 10 05" xfId="530"/>
    <cellStyle name="_Sanofi - Gestion Serveurs et Reseau v3 12 10 05 2" xfId="5360"/>
    <cellStyle name="_Schéma de gage des ouvertures LFR Printemps envoi cab (3)" xfId="531"/>
    <cellStyle name="_Schéma de gage des ouvertures LFR Printemps envoi cab (3) 2" xfId="532"/>
    <cellStyle name="_Schéma de gage des ouvertures LFR Printemps envoi cab (3) 2 2" xfId="5362"/>
    <cellStyle name="_Schéma de gage des ouvertures LFR Printemps envoi cab (3) 2 3" xfId="8695"/>
    <cellStyle name="_Schéma de gage des ouvertures LFR Printemps envoi cab (3) 3" xfId="5361"/>
    <cellStyle name="_Schéma de gage des ouvertures LFR Printemps envoi cab (3) 4" xfId="8694"/>
    <cellStyle name="_SNTHESE - DEFINITIF 13 avril" xfId="533"/>
    <cellStyle name="_SNTHESE - DEFINITIF 13 avril 2" xfId="534"/>
    <cellStyle name="_SNTHESE - DEFINITIF 13 avril 2 2" xfId="5364"/>
    <cellStyle name="_SNTHESE - DEFINITIF 13 avril 2 3" xfId="8697"/>
    <cellStyle name="_SNTHESE - DEFINITIF 13 avril 3" xfId="535"/>
    <cellStyle name="_SNTHESE - DEFINITIF 13 avril 3 2" xfId="5365"/>
    <cellStyle name="_SNTHESE - DEFINITIF 13 avril 3 3" xfId="8698"/>
    <cellStyle name="_SNTHESE - DEFINITIF 13 avril 4" xfId="5363"/>
    <cellStyle name="_SNTHESE - DEFINITIF 13 avril 5" xfId="8696"/>
    <cellStyle name="_SNTHESE - DEFINITIF 13 avril_PLF 2012 - MCC - Arbitrages" xfId="536"/>
    <cellStyle name="_SNTHESE - DEFINITIF 13 avril_PLF 2012 - MCC - Arbitrages 2" xfId="537"/>
    <cellStyle name="_SNTHESE - DEFINITIF 13 avril_PLF 2012 - MCC - Arbitrages 2 2" xfId="5367"/>
    <cellStyle name="_SNTHESE - DEFINITIF 13 avril_PLF 2012 - MCC - Arbitrages 2 3" xfId="8700"/>
    <cellStyle name="_SNTHESE - DEFINITIF 13 avril_PLF 2012 - MCC - Arbitrages 3" xfId="5366"/>
    <cellStyle name="_SNTHESE - DEFINITIF 13 avril_PLF 2012 - MCC - Arbitrages 4" xfId="8699"/>
    <cellStyle name="_Sous Jacents FAM et ODEADOM" xfId="538"/>
    <cellStyle name="_Sous Jacents FAM et ODEADOM 2" xfId="539"/>
    <cellStyle name="_Sous Jacents FAM et ODEADOM 2 2" xfId="540"/>
    <cellStyle name="_Sous Jacents FAM et ODEADOM 2 2 2" xfId="5370"/>
    <cellStyle name="_Sous Jacents FAM et ODEADOM 2 2 3" xfId="8703"/>
    <cellStyle name="_Sous Jacents FAM et ODEADOM 2 3" xfId="5369"/>
    <cellStyle name="_Sous Jacents FAM et ODEADOM 2 4" xfId="8702"/>
    <cellStyle name="_Sous Jacents FAM et ODEADOM 3" xfId="541"/>
    <cellStyle name="_Sous Jacents FAM et ODEADOM 3 2" xfId="5371"/>
    <cellStyle name="_Sous Jacents FAM et ODEADOM 3 3" xfId="8704"/>
    <cellStyle name="_Sous Jacents FAM et ODEADOM 4" xfId="542"/>
    <cellStyle name="_Sous Jacents FAM et ODEADOM 4 2" xfId="5372"/>
    <cellStyle name="_Sous Jacents FAM et ODEADOM 4 3" xfId="8705"/>
    <cellStyle name="_Sous Jacents FAM et ODEADOM 5" xfId="5368"/>
    <cellStyle name="_Sous Jacents FAM et ODEADOM 6" xfId="8701"/>
    <cellStyle name="_SQ01" xfId="543"/>
    <cellStyle name="_SQ01 2" xfId="544"/>
    <cellStyle name="_SQ01 2 2" xfId="545"/>
    <cellStyle name="_SQ01 2 2 2" xfId="5375"/>
    <cellStyle name="_SQ01 2 2 3" xfId="8708"/>
    <cellStyle name="_SQ01 2 3" xfId="546"/>
    <cellStyle name="_SQ01 2 3 2" xfId="5376"/>
    <cellStyle name="_SQ01 2 3 3" xfId="8709"/>
    <cellStyle name="_SQ01 2 4" xfId="547"/>
    <cellStyle name="_SQ01 2 4 2" xfId="5377"/>
    <cellStyle name="_SQ01 2 4 3" xfId="8710"/>
    <cellStyle name="_SQ01 2 5" xfId="5374"/>
    <cellStyle name="_SQ01 2 6" xfId="8707"/>
    <cellStyle name="_SQ01 3" xfId="548"/>
    <cellStyle name="_SQ01 3 2" xfId="5378"/>
    <cellStyle name="_SQ01 3 3" xfId="8711"/>
    <cellStyle name="_SQ01 4" xfId="5373"/>
    <cellStyle name="_SQ01 5" xfId="8706"/>
    <cellStyle name="_SQ01_2013 03 05 ANNEXES circulaire sécurisation" xfId="549"/>
    <cellStyle name="_SQ01_2013 03 05 ANNEXES circulaire sécurisation 2" xfId="5379"/>
    <cellStyle name="_SQ01_2013 03 05 ANNEXES circulaire sécurisation 3" xfId="8712"/>
    <cellStyle name="_SQ01_2013 03 05 arbitrages PLF 2014" xfId="550"/>
    <cellStyle name="_SQ01_2013 03 05 arbitrages PLF 2014 2" xfId="5380"/>
    <cellStyle name="_SQ01_2013 03 05 arbitrages PLF 2014 3" xfId="8713"/>
    <cellStyle name="_SQ01_annexe5_arbitrage_OPE" xfId="551"/>
    <cellStyle name="_SQ01_annexe5_arbitrage_OPE 2" xfId="5381"/>
    <cellStyle name="_SQ01_annexe5_arbitrage_OPE 3" xfId="8714"/>
    <cellStyle name="_SQ01_annexe5_circ_OPE (2)" xfId="552"/>
    <cellStyle name="_SQ01_annexe5_circ_OPE (2) 2" xfId="553"/>
    <cellStyle name="_SQ01_annexe5_circ_OPE (2) 2 2" xfId="5383"/>
    <cellStyle name="_SQ01_annexe5_circ_OPE (2) 2 3" xfId="8716"/>
    <cellStyle name="_SQ01_annexe5_circ_OPE (2) 3" xfId="5382"/>
    <cellStyle name="_SQ01_annexe5_circ_OPE (2) 4" xfId="8715"/>
    <cellStyle name="_SQ01_Classeur3" xfId="554"/>
    <cellStyle name="_SQ01_Classeur3 2" xfId="555"/>
    <cellStyle name="_SQ01_Classeur3 2 2" xfId="5385"/>
    <cellStyle name="_SQ01_Classeur3 2 3" xfId="8718"/>
    <cellStyle name="_SQ01_Classeur3 3" xfId="5384"/>
    <cellStyle name="_SQ01_Classeur3 4" xfId="8717"/>
    <cellStyle name="_SQ01_Classeur4" xfId="556"/>
    <cellStyle name="_SQ01_Classeur4 2" xfId="557"/>
    <cellStyle name="_SQ01_Classeur4 2 2" xfId="5387"/>
    <cellStyle name="_SQ01_Classeur4 2 3" xfId="8720"/>
    <cellStyle name="_SQ01_Classeur4 3" xfId="5386"/>
    <cellStyle name="_SQ01_Classeur4 4" xfId="8719"/>
    <cellStyle name="_SQ01_Classeur5" xfId="558"/>
    <cellStyle name="_SQ01_Classeur5 2" xfId="559"/>
    <cellStyle name="_SQ01_Classeur5 2 2" xfId="5389"/>
    <cellStyle name="_SQ01_Classeur5 2 3" xfId="8722"/>
    <cellStyle name="_SQ01_Classeur5 3" xfId="5388"/>
    <cellStyle name="_SQ01_Classeur5 4" xfId="8721"/>
    <cellStyle name="_SQ01_Classeur6" xfId="560"/>
    <cellStyle name="_SQ01_Classeur6 2" xfId="561"/>
    <cellStyle name="_SQ01_Classeur6 2 2" xfId="5391"/>
    <cellStyle name="_SQ01_Classeur6 2 3" xfId="8724"/>
    <cellStyle name="_SQ01_Classeur6 3" xfId="5390"/>
    <cellStyle name="_SQ01_Classeur6 4" xfId="8723"/>
    <cellStyle name="_SQ01_Classeur7" xfId="562"/>
    <cellStyle name="_SQ01_Classeur7 2" xfId="563"/>
    <cellStyle name="_SQ01_Classeur7 2 2" xfId="5393"/>
    <cellStyle name="_SQ01_Classeur7 2 3" xfId="8726"/>
    <cellStyle name="_SQ01_Classeur7 3" xfId="5392"/>
    <cellStyle name="_SQ01_Classeur7 4" xfId="8725"/>
    <cellStyle name="_SQ01_MEDDE - dossier arbitrage PLF 2013-2015 arbitrage v1" xfId="564"/>
    <cellStyle name="_SQ01_MEDDE - dossier arbitrage PLF 2013-2015 arbitrage v1 2" xfId="565"/>
    <cellStyle name="_SQ01_MEDDE - dossier arbitrage PLF 2013-2015 arbitrage v1 2 2" xfId="5395"/>
    <cellStyle name="_SQ01_MEDDE - dossier arbitrage PLF 2013-2015 arbitrage v1 2 3" xfId="8728"/>
    <cellStyle name="_SQ01_MEDDE - dossier arbitrage PLF 2013-2015 arbitrage v1 3" xfId="566"/>
    <cellStyle name="_SQ01_MEDDE - dossier arbitrage PLF 2013-2015 arbitrage v1 3 2" xfId="5396"/>
    <cellStyle name="_SQ01_MEDDE - dossier arbitrage PLF 2013-2015 arbitrage v1 3 3" xfId="8729"/>
    <cellStyle name="_SQ01_MEDDE - dossier arbitrage PLF 2013-2015 arbitrage v1 4" xfId="567"/>
    <cellStyle name="_SQ01_MEDDE - dossier arbitrage PLF 2013-2015 arbitrage v1 4 2" xfId="5397"/>
    <cellStyle name="_SQ01_MEDDE - dossier arbitrage PLF 2013-2015 arbitrage v1 4 3" xfId="8730"/>
    <cellStyle name="_SQ01_MEDDE - dossier arbitrage PLF 2013-2015 arbitrage v1 5" xfId="5394"/>
    <cellStyle name="_SQ01_MEDDE - dossier arbitrage PLF 2013-2015 arbitrage v1 6" xfId="8727"/>
    <cellStyle name="_SQ01_OPE_CAS pension_05juil_18h" xfId="568"/>
    <cellStyle name="_SQ01_OPE_CAS pension_05juil_18h 2" xfId="569"/>
    <cellStyle name="_SQ01_OPE_CAS pension_05juil_18h 2 2" xfId="570"/>
    <cellStyle name="_SQ01_OPE_CAS pension_05juil_18h 2 2 2" xfId="5400"/>
    <cellStyle name="_SQ01_OPE_CAS pension_05juil_18h 2 2 3" xfId="8733"/>
    <cellStyle name="_SQ01_OPE_CAS pension_05juil_18h 2 3" xfId="5399"/>
    <cellStyle name="_SQ01_OPE_CAS pension_05juil_18h 2 4" xfId="8732"/>
    <cellStyle name="_SQ01_OPE_CAS pension_05juil_18h 3" xfId="571"/>
    <cellStyle name="_SQ01_OPE_CAS pension_05juil_18h 3 2" xfId="5401"/>
    <cellStyle name="_SQ01_OPE_CAS pension_05juil_18h 3 3" xfId="8734"/>
    <cellStyle name="_SQ01_OPE_CAS pension_05juil_18h 4" xfId="572"/>
    <cellStyle name="_SQ01_OPE_CAS pension_05juil_18h 4 2" xfId="5402"/>
    <cellStyle name="_SQ01_OPE_CAS pension_05juil_18h 4 3" xfId="8735"/>
    <cellStyle name="_SQ01_OPE_CAS pension_05juil_18h 5" xfId="5398"/>
    <cellStyle name="_SQ01_OPE_CAS pension_05juil_18h 6" xfId="8731"/>
    <cellStyle name="_SQ01_OPE_CAS pension_06juil_20h" xfId="573"/>
    <cellStyle name="_SQ01_OPE_CAS pension_06juil_20h 2" xfId="5403"/>
    <cellStyle name="_SQ01_OPE_CAS pension_06juil_20h 3" xfId="8736"/>
    <cellStyle name="_SQ01_OPE_CAS pension_17juil_17h30" xfId="574"/>
    <cellStyle name="_SQ01_OPE_CAS pension_17juil_17h30 2" xfId="5404"/>
    <cellStyle name="_SQ01_OPE_CAS pension_17juil_17h30 3" xfId="8737"/>
    <cellStyle name="_SQ01_PLF 2012 - MCC - Arbitrages" xfId="575"/>
    <cellStyle name="_SQ01_PLF 2012 - MCC - Arbitrages 2" xfId="576"/>
    <cellStyle name="_SQ01_PLF 2012 - MCC - Arbitrages 2 2" xfId="5406"/>
    <cellStyle name="_SQ01_PLF 2012 - MCC - Arbitrages 2 3" xfId="8739"/>
    <cellStyle name="_SQ01_PLF 2012 - MCC - Arbitrages 3" xfId="5405"/>
    <cellStyle name="_SQ01_PLF 2012 - MCC - Arbitrages 4" xfId="8738"/>
    <cellStyle name="_SQ01_PREX JUIN T3 CAS envoi bureaux" xfId="577"/>
    <cellStyle name="_SQ01_PREX JUIN T3 CAS envoi bureaux 2" xfId="5407"/>
    <cellStyle name="_SQ01_PREX JUIN T3 CAS envoi bureaux 3" xfId="8740"/>
    <cellStyle name="_SQ01_Synthèse_CAS_Pensions_17juil_22h30" xfId="578"/>
    <cellStyle name="_SQ01_Synthèse_CAS_Pensions_17juil_22h30 2" xfId="579"/>
    <cellStyle name="_SQ01_Synthèse_CAS_Pensions_17juil_22h30 2 2" xfId="5409"/>
    <cellStyle name="_SQ01_Synthèse_CAS_Pensions_17juil_22h30 2 3" xfId="8742"/>
    <cellStyle name="_SQ01_Synthèse_CAS_Pensions_17juil_22h30 3" xfId="580"/>
    <cellStyle name="_SQ01_Synthèse_CAS_Pensions_17juil_22h30 3 2" xfId="5410"/>
    <cellStyle name="_SQ01_Synthèse_CAS_Pensions_17juil_22h30 3 3" xfId="8743"/>
    <cellStyle name="_SQ01_Synthèse_CAS_Pensions_17juil_22h30 4" xfId="581"/>
    <cellStyle name="_SQ01_Synthèse_CAS_Pensions_17juil_22h30 4 2" xfId="5411"/>
    <cellStyle name="_SQ01_Synthèse_CAS_Pensions_17juil_22h30 4 3" xfId="8744"/>
    <cellStyle name="_SQ01_Synthèse_CAS_Pensions_17juil_22h30 5" xfId="5408"/>
    <cellStyle name="_SQ01_Synthèse_CAS_Pensions_17juil_22h30 6" xfId="8741"/>
    <cellStyle name="_SQ01_Synthèse_CAS_Pensions_29juin_19h" xfId="582"/>
    <cellStyle name="_SQ01_Synthèse_CAS_Pensions_29juin_19h 2" xfId="583"/>
    <cellStyle name="_SQ01_Synthèse_CAS_Pensions_29juin_19h 2 2" xfId="5413"/>
    <cellStyle name="_SQ01_Synthèse_CAS_Pensions_29juin_19h 2 3" xfId="8746"/>
    <cellStyle name="_SQ01_Synthèse_CAS_Pensions_29juin_19h 3" xfId="584"/>
    <cellStyle name="_SQ01_Synthèse_CAS_Pensions_29juin_19h 3 2" xfId="5414"/>
    <cellStyle name="_SQ01_Synthèse_CAS_Pensions_29juin_19h 3 3" xfId="8747"/>
    <cellStyle name="_SQ01_Synthèse_CAS_Pensions_29juin_19h 4" xfId="585"/>
    <cellStyle name="_SQ01_Synthèse_CAS_Pensions_29juin_19h 4 2" xfId="5415"/>
    <cellStyle name="_SQ01_Synthèse_CAS_Pensions_29juin_19h 4 3" xfId="8748"/>
    <cellStyle name="_SQ01_Synthèse_CAS_Pensions_29juin_19h 5" xfId="5412"/>
    <cellStyle name="_SQ01_Synthèse_CAS_Pensions_29juin_19h 6" xfId="8745"/>
    <cellStyle name="_SQ01_Synthèse_CAS_Pensions_30juil_11h" xfId="586"/>
    <cellStyle name="_SQ01_Synthèse_CAS_Pensions_30juil_11h 2" xfId="587"/>
    <cellStyle name="_SQ01_Synthèse_CAS_Pensions_30juil_11h 2 2" xfId="5417"/>
    <cellStyle name="_SQ01_Synthèse_CAS_Pensions_30juil_11h 2 3" xfId="8750"/>
    <cellStyle name="_SQ01_Synthèse_CAS_Pensions_30juil_11h 3" xfId="588"/>
    <cellStyle name="_SQ01_Synthèse_CAS_Pensions_30juil_11h 3 2" xfId="5418"/>
    <cellStyle name="_SQ01_Synthèse_CAS_Pensions_30juil_11h 3 3" xfId="8751"/>
    <cellStyle name="_SQ01_Synthèse_CAS_Pensions_30juil_11h 4" xfId="589"/>
    <cellStyle name="_SQ01_Synthèse_CAS_Pensions_30juil_11h 4 2" xfId="5419"/>
    <cellStyle name="_SQ01_Synthèse_CAS_Pensions_30juil_11h 4 3" xfId="8752"/>
    <cellStyle name="_SQ01_Synthèse_CAS_Pensions_30juil_11h 5" xfId="5416"/>
    <cellStyle name="_SQ01_Synthèse_CAS_Pensions_30juil_11h 6" xfId="8749"/>
    <cellStyle name="_Squelette PMT 22-02" xfId="590"/>
    <cellStyle name="_Squelette PMT 22-02 2" xfId="591"/>
    <cellStyle name="_Squelette PMT 22-02 2 2" xfId="592"/>
    <cellStyle name="_Squelette PMT 22-02 2 2 2" xfId="5422"/>
    <cellStyle name="_Squelette PMT 22-02 2 2 3" xfId="8755"/>
    <cellStyle name="_Squelette PMT 22-02 2 3" xfId="593"/>
    <cellStyle name="_Squelette PMT 22-02 2 3 2" xfId="5423"/>
    <cellStyle name="_Squelette PMT 22-02 2 3 3" xfId="8756"/>
    <cellStyle name="_Squelette PMT 22-02 2 4" xfId="594"/>
    <cellStyle name="_Squelette PMT 22-02 2 4 2" xfId="5424"/>
    <cellStyle name="_Squelette PMT 22-02 2 4 3" xfId="8757"/>
    <cellStyle name="_Squelette PMT 22-02 2 5" xfId="5421"/>
    <cellStyle name="_Squelette PMT 22-02 2 6" xfId="8754"/>
    <cellStyle name="_Squelette PMT 22-02 3" xfId="595"/>
    <cellStyle name="_Squelette PMT 22-02 3 2" xfId="5425"/>
    <cellStyle name="_Squelette PMT 22-02 3 3" xfId="8758"/>
    <cellStyle name="_Squelette PMT 22-02 4" xfId="5420"/>
    <cellStyle name="_Squelette PMT 22-02 5" xfId="8753"/>
    <cellStyle name="_Squelette PMT 22-02_2013 03 05 ANNEXES circulaire sécurisation" xfId="596"/>
    <cellStyle name="_Squelette PMT 22-02_2013 03 05 ANNEXES circulaire sécurisation 2" xfId="5426"/>
    <cellStyle name="_Squelette PMT 22-02_2013 03 05 ANNEXES circulaire sécurisation 3" xfId="8759"/>
    <cellStyle name="_Squelette PMT 22-02_2013 03 05 arbitrages PLF 2014" xfId="597"/>
    <cellStyle name="_Squelette PMT 22-02_2013 03 05 arbitrages PLF 2014 2" xfId="5427"/>
    <cellStyle name="_Squelette PMT 22-02_2013 03 05 arbitrages PLF 2014 3" xfId="8760"/>
    <cellStyle name="_Squelette PMT 22-02_4BLVT_EF_EPARGNE_PREV2013-2015_V3" xfId="598"/>
    <cellStyle name="_Squelette PMT 22-02_4BLVT_EF_EPARGNE_PREV2013-2015_V3 2" xfId="5428"/>
    <cellStyle name="_Squelette PMT 22-02_4BLVT_EF_EPARGNE_PREV2013-2015_V3 3" xfId="8761"/>
    <cellStyle name="_Squelette PMT 22-02_annexe5_arbitrage_OPE" xfId="599"/>
    <cellStyle name="_Squelette PMT 22-02_annexe5_arbitrage_OPE 2" xfId="5429"/>
    <cellStyle name="_Squelette PMT 22-02_annexe5_arbitrage_OPE 3" xfId="8762"/>
    <cellStyle name="_Squelette PMT 22-02_annexe5_circ_OPE (2)" xfId="600"/>
    <cellStyle name="_Squelette PMT 22-02_annexe5_circ_OPE (2) 2" xfId="601"/>
    <cellStyle name="_Squelette PMT 22-02_annexe5_circ_OPE (2) 2 2" xfId="5431"/>
    <cellStyle name="_Squelette PMT 22-02_annexe5_circ_OPE (2) 2 3" xfId="8764"/>
    <cellStyle name="_Squelette PMT 22-02_annexe5_circ_OPE (2) 3" xfId="5430"/>
    <cellStyle name="_Squelette PMT 22-02_annexe5_circ_OPE (2) 4" xfId="8763"/>
    <cellStyle name="_Squelette PMT 22-02_MEDDE - dossier arbitrage PLF 2013-2015 arbitrage v1" xfId="602"/>
    <cellStyle name="_Squelette PMT 22-02_MEDDE - dossier arbitrage PLF 2013-2015 arbitrage v1 2" xfId="603"/>
    <cellStyle name="_Squelette PMT 22-02_MEDDE - dossier arbitrage PLF 2013-2015 arbitrage v1 2 2" xfId="5433"/>
    <cellStyle name="_Squelette PMT 22-02_MEDDE - dossier arbitrage PLF 2013-2015 arbitrage v1 2 3" xfId="8766"/>
    <cellStyle name="_Squelette PMT 22-02_MEDDE - dossier arbitrage PLF 2013-2015 arbitrage v1 3" xfId="604"/>
    <cellStyle name="_Squelette PMT 22-02_MEDDE - dossier arbitrage PLF 2013-2015 arbitrage v1 3 2" xfId="5434"/>
    <cellStyle name="_Squelette PMT 22-02_MEDDE - dossier arbitrage PLF 2013-2015 arbitrage v1 3 3" xfId="8767"/>
    <cellStyle name="_Squelette PMT 22-02_MEDDE - dossier arbitrage PLF 2013-2015 arbitrage v1 4" xfId="605"/>
    <cellStyle name="_Squelette PMT 22-02_MEDDE - dossier arbitrage PLF 2013-2015 arbitrage v1 4 2" xfId="5435"/>
    <cellStyle name="_Squelette PMT 22-02_MEDDE - dossier arbitrage PLF 2013-2015 arbitrage v1 4 3" xfId="8768"/>
    <cellStyle name="_Squelette PMT 22-02_MEDDE - dossier arbitrage PLF 2013-2015 arbitrage v1 5" xfId="5432"/>
    <cellStyle name="_Squelette PMT 22-02_MEDDE - dossier arbitrage PLF 2013-2015 arbitrage v1 6" xfId="8765"/>
    <cellStyle name="_Squelette PMT 22-02_OPE_CAS pension_05juil_18h" xfId="606"/>
    <cellStyle name="_Squelette PMT 22-02_OPE_CAS pension_05juil_18h 2" xfId="607"/>
    <cellStyle name="_Squelette PMT 22-02_OPE_CAS pension_05juil_18h 2 2" xfId="608"/>
    <cellStyle name="_Squelette PMT 22-02_OPE_CAS pension_05juil_18h 2 2 2" xfId="5438"/>
    <cellStyle name="_Squelette PMT 22-02_OPE_CAS pension_05juil_18h 2 2 3" xfId="8771"/>
    <cellStyle name="_Squelette PMT 22-02_OPE_CAS pension_05juil_18h 2 3" xfId="5437"/>
    <cellStyle name="_Squelette PMT 22-02_OPE_CAS pension_05juil_18h 2 4" xfId="8770"/>
    <cellStyle name="_Squelette PMT 22-02_OPE_CAS pension_05juil_18h 3" xfId="609"/>
    <cellStyle name="_Squelette PMT 22-02_OPE_CAS pension_05juil_18h 3 2" xfId="5439"/>
    <cellStyle name="_Squelette PMT 22-02_OPE_CAS pension_05juil_18h 3 3" xfId="8772"/>
    <cellStyle name="_Squelette PMT 22-02_OPE_CAS pension_05juil_18h 4" xfId="610"/>
    <cellStyle name="_Squelette PMT 22-02_OPE_CAS pension_05juil_18h 4 2" xfId="5440"/>
    <cellStyle name="_Squelette PMT 22-02_OPE_CAS pension_05juil_18h 4 3" xfId="8773"/>
    <cellStyle name="_Squelette PMT 22-02_OPE_CAS pension_05juil_18h 5" xfId="5436"/>
    <cellStyle name="_Squelette PMT 22-02_OPE_CAS pension_05juil_18h 6" xfId="8769"/>
    <cellStyle name="_Squelette PMT 22-02_OPE_CAS pension_06juil_20h" xfId="611"/>
    <cellStyle name="_Squelette PMT 22-02_OPE_CAS pension_06juil_20h 2" xfId="5441"/>
    <cellStyle name="_Squelette PMT 22-02_OPE_CAS pension_06juil_20h 3" xfId="8774"/>
    <cellStyle name="_Squelette PMT 22-02_OPE_CAS pension_17juil_17h30" xfId="612"/>
    <cellStyle name="_Squelette PMT 22-02_OPE_CAS pension_17juil_17h30 2" xfId="5442"/>
    <cellStyle name="_Squelette PMT 22-02_OPE_CAS pension_17juil_17h30 3" xfId="8775"/>
    <cellStyle name="_Squelette PMT 22-02_Synthèse_CAS_Pensions_17juil_22h30" xfId="613"/>
    <cellStyle name="_Squelette PMT 22-02_Synthèse_CAS_Pensions_17juil_22h30 2" xfId="614"/>
    <cellStyle name="_Squelette PMT 22-02_Synthèse_CAS_Pensions_17juil_22h30 2 2" xfId="5444"/>
    <cellStyle name="_Squelette PMT 22-02_Synthèse_CAS_Pensions_17juil_22h30 2 3" xfId="8777"/>
    <cellStyle name="_Squelette PMT 22-02_Synthèse_CAS_Pensions_17juil_22h30 3" xfId="615"/>
    <cellStyle name="_Squelette PMT 22-02_Synthèse_CAS_Pensions_17juil_22h30 3 2" xfId="5445"/>
    <cellStyle name="_Squelette PMT 22-02_Synthèse_CAS_Pensions_17juil_22h30 3 3" xfId="8778"/>
    <cellStyle name="_Squelette PMT 22-02_Synthèse_CAS_Pensions_17juil_22h30 4" xfId="616"/>
    <cellStyle name="_Squelette PMT 22-02_Synthèse_CAS_Pensions_17juil_22h30 4 2" xfId="5446"/>
    <cellStyle name="_Squelette PMT 22-02_Synthèse_CAS_Pensions_17juil_22h30 4 3" xfId="8779"/>
    <cellStyle name="_Squelette PMT 22-02_Synthèse_CAS_Pensions_17juil_22h30 5" xfId="5443"/>
    <cellStyle name="_Squelette PMT 22-02_Synthèse_CAS_Pensions_17juil_22h30 6" xfId="8776"/>
    <cellStyle name="_Squelette PMT 22-02_Synthèse_CAS_Pensions_29juin_19h" xfId="617"/>
    <cellStyle name="_Squelette PMT 22-02_Synthèse_CAS_Pensions_29juin_19h 2" xfId="618"/>
    <cellStyle name="_Squelette PMT 22-02_Synthèse_CAS_Pensions_29juin_19h 2 2" xfId="5448"/>
    <cellStyle name="_Squelette PMT 22-02_Synthèse_CAS_Pensions_29juin_19h 2 3" xfId="8781"/>
    <cellStyle name="_Squelette PMT 22-02_Synthèse_CAS_Pensions_29juin_19h 3" xfId="619"/>
    <cellStyle name="_Squelette PMT 22-02_Synthèse_CAS_Pensions_29juin_19h 3 2" xfId="5449"/>
    <cellStyle name="_Squelette PMT 22-02_Synthèse_CAS_Pensions_29juin_19h 3 3" xfId="8782"/>
    <cellStyle name="_Squelette PMT 22-02_Synthèse_CAS_Pensions_29juin_19h 4" xfId="620"/>
    <cellStyle name="_Squelette PMT 22-02_Synthèse_CAS_Pensions_29juin_19h 4 2" xfId="5450"/>
    <cellStyle name="_Squelette PMT 22-02_Synthèse_CAS_Pensions_29juin_19h 4 3" xfId="8783"/>
    <cellStyle name="_Squelette PMT 22-02_Synthèse_CAS_Pensions_29juin_19h 5" xfId="5447"/>
    <cellStyle name="_Squelette PMT 22-02_Synthèse_CAS_Pensions_29juin_19h 6" xfId="8780"/>
    <cellStyle name="_Squelette PMT 22-02_Synthèse_CAS_Pensions_30juil_11h" xfId="621"/>
    <cellStyle name="_Squelette PMT 22-02_Synthèse_CAS_Pensions_30juil_11h 2" xfId="622"/>
    <cellStyle name="_Squelette PMT 22-02_Synthèse_CAS_Pensions_30juil_11h 2 2" xfId="5452"/>
    <cellStyle name="_Squelette PMT 22-02_Synthèse_CAS_Pensions_30juil_11h 2 3" xfId="8785"/>
    <cellStyle name="_Squelette PMT 22-02_Synthèse_CAS_Pensions_30juil_11h 3" xfId="623"/>
    <cellStyle name="_Squelette PMT 22-02_Synthèse_CAS_Pensions_30juil_11h 3 2" xfId="5453"/>
    <cellStyle name="_Squelette PMT 22-02_Synthèse_CAS_Pensions_30juil_11h 3 3" xfId="8786"/>
    <cellStyle name="_Squelette PMT 22-02_Synthèse_CAS_Pensions_30juil_11h 4" xfId="624"/>
    <cellStyle name="_Squelette PMT 22-02_Synthèse_CAS_Pensions_30juil_11h 4 2" xfId="5454"/>
    <cellStyle name="_Squelette PMT 22-02_Synthèse_CAS_Pensions_30juil_11h 4 3" xfId="8787"/>
    <cellStyle name="_Squelette PMT 22-02_Synthèse_CAS_Pensions_30juil_11h 5" xfId="5451"/>
    <cellStyle name="_Squelette PMT 22-02_Synthèse_CAS_Pensions_30juil_11h 6" xfId="8784"/>
    <cellStyle name="_SUIVI REPARTITION 09-14" xfId="625"/>
    <cellStyle name="_SUIVI REPARTITION 09-14 2" xfId="626"/>
    <cellStyle name="_SYNTHESE - DEFINITIF 13 avril" xfId="627"/>
    <cellStyle name="_SYNTHESE - DEFINITIF 13 avril 2" xfId="628"/>
    <cellStyle name="_SYNTHESE - DEFINITIF 13 avril 2 2" xfId="5456"/>
    <cellStyle name="_SYNTHESE - DEFINITIF 13 avril 2 3" xfId="8789"/>
    <cellStyle name="_SYNTHESE - DEFINITIF 13 avril 3" xfId="629"/>
    <cellStyle name="_SYNTHESE - DEFINITIF 13 avril 3 2" xfId="5457"/>
    <cellStyle name="_SYNTHESE - DEFINITIF 13 avril 3 3" xfId="8790"/>
    <cellStyle name="_SYNTHESE - DEFINITIF 13 avril 4" xfId="5455"/>
    <cellStyle name="_SYNTHESE - DEFINITIF 13 avril 5" xfId="8788"/>
    <cellStyle name="_SYNTHESE - DEFINITIF 13 avril_PLF 2012 - MCC - Arbitrages" xfId="630"/>
    <cellStyle name="_SYNTHESE - DEFINITIF 13 avril_PLF 2012 - MCC - Arbitrages 2" xfId="631"/>
    <cellStyle name="_SYNTHESE - DEFINITIF 13 avril_PLF 2012 - MCC - Arbitrages 2 2" xfId="5459"/>
    <cellStyle name="_SYNTHESE - DEFINITIF 13 avril_PLF 2012 - MCC - Arbitrages 2 3" xfId="8792"/>
    <cellStyle name="_SYNTHESE - DEFINITIF 13 avril_PLF 2012 - MCC - Arbitrages 3" xfId="5458"/>
    <cellStyle name="_SYNTHESE - DEFINITIF 13 avril_PLF 2012 - MCC - Arbitrages 4" xfId="8791"/>
    <cellStyle name="_synthèse APAFAR conférences budgétisation V5" xfId="632"/>
    <cellStyle name="_Synthèse reports généraux 2013 22 03 2013 retour cabinet 20 h" xfId="633"/>
    <cellStyle name="_Synthèse reports généraux 2013 22 03 2013 retour cabinet 20 h 2" xfId="5460"/>
    <cellStyle name="_Synthèse reports généraux 2013 22 03 2013 retour cabinet 20 h 3" xfId="8793"/>
    <cellStyle name="_Synthèse T2 2BPSS PEX 19 10 2012" xfId="634"/>
    <cellStyle name="_Synthèse T2 2BPSS PEX 19 10 2012 2" xfId="5461"/>
    <cellStyle name="_Synthèse T2 2BPSS PEX 19 10 2012 3" xfId="8794"/>
    <cellStyle name="_Synthèse Travail et emploi v3" xfId="635"/>
    <cellStyle name="_Synthèse Travail et emploi v4" xfId="636"/>
    <cellStyle name="_Synthèse_PMT_Emplois_23mars2012_17h16" xfId="637"/>
    <cellStyle name="_Synthèse_PMT_Emplois_23mars2012_17h16 2" xfId="638"/>
    <cellStyle name="_Synthèse_PMT_Emplois_23mars2012_17h16 2 2" xfId="639"/>
    <cellStyle name="_Synthèse_PMT_Emplois_23mars2012_17h16 2 2 2" xfId="5464"/>
    <cellStyle name="_Synthèse_PMT_Emplois_23mars2012_17h16 2 2 3" xfId="8797"/>
    <cellStyle name="_Synthèse_PMT_Emplois_23mars2012_17h16 2 3" xfId="5463"/>
    <cellStyle name="_Synthèse_PMT_Emplois_23mars2012_17h16 2 4" xfId="8796"/>
    <cellStyle name="_Synthèse_PMT_Emplois_23mars2012_17h16 3" xfId="640"/>
    <cellStyle name="_Synthèse_PMT_Emplois_23mars2012_17h16 3 2" xfId="5465"/>
    <cellStyle name="_Synthèse_PMT_Emplois_23mars2012_17h16 3 3" xfId="8798"/>
    <cellStyle name="_Synthèse_PMT_Emplois_23mars2012_17h16 4" xfId="641"/>
    <cellStyle name="_Synthèse_PMT_Emplois_23mars2012_17h16 4 2" xfId="5466"/>
    <cellStyle name="_Synthèse_PMT_Emplois_23mars2012_17h16 4 3" xfId="8799"/>
    <cellStyle name="_Synthèse_PMT_Emplois_23mars2012_17h16 5" xfId="5462"/>
    <cellStyle name="_Synthèse_PMT_Emplois_23mars2012_17h16 6" xfId="8795"/>
    <cellStyle name="_Synthèses_missions (10) (2)" xfId="642"/>
    <cellStyle name="_Synthèses_missions (10) (2) 2" xfId="643"/>
    <cellStyle name="_Synthèses_missions (10) (2) 2 2" xfId="644"/>
    <cellStyle name="_Synthèses_missions (10) (2) 2 2 2" xfId="5469"/>
    <cellStyle name="_Synthèses_missions (10) (2) 2 2 3" xfId="8802"/>
    <cellStyle name="_Synthèses_missions (10) (2) 2 3" xfId="645"/>
    <cellStyle name="_Synthèses_missions (10) (2) 2 3 2" xfId="5470"/>
    <cellStyle name="_Synthèses_missions (10) (2) 2 3 3" xfId="8803"/>
    <cellStyle name="_Synthèses_missions (10) (2) 2 4" xfId="646"/>
    <cellStyle name="_Synthèses_missions (10) (2) 2 4 2" xfId="5471"/>
    <cellStyle name="_Synthèses_missions (10) (2) 2 4 3" xfId="8804"/>
    <cellStyle name="_Synthèses_missions (10) (2) 2 5" xfId="5468"/>
    <cellStyle name="_Synthèses_missions (10) (2) 2 6" xfId="8801"/>
    <cellStyle name="_Synthèses_missions (10) (2) 3" xfId="647"/>
    <cellStyle name="_Synthèses_missions (10) (2) 3 2" xfId="5472"/>
    <cellStyle name="_Synthèses_missions (10) (2) 3 3" xfId="8805"/>
    <cellStyle name="_Synthèses_missions (10) (2) 4" xfId="5467"/>
    <cellStyle name="_Synthèses_missions (10) (2) 5" xfId="8800"/>
    <cellStyle name="_Synthèses_missions (10) (2)_2013 03 05 ANNEXES circulaire sécurisation" xfId="648"/>
    <cellStyle name="_Synthèses_missions (10) (2)_2013 03 05 ANNEXES circulaire sécurisation 2" xfId="5473"/>
    <cellStyle name="_Synthèses_missions (10) (2)_2013 03 05 ANNEXES circulaire sécurisation 3" xfId="8806"/>
    <cellStyle name="_Synthèses_missions (10) (2)_2013 03 05 arbitrages PLF 2014" xfId="649"/>
    <cellStyle name="_Synthèses_missions (10) (2)_2013 03 05 arbitrages PLF 2014 2" xfId="5474"/>
    <cellStyle name="_Synthèses_missions (10) (2)_2013 03 05 arbitrages PLF 2014 3" xfId="8807"/>
    <cellStyle name="_Synthèses_missions (10) (2)_annexe5_arbitrage_OPE" xfId="650"/>
    <cellStyle name="_Synthèses_missions (10) (2)_annexe5_arbitrage_OPE 2" xfId="5475"/>
    <cellStyle name="_Synthèses_missions (10) (2)_annexe5_arbitrage_OPE 3" xfId="8808"/>
    <cellStyle name="_Synthèses_missions (10) (2)_annexe5_circ_OPE (2)" xfId="651"/>
    <cellStyle name="_Synthèses_missions (10) (2)_annexe5_circ_OPE (2) 2" xfId="652"/>
    <cellStyle name="_Synthèses_missions (10) (2)_annexe5_circ_OPE (2) 2 2" xfId="5477"/>
    <cellStyle name="_Synthèses_missions (10) (2)_annexe5_circ_OPE (2) 2 3" xfId="8810"/>
    <cellStyle name="_Synthèses_missions (10) (2)_annexe5_circ_OPE (2) 3" xfId="5476"/>
    <cellStyle name="_Synthèses_missions (10) (2)_annexe5_circ_OPE (2) 4" xfId="8809"/>
    <cellStyle name="_Synthèses_missions (10) (2)_Classeur3" xfId="653"/>
    <cellStyle name="_Synthèses_missions (10) (2)_Classeur3 2" xfId="654"/>
    <cellStyle name="_Synthèses_missions (10) (2)_Classeur3 2 2" xfId="5479"/>
    <cellStyle name="_Synthèses_missions (10) (2)_Classeur3 2 3" xfId="8812"/>
    <cellStyle name="_Synthèses_missions (10) (2)_Classeur3 3" xfId="5478"/>
    <cellStyle name="_Synthèses_missions (10) (2)_Classeur3 4" xfId="8811"/>
    <cellStyle name="_Synthèses_missions (10) (2)_Classeur4" xfId="655"/>
    <cellStyle name="_Synthèses_missions (10) (2)_Classeur4 2" xfId="656"/>
    <cellStyle name="_Synthèses_missions (10) (2)_Classeur4 2 2" xfId="5481"/>
    <cellStyle name="_Synthèses_missions (10) (2)_Classeur4 2 3" xfId="8814"/>
    <cellStyle name="_Synthèses_missions (10) (2)_Classeur4 3" xfId="5480"/>
    <cellStyle name="_Synthèses_missions (10) (2)_Classeur4 4" xfId="8813"/>
    <cellStyle name="_Synthèses_missions (10) (2)_Classeur5" xfId="657"/>
    <cellStyle name="_Synthèses_missions (10) (2)_Classeur5 2" xfId="658"/>
    <cellStyle name="_Synthèses_missions (10) (2)_Classeur5 2 2" xfId="5483"/>
    <cellStyle name="_Synthèses_missions (10) (2)_Classeur5 2 3" xfId="8816"/>
    <cellStyle name="_Synthèses_missions (10) (2)_Classeur5 3" xfId="5482"/>
    <cellStyle name="_Synthèses_missions (10) (2)_Classeur5 4" xfId="8815"/>
    <cellStyle name="_Synthèses_missions (10) (2)_Classeur6" xfId="659"/>
    <cellStyle name="_Synthèses_missions (10) (2)_Classeur6 2" xfId="660"/>
    <cellStyle name="_Synthèses_missions (10) (2)_Classeur6 2 2" xfId="5485"/>
    <cellStyle name="_Synthèses_missions (10) (2)_Classeur6 2 3" xfId="8818"/>
    <cellStyle name="_Synthèses_missions (10) (2)_Classeur6 3" xfId="5484"/>
    <cellStyle name="_Synthèses_missions (10) (2)_Classeur6 4" xfId="8817"/>
    <cellStyle name="_Synthèses_missions (10) (2)_Classeur7" xfId="661"/>
    <cellStyle name="_Synthèses_missions (10) (2)_Classeur7 2" xfId="662"/>
    <cellStyle name="_Synthèses_missions (10) (2)_Classeur7 2 2" xfId="5487"/>
    <cellStyle name="_Synthèses_missions (10) (2)_Classeur7 2 3" xfId="8820"/>
    <cellStyle name="_Synthèses_missions (10) (2)_Classeur7 3" xfId="5486"/>
    <cellStyle name="_Synthèses_missions (10) (2)_Classeur7 4" xfId="8819"/>
    <cellStyle name="_Synthèses_missions (10) (2)_MEDDE - dossier arbitrage PLF 2013-2015 arbitrage v1" xfId="663"/>
    <cellStyle name="_Synthèses_missions (10) (2)_MEDDE - dossier arbitrage PLF 2013-2015 arbitrage v1 2" xfId="664"/>
    <cellStyle name="_Synthèses_missions (10) (2)_MEDDE - dossier arbitrage PLF 2013-2015 arbitrage v1 2 2" xfId="5489"/>
    <cellStyle name="_Synthèses_missions (10) (2)_MEDDE - dossier arbitrage PLF 2013-2015 arbitrage v1 2 3" xfId="8822"/>
    <cellStyle name="_Synthèses_missions (10) (2)_MEDDE - dossier arbitrage PLF 2013-2015 arbitrage v1 3" xfId="665"/>
    <cellStyle name="_Synthèses_missions (10) (2)_MEDDE - dossier arbitrage PLF 2013-2015 arbitrage v1 3 2" xfId="5490"/>
    <cellStyle name="_Synthèses_missions (10) (2)_MEDDE - dossier arbitrage PLF 2013-2015 arbitrage v1 3 3" xfId="8823"/>
    <cellStyle name="_Synthèses_missions (10) (2)_MEDDE - dossier arbitrage PLF 2013-2015 arbitrage v1 4" xfId="666"/>
    <cellStyle name="_Synthèses_missions (10) (2)_MEDDE - dossier arbitrage PLF 2013-2015 arbitrage v1 4 2" xfId="5491"/>
    <cellStyle name="_Synthèses_missions (10) (2)_MEDDE - dossier arbitrage PLF 2013-2015 arbitrage v1 4 3" xfId="8824"/>
    <cellStyle name="_Synthèses_missions (10) (2)_MEDDE - dossier arbitrage PLF 2013-2015 arbitrage v1 5" xfId="5488"/>
    <cellStyle name="_Synthèses_missions (10) (2)_MEDDE - dossier arbitrage PLF 2013-2015 arbitrage v1 6" xfId="8821"/>
    <cellStyle name="_Synthèses_missions (10) (2)_OPE_CAS pension_05juil_18h" xfId="667"/>
    <cellStyle name="_Synthèses_missions (10) (2)_OPE_CAS pension_05juil_18h 2" xfId="668"/>
    <cellStyle name="_Synthèses_missions (10) (2)_OPE_CAS pension_05juil_18h 2 2" xfId="669"/>
    <cellStyle name="_Synthèses_missions (10) (2)_OPE_CAS pension_05juil_18h 2 2 2" xfId="5494"/>
    <cellStyle name="_Synthèses_missions (10) (2)_OPE_CAS pension_05juil_18h 2 2 3" xfId="8827"/>
    <cellStyle name="_Synthèses_missions (10) (2)_OPE_CAS pension_05juil_18h 2 3" xfId="5493"/>
    <cellStyle name="_Synthèses_missions (10) (2)_OPE_CAS pension_05juil_18h 2 4" xfId="8826"/>
    <cellStyle name="_Synthèses_missions (10) (2)_OPE_CAS pension_05juil_18h 3" xfId="670"/>
    <cellStyle name="_Synthèses_missions (10) (2)_OPE_CAS pension_05juil_18h 3 2" xfId="5495"/>
    <cellStyle name="_Synthèses_missions (10) (2)_OPE_CAS pension_05juil_18h 3 3" xfId="8828"/>
    <cellStyle name="_Synthèses_missions (10) (2)_OPE_CAS pension_05juil_18h 4" xfId="671"/>
    <cellStyle name="_Synthèses_missions (10) (2)_OPE_CAS pension_05juil_18h 4 2" xfId="5496"/>
    <cellStyle name="_Synthèses_missions (10) (2)_OPE_CAS pension_05juil_18h 4 3" xfId="8829"/>
    <cellStyle name="_Synthèses_missions (10) (2)_OPE_CAS pension_05juil_18h 5" xfId="5492"/>
    <cellStyle name="_Synthèses_missions (10) (2)_OPE_CAS pension_05juil_18h 6" xfId="8825"/>
    <cellStyle name="_Synthèses_missions (10) (2)_OPE_CAS pension_06juil_20h" xfId="672"/>
    <cellStyle name="_Synthèses_missions (10) (2)_OPE_CAS pension_06juil_20h 2" xfId="5497"/>
    <cellStyle name="_Synthèses_missions (10) (2)_OPE_CAS pension_06juil_20h 3" xfId="8830"/>
    <cellStyle name="_Synthèses_missions (10) (2)_OPE_CAS pension_17juil_17h30" xfId="673"/>
    <cellStyle name="_Synthèses_missions (10) (2)_OPE_CAS pension_17juil_17h30 2" xfId="5498"/>
    <cellStyle name="_Synthèses_missions (10) (2)_OPE_CAS pension_17juil_17h30 3" xfId="8831"/>
    <cellStyle name="_Synthèses_missions (10) (2)_PLF 2012 - MCC - Arbitrages" xfId="674"/>
    <cellStyle name="_Synthèses_missions (10) (2)_PLF 2012 - MCC - Arbitrages 2" xfId="675"/>
    <cellStyle name="_Synthèses_missions (10) (2)_PLF 2012 - MCC - Arbitrages 2 2" xfId="5500"/>
    <cellStyle name="_Synthèses_missions (10) (2)_PLF 2012 - MCC - Arbitrages 2 3" xfId="8833"/>
    <cellStyle name="_Synthèses_missions (10) (2)_PLF 2012 - MCC - Arbitrages 3" xfId="5499"/>
    <cellStyle name="_Synthèses_missions (10) (2)_PLF 2012 - MCC - Arbitrages 4" xfId="8832"/>
    <cellStyle name="_Synthèses_missions (10) (2)_PREX JUIN T3 CAS envoi bureaux" xfId="676"/>
    <cellStyle name="_Synthèses_missions (10) (2)_PREX JUIN T3 CAS envoi bureaux 2" xfId="5501"/>
    <cellStyle name="_Synthèses_missions (10) (2)_PREX JUIN T3 CAS envoi bureaux 3" xfId="8834"/>
    <cellStyle name="_Synthèses_missions (10) (2)_Synthèse_CAS_Pensions_17juil_22h30" xfId="677"/>
    <cellStyle name="_Synthèses_missions (10) (2)_Synthèse_CAS_Pensions_17juil_22h30 2" xfId="678"/>
    <cellStyle name="_Synthèses_missions (10) (2)_Synthèse_CAS_Pensions_17juil_22h30 2 2" xfId="5503"/>
    <cellStyle name="_Synthèses_missions (10) (2)_Synthèse_CAS_Pensions_17juil_22h30 2 3" xfId="8836"/>
    <cellStyle name="_Synthèses_missions (10) (2)_Synthèse_CAS_Pensions_17juil_22h30 3" xfId="679"/>
    <cellStyle name="_Synthèses_missions (10) (2)_Synthèse_CAS_Pensions_17juil_22h30 3 2" xfId="5504"/>
    <cellStyle name="_Synthèses_missions (10) (2)_Synthèse_CAS_Pensions_17juil_22h30 3 3" xfId="8837"/>
    <cellStyle name="_Synthèses_missions (10) (2)_Synthèse_CAS_Pensions_17juil_22h30 4" xfId="680"/>
    <cellStyle name="_Synthèses_missions (10) (2)_Synthèse_CAS_Pensions_17juil_22h30 4 2" xfId="5505"/>
    <cellStyle name="_Synthèses_missions (10) (2)_Synthèse_CAS_Pensions_17juil_22h30 4 3" xfId="8838"/>
    <cellStyle name="_Synthèses_missions (10) (2)_Synthèse_CAS_Pensions_17juil_22h30 5" xfId="5502"/>
    <cellStyle name="_Synthèses_missions (10) (2)_Synthèse_CAS_Pensions_17juil_22h30 6" xfId="8835"/>
    <cellStyle name="_Synthèses_missions (10) (2)_Synthèse_CAS_Pensions_29juin_19h" xfId="681"/>
    <cellStyle name="_Synthèses_missions (10) (2)_Synthèse_CAS_Pensions_29juin_19h 2" xfId="682"/>
    <cellStyle name="_Synthèses_missions (10) (2)_Synthèse_CAS_Pensions_29juin_19h 2 2" xfId="5507"/>
    <cellStyle name="_Synthèses_missions (10) (2)_Synthèse_CAS_Pensions_29juin_19h 2 3" xfId="8840"/>
    <cellStyle name="_Synthèses_missions (10) (2)_Synthèse_CAS_Pensions_29juin_19h 3" xfId="683"/>
    <cellStyle name="_Synthèses_missions (10) (2)_Synthèse_CAS_Pensions_29juin_19h 3 2" xfId="5508"/>
    <cellStyle name="_Synthèses_missions (10) (2)_Synthèse_CAS_Pensions_29juin_19h 3 3" xfId="8841"/>
    <cellStyle name="_Synthèses_missions (10) (2)_Synthèse_CAS_Pensions_29juin_19h 4" xfId="684"/>
    <cellStyle name="_Synthèses_missions (10) (2)_Synthèse_CAS_Pensions_29juin_19h 4 2" xfId="5509"/>
    <cellStyle name="_Synthèses_missions (10) (2)_Synthèse_CAS_Pensions_29juin_19h 4 3" xfId="8842"/>
    <cellStyle name="_Synthèses_missions (10) (2)_Synthèse_CAS_Pensions_29juin_19h 5" xfId="5506"/>
    <cellStyle name="_Synthèses_missions (10) (2)_Synthèse_CAS_Pensions_29juin_19h 6" xfId="8839"/>
    <cellStyle name="_Synthèses_missions (10) (2)_Synthèse_CAS_Pensions_30juil_11h" xfId="685"/>
    <cellStyle name="_Synthèses_missions (10) (2)_Synthèse_CAS_Pensions_30juil_11h 2" xfId="686"/>
    <cellStyle name="_Synthèses_missions (10) (2)_Synthèse_CAS_Pensions_30juil_11h 2 2" xfId="5511"/>
    <cellStyle name="_Synthèses_missions (10) (2)_Synthèse_CAS_Pensions_30juil_11h 2 3" xfId="8844"/>
    <cellStyle name="_Synthèses_missions (10) (2)_Synthèse_CAS_Pensions_30juil_11h 3" xfId="687"/>
    <cellStyle name="_Synthèses_missions (10) (2)_Synthèse_CAS_Pensions_30juil_11h 3 2" xfId="5512"/>
    <cellStyle name="_Synthèses_missions (10) (2)_Synthèse_CAS_Pensions_30juil_11h 3 3" xfId="8845"/>
    <cellStyle name="_Synthèses_missions (10) (2)_Synthèse_CAS_Pensions_30juil_11h 4" xfId="688"/>
    <cellStyle name="_Synthèses_missions (10) (2)_Synthèse_CAS_Pensions_30juil_11h 4 2" xfId="5513"/>
    <cellStyle name="_Synthèses_missions (10) (2)_Synthèse_CAS_Pensions_30juil_11h 4 3" xfId="8846"/>
    <cellStyle name="_Synthèses_missions (10) (2)_Synthèse_CAS_Pensions_30juil_11h 5" xfId="5510"/>
    <cellStyle name="_Synthèses_missions (10) (2)_Synthèse_CAS_Pensions_30juil_11h 6" xfId="8843"/>
    <cellStyle name="_Synthèses_missions (8)" xfId="689"/>
    <cellStyle name="_Synthèses_missions (8) 2" xfId="690"/>
    <cellStyle name="_Synthèses_missions (8) 2 2" xfId="691"/>
    <cellStyle name="_Synthèses_missions (8) 2 2 2" xfId="5516"/>
    <cellStyle name="_Synthèses_missions (8) 2 2 3" xfId="8849"/>
    <cellStyle name="_Synthèses_missions (8) 2 3" xfId="692"/>
    <cellStyle name="_Synthèses_missions (8) 2 3 2" xfId="5517"/>
    <cellStyle name="_Synthèses_missions (8) 2 3 3" xfId="8850"/>
    <cellStyle name="_Synthèses_missions (8) 2 4" xfId="693"/>
    <cellStyle name="_Synthèses_missions (8) 2 4 2" xfId="5518"/>
    <cellStyle name="_Synthèses_missions (8) 2 4 3" xfId="8851"/>
    <cellStyle name="_Synthèses_missions (8) 2 5" xfId="5515"/>
    <cellStyle name="_Synthèses_missions (8) 2 6" xfId="8848"/>
    <cellStyle name="_Synthèses_missions (8) 3" xfId="694"/>
    <cellStyle name="_Synthèses_missions (8) 3 2" xfId="5519"/>
    <cellStyle name="_Synthèses_missions (8) 3 3" xfId="8852"/>
    <cellStyle name="_Synthèses_missions (8) 4" xfId="5514"/>
    <cellStyle name="_Synthèses_missions (8) 5" xfId="8847"/>
    <cellStyle name="_Synthèses_missions (8)_2013 03 05 ANNEXES circulaire sécurisation" xfId="695"/>
    <cellStyle name="_Synthèses_missions (8)_2013 03 05 ANNEXES circulaire sécurisation 2" xfId="5520"/>
    <cellStyle name="_Synthèses_missions (8)_2013 03 05 ANNEXES circulaire sécurisation 3" xfId="8853"/>
    <cellStyle name="_Synthèses_missions (8)_2013 03 05 arbitrages PLF 2014" xfId="696"/>
    <cellStyle name="_Synthèses_missions (8)_2013 03 05 arbitrages PLF 2014 2" xfId="5521"/>
    <cellStyle name="_Synthèses_missions (8)_2013 03 05 arbitrages PLF 2014 3" xfId="8854"/>
    <cellStyle name="_Synthèses_missions (8)_annexe5_arbitrage_OPE" xfId="697"/>
    <cellStyle name="_Synthèses_missions (8)_annexe5_arbitrage_OPE 2" xfId="5522"/>
    <cellStyle name="_Synthèses_missions (8)_annexe5_arbitrage_OPE 3" xfId="8855"/>
    <cellStyle name="_Synthèses_missions (8)_annexe5_circ_OPE (2)" xfId="698"/>
    <cellStyle name="_Synthèses_missions (8)_annexe5_circ_OPE (2) 2" xfId="699"/>
    <cellStyle name="_Synthèses_missions (8)_annexe5_circ_OPE (2) 2 2" xfId="5524"/>
    <cellStyle name="_Synthèses_missions (8)_annexe5_circ_OPE (2) 2 3" xfId="8857"/>
    <cellStyle name="_Synthèses_missions (8)_annexe5_circ_OPE (2) 3" xfId="5523"/>
    <cellStyle name="_Synthèses_missions (8)_annexe5_circ_OPE (2) 4" xfId="8856"/>
    <cellStyle name="_Synthèses_missions (8)_Classeur3" xfId="700"/>
    <cellStyle name="_Synthèses_missions (8)_Classeur3 2" xfId="701"/>
    <cellStyle name="_Synthèses_missions (8)_Classeur3 2 2" xfId="5526"/>
    <cellStyle name="_Synthèses_missions (8)_Classeur3 2 3" xfId="8859"/>
    <cellStyle name="_Synthèses_missions (8)_Classeur3 3" xfId="5525"/>
    <cellStyle name="_Synthèses_missions (8)_Classeur3 4" xfId="8858"/>
    <cellStyle name="_Synthèses_missions (8)_Classeur4" xfId="702"/>
    <cellStyle name="_Synthèses_missions (8)_Classeur4 2" xfId="703"/>
    <cellStyle name="_Synthèses_missions (8)_Classeur4 2 2" xfId="5528"/>
    <cellStyle name="_Synthèses_missions (8)_Classeur4 2 3" xfId="8861"/>
    <cellStyle name="_Synthèses_missions (8)_Classeur4 3" xfId="5527"/>
    <cellStyle name="_Synthèses_missions (8)_Classeur4 4" xfId="8860"/>
    <cellStyle name="_Synthèses_missions (8)_Classeur5" xfId="704"/>
    <cellStyle name="_Synthèses_missions (8)_Classeur5 2" xfId="705"/>
    <cellStyle name="_Synthèses_missions (8)_Classeur5 2 2" xfId="5530"/>
    <cellStyle name="_Synthèses_missions (8)_Classeur5 2 3" xfId="8863"/>
    <cellStyle name="_Synthèses_missions (8)_Classeur5 3" xfId="5529"/>
    <cellStyle name="_Synthèses_missions (8)_Classeur5 4" xfId="8862"/>
    <cellStyle name="_Synthèses_missions (8)_Classeur6" xfId="706"/>
    <cellStyle name="_Synthèses_missions (8)_Classeur6 2" xfId="707"/>
    <cellStyle name="_Synthèses_missions (8)_Classeur6 2 2" xfId="5532"/>
    <cellStyle name="_Synthèses_missions (8)_Classeur6 2 3" xfId="8865"/>
    <cellStyle name="_Synthèses_missions (8)_Classeur6 3" xfId="5531"/>
    <cellStyle name="_Synthèses_missions (8)_Classeur6 4" xfId="8864"/>
    <cellStyle name="_Synthèses_missions (8)_Classeur7" xfId="708"/>
    <cellStyle name="_Synthèses_missions (8)_Classeur7 2" xfId="709"/>
    <cellStyle name="_Synthèses_missions (8)_Classeur7 2 2" xfId="5534"/>
    <cellStyle name="_Synthèses_missions (8)_Classeur7 2 3" xfId="8867"/>
    <cellStyle name="_Synthèses_missions (8)_Classeur7 3" xfId="5533"/>
    <cellStyle name="_Synthèses_missions (8)_Classeur7 4" xfId="8866"/>
    <cellStyle name="_Synthèses_missions (8)_MEDDE - dossier arbitrage PLF 2013-2015 arbitrage v1" xfId="710"/>
    <cellStyle name="_Synthèses_missions (8)_MEDDE - dossier arbitrage PLF 2013-2015 arbitrage v1 2" xfId="711"/>
    <cellStyle name="_Synthèses_missions (8)_MEDDE - dossier arbitrage PLF 2013-2015 arbitrage v1 2 2" xfId="5536"/>
    <cellStyle name="_Synthèses_missions (8)_MEDDE - dossier arbitrage PLF 2013-2015 arbitrage v1 2 3" xfId="8869"/>
    <cellStyle name="_Synthèses_missions (8)_MEDDE - dossier arbitrage PLF 2013-2015 arbitrage v1 3" xfId="712"/>
    <cellStyle name="_Synthèses_missions (8)_MEDDE - dossier arbitrage PLF 2013-2015 arbitrage v1 3 2" xfId="5537"/>
    <cellStyle name="_Synthèses_missions (8)_MEDDE - dossier arbitrage PLF 2013-2015 arbitrage v1 3 3" xfId="8870"/>
    <cellStyle name="_Synthèses_missions (8)_MEDDE - dossier arbitrage PLF 2013-2015 arbitrage v1 4" xfId="713"/>
    <cellStyle name="_Synthèses_missions (8)_MEDDE - dossier arbitrage PLF 2013-2015 arbitrage v1 4 2" xfId="5538"/>
    <cellStyle name="_Synthèses_missions (8)_MEDDE - dossier arbitrage PLF 2013-2015 arbitrage v1 4 3" xfId="8871"/>
    <cellStyle name="_Synthèses_missions (8)_MEDDE - dossier arbitrage PLF 2013-2015 arbitrage v1 5" xfId="5535"/>
    <cellStyle name="_Synthèses_missions (8)_MEDDE - dossier arbitrage PLF 2013-2015 arbitrage v1 6" xfId="8868"/>
    <cellStyle name="_Synthèses_missions (8)_OPE_CAS pension_05juil_18h" xfId="714"/>
    <cellStyle name="_Synthèses_missions (8)_OPE_CAS pension_05juil_18h 2" xfId="715"/>
    <cellStyle name="_Synthèses_missions (8)_OPE_CAS pension_05juil_18h 2 2" xfId="716"/>
    <cellStyle name="_Synthèses_missions (8)_OPE_CAS pension_05juil_18h 2 2 2" xfId="5541"/>
    <cellStyle name="_Synthèses_missions (8)_OPE_CAS pension_05juil_18h 2 2 3" xfId="8874"/>
    <cellStyle name="_Synthèses_missions (8)_OPE_CAS pension_05juil_18h 2 3" xfId="5540"/>
    <cellStyle name="_Synthèses_missions (8)_OPE_CAS pension_05juil_18h 2 4" xfId="8873"/>
    <cellStyle name="_Synthèses_missions (8)_OPE_CAS pension_05juil_18h 3" xfId="717"/>
    <cellStyle name="_Synthèses_missions (8)_OPE_CAS pension_05juil_18h 3 2" xfId="5542"/>
    <cellStyle name="_Synthèses_missions (8)_OPE_CAS pension_05juil_18h 3 3" xfId="8875"/>
    <cellStyle name="_Synthèses_missions (8)_OPE_CAS pension_05juil_18h 4" xfId="718"/>
    <cellStyle name="_Synthèses_missions (8)_OPE_CAS pension_05juil_18h 4 2" xfId="5543"/>
    <cellStyle name="_Synthèses_missions (8)_OPE_CAS pension_05juil_18h 4 3" xfId="8876"/>
    <cellStyle name="_Synthèses_missions (8)_OPE_CAS pension_05juil_18h 5" xfId="5539"/>
    <cellStyle name="_Synthèses_missions (8)_OPE_CAS pension_05juil_18h 6" xfId="8872"/>
    <cellStyle name="_Synthèses_missions (8)_OPE_CAS pension_06juil_20h" xfId="719"/>
    <cellStyle name="_Synthèses_missions (8)_OPE_CAS pension_06juil_20h 2" xfId="5544"/>
    <cellStyle name="_Synthèses_missions (8)_OPE_CAS pension_06juil_20h 3" xfId="8877"/>
    <cellStyle name="_Synthèses_missions (8)_OPE_CAS pension_17juil_17h30" xfId="720"/>
    <cellStyle name="_Synthèses_missions (8)_OPE_CAS pension_17juil_17h30 2" xfId="5545"/>
    <cellStyle name="_Synthèses_missions (8)_OPE_CAS pension_17juil_17h30 3" xfId="8878"/>
    <cellStyle name="_Synthèses_missions (8)_PLF 2012 - MCC - Arbitrages" xfId="721"/>
    <cellStyle name="_Synthèses_missions (8)_PLF 2012 - MCC - Arbitrages 2" xfId="722"/>
    <cellStyle name="_Synthèses_missions (8)_PLF 2012 - MCC - Arbitrages 2 2" xfId="5547"/>
    <cellStyle name="_Synthèses_missions (8)_PLF 2012 - MCC - Arbitrages 2 3" xfId="8880"/>
    <cellStyle name="_Synthèses_missions (8)_PLF 2012 - MCC - Arbitrages 3" xfId="5546"/>
    <cellStyle name="_Synthèses_missions (8)_PLF 2012 - MCC - Arbitrages 4" xfId="8879"/>
    <cellStyle name="_Synthèses_missions (8)_PREX JUIN T3 CAS envoi bureaux" xfId="723"/>
    <cellStyle name="_Synthèses_missions (8)_PREX JUIN T3 CAS envoi bureaux 2" xfId="5548"/>
    <cellStyle name="_Synthèses_missions (8)_PREX JUIN T3 CAS envoi bureaux 3" xfId="8881"/>
    <cellStyle name="_Synthèses_missions (8)_Synthèse_CAS_Pensions_17juil_22h30" xfId="724"/>
    <cellStyle name="_Synthèses_missions (8)_Synthèse_CAS_Pensions_17juil_22h30 2" xfId="725"/>
    <cellStyle name="_Synthèses_missions (8)_Synthèse_CAS_Pensions_17juil_22h30 2 2" xfId="5550"/>
    <cellStyle name="_Synthèses_missions (8)_Synthèse_CAS_Pensions_17juil_22h30 2 3" xfId="8883"/>
    <cellStyle name="_Synthèses_missions (8)_Synthèse_CAS_Pensions_17juil_22h30 3" xfId="726"/>
    <cellStyle name="_Synthèses_missions (8)_Synthèse_CAS_Pensions_17juil_22h30 3 2" xfId="5551"/>
    <cellStyle name="_Synthèses_missions (8)_Synthèse_CAS_Pensions_17juil_22h30 3 3" xfId="8884"/>
    <cellStyle name="_Synthèses_missions (8)_Synthèse_CAS_Pensions_17juil_22h30 4" xfId="727"/>
    <cellStyle name="_Synthèses_missions (8)_Synthèse_CAS_Pensions_17juil_22h30 4 2" xfId="5552"/>
    <cellStyle name="_Synthèses_missions (8)_Synthèse_CAS_Pensions_17juil_22h30 4 3" xfId="8885"/>
    <cellStyle name="_Synthèses_missions (8)_Synthèse_CAS_Pensions_17juil_22h30 5" xfId="5549"/>
    <cellStyle name="_Synthèses_missions (8)_Synthèse_CAS_Pensions_17juil_22h30 6" xfId="8882"/>
    <cellStyle name="_Synthèses_missions (8)_Synthèse_CAS_Pensions_29juin_19h" xfId="728"/>
    <cellStyle name="_Synthèses_missions (8)_Synthèse_CAS_Pensions_29juin_19h 2" xfId="729"/>
    <cellStyle name="_Synthèses_missions (8)_Synthèse_CAS_Pensions_29juin_19h 2 2" xfId="5554"/>
    <cellStyle name="_Synthèses_missions (8)_Synthèse_CAS_Pensions_29juin_19h 2 3" xfId="8887"/>
    <cellStyle name="_Synthèses_missions (8)_Synthèse_CAS_Pensions_29juin_19h 3" xfId="730"/>
    <cellStyle name="_Synthèses_missions (8)_Synthèse_CAS_Pensions_29juin_19h 3 2" xfId="5555"/>
    <cellStyle name="_Synthèses_missions (8)_Synthèse_CAS_Pensions_29juin_19h 3 3" xfId="8888"/>
    <cellStyle name="_Synthèses_missions (8)_Synthèse_CAS_Pensions_29juin_19h 4" xfId="731"/>
    <cellStyle name="_Synthèses_missions (8)_Synthèse_CAS_Pensions_29juin_19h 4 2" xfId="5556"/>
    <cellStyle name="_Synthèses_missions (8)_Synthèse_CAS_Pensions_29juin_19h 4 3" xfId="8889"/>
    <cellStyle name="_Synthèses_missions (8)_Synthèse_CAS_Pensions_29juin_19h 5" xfId="5553"/>
    <cellStyle name="_Synthèses_missions (8)_Synthèse_CAS_Pensions_29juin_19h 6" xfId="8886"/>
    <cellStyle name="_Synthèses_missions (8)_Synthèse_CAS_Pensions_30juil_11h" xfId="732"/>
    <cellStyle name="_Synthèses_missions (8)_Synthèse_CAS_Pensions_30juil_11h 2" xfId="733"/>
    <cellStyle name="_Synthèses_missions (8)_Synthèse_CAS_Pensions_30juil_11h 2 2" xfId="5558"/>
    <cellStyle name="_Synthèses_missions (8)_Synthèse_CAS_Pensions_30juil_11h 2 3" xfId="8891"/>
    <cellStyle name="_Synthèses_missions (8)_Synthèse_CAS_Pensions_30juil_11h 3" xfId="734"/>
    <cellStyle name="_Synthèses_missions (8)_Synthèse_CAS_Pensions_30juil_11h 3 2" xfId="5559"/>
    <cellStyle name="_Synthèses_missions (8)_Synthèse_CAS_Pensions_30juil_11h 3 3" xfId="8892"/>
    <cellStyle name="_Synthèses_missions (8)_Synthèse_CAS_Pensions_30juil_11h 4" xfId="735"/>
    <cellStyle name="_Synthèses_missions (8)_Synthèse_CAS_Pensions_30juil_11h 4 2" xfId="5560"/>
    <cellStyle name="_Synthèses_missions (8)_Synthèse_CAS_Pensions_30juil_11h 4 3" xfId="8893"/>
    <cellStyle name="_Synthèses_missions (8)_Synthèse_CAS_Pensions_30juil_11h 5" xfId="5557"/>
    <cellStyle name="_Synthèses_missions (8)_Synthèse_CAS_Pensions_30juil_11h 6" xfId="8890"/>
    <cellStyle name="_T3 CAS 20+gros Opé" xfId="736"/>
    <cellStyle name="_tableau slide 3 (2)" xfId="737"/>
    <cellStyle name="_tableau slide 3 (2) 2" xfId="738"/>
    <cellStyle name="_tableau slide 3 (2) 2 2" xfId="739"/>
    <cellStyle name="_tableau slide 3 (2) 2 2 2" xfId="5563"/>
    <cellStyle name="_tableau slide 3 (2) 2 2 3" xfId="8896"/>
    <cellStyle name="_tableau slide 3 (2) 2 3" xfId="740"/>
    <cellStyle name="_tableau slide 3 (2) 2 3 2" xfId="5564"/>
    <cellStyle name="_tableau slide 3 (2) 2 3 3" xfId="8897"/>
    <cellStyle name="_tableau slide 3 (2) 2 4" xfId="741"/>
    <cellStyle name="_tableau slide 3 (2) 2 4 2" xfId="5565"/>
    <cellStyle name="_tableau slide 3 (2) 2 4 3" xfId="8898"/>
    <cellStyle name="_tableau slide 3 (2) 2 5" xfId="5562"/>
    <cellStyle name="_tableau slide 3 (2) 2 6" xfId="8895"/>
    <cellStyle name="_tableau slide 3 (2) 3" xfId="742"/>
    <cellStyle name="_tableau slide 3 (2) 3 2" xfId="5566"/>
    <cellStyle name="_tableau slide 3 (2) 3 3" xfId="8899"/>
    <cellStyle name="_tableau slide 3 (2) 4" xfId="743"/>
    <cellStyle name="_tableau slide 3 (2) 4 2" xfId="5567"/>
    <cellStyle name="_tableau slide 3 (2) 4 3" xfId="8900"/>
    <cellStyle name="_tableau slide 3 (2) 5" xfId="744"/>
    <cellStyle name="_tableau slide 3 (2) 5 2" xfId="5568"/>
    <cellStyle name="_tableau slide 3 (2) 5 3" xfId="8901"/>
    <cellStyle name="_tableau slide 3 (2) 6" xfId="5561"/>
    <cellStyle name="_tableau slide 3 (2) 7" xfId="8894"/>
    <cellStyle name="_Tableaux répartition GFPRH 2011-2013 (v2 post-conf répart )" xfId="745"/>
    <cellStyle name="_Tableaux répartition GFPRH 2011-2013 (v2 post-conf répart ) 2" xfId="746"/>
    <cellStyle name="_Tableaux répartition GFPRH 2011-2013 (v2 post-conf répart ) 2 2" xfId="5570"/>
    <cellStyle name="_Tableaux répartition GFPRH 2011-2013 (v2 post-conf répart ) 3" xfId="5569"/>
    <cellStyle name="_Tableaux répartition GFPRH 2011-2013 (v2 post-conf répart )_PLF 2012 - MCC - Arbitrages" xfId="747"/>
    <cellStyle name="_Tableaux répartition GFPRH 2011-2013 (v2 post-conf répart )_PLF 2012 - MCC - Arbitrages 2" xfId="748"/>
    <cellStyle name="_Tableaux répartition GFPRH 2011-2013 (v2 post-conf répart )_PLF 2012 - MCC - Arbitrages 2 2" xfId="5572"/>
    <cellStyle name="_Tableaux répartition GFPRH 2011-2013 (v2 post-conf répart )_PLF 2012 - MCC - Arbitrages 3" xfId="5571"/>
    <cellStyle name="_tableaux synthèse 175 CP et sous jacentsV2" xfId="749"/>
    <cellStyle name="_tableaux synthèse 175 CP et sous jacentsV2 2" xfId="750"/>
    <cellStyle name="_tableaux synthèse 175 CP et sous jacentsV2 2 2" xfId="751"/>
    <cellStyle name="_tableaux synthèse 175 CP et sous jacentsV2 2 2 2" xfId="5575"/>
    <cellStyle name="_tableaux synthèse 175 CP et sous jacentsV2 2 2 3" xfId="8904"/>
    <cellStyle name="_tableaux synthèse 175 CP et sous jacentsV2 2 3" xfId="5574"/>
    <cellStyle name="_tableaux synthèse 175 CP et sous jacentsV2 2 4" xfId="8903"/>
    <cellStyle name="_tableaux synthèse 175 CP et sous jacentsV2 3" xfId="752"/>
    <cellStyle name="_tableaux synthèse 175 CP et sous jacentsV2 3 2" xfId="5576"/>
    <cellStyle name="_tableaux synthèse 175 CP et sous jacentsV2 3 3" xfId="8905"/>
    <cellStyle name="_tableaux synthèse 175 CP et sous jacentsV2 4" xfId="753"/>
    <cellStyle name="_tableaux synthèse 175 CP et sous jacentsV2 4 2" xfId="5577"/>
    <cellStyle name="_tableaux synthèse 175 CP et sous jacentsV2 4 3" xfId="8906"/>
    <cellStyle name="_tableaux synthèse 175 CP et sous jacentsV2 5" xfId="5573"/>
    <cellStyle name="_tableaux synthèse 175 CP et sous jacentsV2 6" xfId="8902"/>
    <cellStyle name="_tableaux T2 NI Prev triennale 2BPSSmodifié v3" xfId="754"/>
    <cellStyle name="_Tableaux_IGN_Synthèse_PMT" xfId="755"/>
    <cellStyle name="_Tableaux_IGN_Synthèse_PMT 2" xfId="756"/>
    <cellStyle name="_Tableaux_IGN_Synthèse_PMT 2 2" xfId="757"/>
    <cellStyle name="_Tableaux_IGN_Synthèse_PMT 2 2 2" xfId="5580"/>
    <cellStyle name="_Tableaux_IGN_Synthèse_PMT 2 2 3" xfId="8909"/>
    <cellStyle name="_Tableaux_IGN_Synthèse_PMT 2 3" xfId="5579"/>
    <cellStyle name="_Tableaux_IGN_Synthèse_PMT 2 4" xfId="8908"/>
    <cellStyle name="_Tableaux_IGN_Synthèse_PMT 3" xfId="758"/>
    <cellStyle name="_Tableaux_IGN_Synthèse_PMT 3 2" xfId="5581"/>
    <cellStyle name="_Tableaux_IGN_Synthèse_PMT 3 3" xfId="8910"/>
    <cellStyle name="_Tableaux_IGN_Synthèse_PMT 4" xfId="759"/>
    <cellStyle name="_Tableaux_IGN_Synthèse_PMT 4 2" xfId="5582"/>
    <cellStyle name="_Tableaux_IGN_Synthèse_PMT 4 3" xfId="8911"/>
    <cellStyle name="_Tableaux_IGN_Synthèse_PMT 5" xfId="5578"/>
    <cellStyle name="_Tableaux_IGN_Synthèse_PMT 6" xfId="8907"/>
    <cellStyle name="_Taxation PLFR_final yc intérieur (2) (8)" xfId="760"/>
    <cellStyle name="_Taxation PLFR_final yc intérieur (2) (8) 2" xfId="761"/>
    <cellStyle name="_Taxation PLFR_final yc intérieur (2) (8) 2 2" xfId="5584"/>
    <cellStyle name="_Taxation PLFR_final yc intérieur (2) (8) 2 3" xfId="8913"/>
    <cellStyle name="_Taxation PLFR_final yc intérieur (2) (8) 3" xfId="5583"/>
    <cellStyle name="_Taxation PLFR_final yc intérieur (2) (8) 4" xfId="8912"/>
    <cellStyle name="_TC10" xfId="762"/>
    <cellStyle name="_TC10 2" xfId="763"/>
    <cellStyle name="_TC10 2 2" xfId="5586"/>
    <cellStyle name="_TC10 3" xfId="5585"/>
    <cellStyle name="_TC10_PLF 2012 - MCC - Arbitrages" xfId="764"/>
    <cellStyle name="_TC10_PLF 2012 - MCC - Arbitrages 2" xfId="765"/>
    <cellStyle name="_TC10_PLF 2012 - MCC - Arbitrages 2 2" xfId="5588"/>
    <cellStyle name="_TC10_PLF 2012 - MCC - Arbitrages 3" xfId="5587"/>
    <cellStyle name="_TC10_Triennal 2011-2013 détaillé V11" xfId="766"/>
    <cellStyle name="_TC10_Triennal 2011-2013 détaillé V11 2" xfId="767"/>
    <cellStyle name="_TC10_Triennal 2011-2013 détaillé V11 2 2" xfId="5590"/>
    <cellStyle name="_TC10_Triennal 2011-2013 détaillé V11 3" xfId="5589"/>
    <cellStyle name="_TC10_Triennal 2011-2013 détaillé V11_PLF 2012 - MCC - Arbitrages" xfId="768"/>
    <cellStyle name="_TC10_Triennal 2011-2013 détaillé V11_PLF 2012 - MCC - Arbitrages 2" xfId="769"/>
    <cellStyle name="_TC10_Triennal 2011-2013 détaillé V11_PLF 2012 - MCC - Arbitrages 2 2" xfId="5592"/>
    <cellStyle name="_TC10_Triennal 2011-2013 détaillé V11_PLF 2012 - MCC - Arbitrages 3" xfId="5591"/>
    <cellStyle name="_TC2" xfId="770"/>
    <cellStyle name="_TC2 2" xfId="771"/>
    <cellStyle name="_TC2 2 2" xfId="5594"/>
    <cellStyle name="_TC2 3" xfId="5593"/>
    <cellStyle name="_TC2_PLF 2012 - MCC - Arbitrages" xfId="772"/>
    <cellStyle name="_TC2_PLF 2012 - MCC - Arbitrages 2" xfId="773"/>
    <cellStyle name="_TC2_PLF 2012 - MCC - Arbitrages 2 2" xfId="5612"/>
    <cellStyle name="_TC2_PLF 2012 - MCC - Arbitrages 3" xfId="5611"/>
    <cellStyle name="_TC2_Triennal 2011-2013 détaillé V11" xfId="774"/>
    <cellStyle name="_TC2_Triennal 2011-2013 détaillé V11 2" xfId="775"/>
    <cellStyle name="_TC2_Triennal 2011-2013 détaillé V11 2 2" xfId="5614"/>
    <cellStyle name="_TC2_Triennal 2011-2013 détaillé V11 3" xfId="5613"/>
    <cellStyle name="_TC2_Triennal 2011-2013 détaillé V11_PLF 2012 - MCC - Arbitrages" xfId="776"/>
    <cellStyle name="_TC2_Triennal 2011-2013 détaillé V11_PLF 2012 - MCC - Arbitrages 2" xfId="777"/>
    <cellStyle name="_TC2_Triennal 2011-2013 détaillé V11_PLF 2012 - MCC - Arbitrages 2 2" xfId="5616"/>
    <cellStyle name="_TC2_Triennal 2011-2013 détaillé V11_PLF 2012 - MCC - Arbitrages 3" xfId="5615"/>
    <cellStyle name="_TC27" xfId="778"/>
    <cellStyle name="_TC27 2" xfId="779"/>
    <cellStyle name="_TC27 2 2" xfId="5596"/>
    <cellStyle name="_TC27 3" xfId="5595"/>
    <cellStyle name="_TC27_PLF 2012 - MCC - Arbitrages" xfId="780"/>
    <cellStyle name="_TC27_PLF 2012 - MCC - Arbitrages 2" xfId="781"/>
    <cellStyle name="_TC27_PLF 2012 - MCC - Arbitrages 2 2" xfId="5598"/>
    <cellStyle name="_TC27_PLF 2012 - MCC - Arbitrages 3" xfId="5597"/>
    <cellStyle name="_TC27_Triennal 2011-2013 détaillé V11" xfId="782"/>
    <cellStyle name="_TC27_Triennal 2011-2013 détaillé V11 2" xfId="783"/>
    <cellStyle name="_TC27_Triennal 2011-2013 détaillé V11 2 2" xfId="5600"/>
    <cellStyle name="_TC27_Triennal 2011-2013 détaillé V11 3" xfId="5599"/>
    <cellStyle name="_TC27_Triennal 2011-2013 détaillé V11_PLF 2012 - MCC - Arbitrages" xfId="784"/>
    <cellStyle name="_TC27_Triennal 2011-2013 détaillé V11_PLF 2012 - MCC - Arbitrages 2" xfId="785"/>
    <cellStyle name="_TC27_Triennal 2011-2013 détaillé V11_PLF 2012 - MCC - Arbitrages 2 2" xfId="5602"/>
    <cellStyle name="_TC27_Triennal 2011-2013 détaillé V11_PLF 2012 - MCC - Arbitrages 3" xfId="5601"/>
    <cellStyle name="_TC28" xfId="786"/>
    <cellStyle name="_TC28 2" xfId="787"/>
    <cellStyle name="_TC28 2 2" xfId="5604"/>
    <cellStyle name="_TC28 3" xfId="5603"/>
    <cellStyle name="_TC28_PLF 2012 - MCC - Arbitrages" xfId="788"/>
    <cellStyle name="_TC28_PLF 2012 - MCC - Arbitrages 2" xfId="789"/>
    <cellStyle name="_TC28_PLF 2012 - MCC - Arbitrages 2 2" xfId="5606"/>
    <cellStyle name="_TC28_PLF 2012 - MCC - Arbitrages 3" xfId="5605"/>
    <cellStyle name="_TC28_Triennal 2011-2013 détaillé V11" xfId="790"/>
    <cellStyle name="_TC28_Triennal 2011-2013 détaillé V11 2" xfId="791"/>
    <cellStyle name="_TC28_Triennal 2011-2013 détaillé V11 2 2" xfId="5608"/>
    <cellStyle name="_TC28_Triennal 2011-2013 détaillé V11 3" xfId="5607"/>
    <cellStyle name="_TC28_Triennal 2011-2013 détaillé V11_PLF 2012 - MCC - Arbitrages" xfId="792"/>
    <cellStyle name="_TC28_Triennal 2011-2013 détaillé V11_PLF 2012 - MCC - Arbitrages 2" xfId="793"/>
    <cellStyle name="_TC28_Triennal 2011-2013 détaillé V11_PLF 2012 - MCC - Arbitrages 2 2" xfId="5610"/>
    <cellStyle name="_TC28_Triennal 2011-2013 détaillé V11_PLF 2012 - MCC - Arbitrages 3" xfId="5609"/>
    <cellStyle name="_TC4" xfId="794"/>
    <cellStyle name="_TC4 2" xfId="795"/>
    <cellStyle name="_TC4 2 2" xfId="5618"/>
    <cellStyle name="_TC4 3" xfId="5617"/>
    <cellStyle name="_TC4_PLF 2012 - MCC - Arbitrages" xfId="796"/>
    <cellStyle name="_TC4_PLF 2012 - MCC - Arbitrages 2" xfId="797"/>
    <cellStyle name="_TC4_PLF 2012 - MCC - Arbitrages 2 2" xfId="5620"/>
    <cellStyle name="_TC4_PLF 2012 - MCC - Arbitrages 3" xfId="5619"/>
    <cellStyle name="_TC4_Triennal 2011-2013 détaillé V11" xfId="798"/>
    <cellStyle name="_TC4_Triennal 2011-2013 détaillé V11 2" xfId="799"/>
    <cellStyle name="_TC4_Triennal 2011-2013 détaillé V11 2 2" xfId="5622"/>
    <cellStyle name="_TC4_Triennal 2011-2013 détaillé V11 3" xfId="5621"/>
    <cellStyle name="_TC4_Triennal 2011-2013 détaillé V11_PLF 2012 - MCC - Arbitrages" xfId="800"/>
    <cellStyle name="_TC4_Triennal 2011-2013 détaillé V11_PLF 2012 - MCC - Arbitrages 2" xfId="801"/>
    <cellStyle name="_TC4_Triennal 2011-2013 détaillé V11_PLF 2012 - MCC - Arbitrages 2 2" xfId="5624"/>
    <cellStyle name="_TC4_Triennal 2011-2013 détaillé V11_PLF 2012 - MCC - Arbitrages 3" xfId="5623"/>
    <cellStyle name="_TC6" xfId="802"/>
    <cellStyle name="_TC6 2" xfId="803"/>
    <cellStyle name="_TC6 2 2" xfId="5626"/>
    <cellStyle name="_TC6 3" xfId="5625"/>
    <cellStyle name="_TC6_PLF 2012 - MCC - Arbitrages" xfId="804"/>
    <cellStyle name="_TC6_PLF 2012 - MCC - Arbitrages 2" xfId="805"/>
    <cellStyle name="_TC6_PLF 2012 - MCC - Arbitrages 2 2" xfId="5628"/>
    <cellStyle name="_TC6_PLF 2012 - MCC - Arbitrages 3" xfId="5627"/>
    <cellStyle name="_TC6_Triennal 2011-2013 détaillé V11" xfId="806"/>
    <cellStyle name="_TC6_Triennal 2011-2013 détaillé V11 2" xfId="807"/>
    <cellStyle name="_TC6_Triennal 2011-2013 détaillé V11 2 2" xfId="5630"/>
    <cellStyle name="_TC6_Triennal 2011-2013 détaillé V11 3" xfId="5629"/>
    <cellStyle name="_TC6_Triennal 2011-2013 détaillé V11_PLF 2012 - MCC - Arbitrages" xfId="808"/>
    <cellStyle name="_TC6_Triennal 2011-2013 détaillé V11_PLF 2012 - MCC - Arbitrages 2" xfId="809"/>
    <cellStyle name="_TC6_Triennal 2011-2013 détaillé V11_PLF 2012 - MCC - Arbitrages 2 2" xfId="5632"/>
    <cellStyle name="_TC6_Triennal 2011-2013 détaillé V11_PLF 2012 - MCC - Arbitrages 3" xfId="5631"/>
    <cellStyle name="_test base" xfId="810"/>
    <cellStyle name="_test base 2" xfId="5633"/>
    <cellStyle name="_test base 3" xfId="8914"/>
    <cellStyle name="_UB 2013-2016 752  29022012" xfId="811"/>
    <cellStyle name="_UB 2013-2016 752  29022012 2" xfId="812"/>
    <cellStyle name="_UB 2013-2016 752  29022012 2 2" xfId="5635"/>
    <cellStyle name="_UB 2013-2016 752  29022012 2 3" xfId="8916"/>
    <cellStyle name="_UB 2013-2016 752  29022012 3" xfId="5634"/>
    <cellStyle name="_UB 2013-2016 752  29022012 4" xfId="8915"/>
    <cellStyle name="_Version DB 4BT_BG_EDAD_PMT2" xfId="813"/>
    <cellStyle name="_Version DB 4BT_BG_EDAD_PMT2 2" xfId="814"/>
    <cellStyle name="_Version DB 4BT_BG_EDAD_PMT2 2 2" xfId="815"/>
    <cellStyle name="_Version DB 4BT_BG_EDAD_PMT2 2 2 2" xfId="5638"/>
    <cellStyle name="_Version DB 4BT_BG_EDAD_PMT2 2 2 3" xfId="8919"/>
    <cellStyle name="_Version DB 4BT_BG_EDAD_PMT2 2 3" xfId="5637"/>
    <cellStyle name="_Version DB 4BT_BG_EDAD_PMT2 2 4" xfId="8918"/>
    <cellStyle name="_Version DB 4BT_BG_EDAD_PMT2 3" xfId="816"/>
    <cellStyle name="_Version DB 4BT_BG_EDAD_PMT2 3 2" xfId="5639"/>
    <cellStyle name="_Version DB 4BT_BG_EDAD_PMT2 3 3" xfId="8920"/>
    <cellStyle name="_Version DB 4BT_BG_EDAD_PMT2 4" xfId="817"/>
    <cellStyle name="_Version DB 4BT_BG_EDAD_PMT2 4 2" xfId="5640"/>
    <cellStyle name="_Version DB 4BT_BG_EDAD_PMT2 4 3" xfId="8921"/>
    <cellStyle name="_Version DB 4BT_BG_EDAD_PMT2 5" xfId="5636"/>
    <cellStyle name="_Version DB 4BT_BG_EDAD_PMT2 6" xfId="8917"/>
    <cellStyle name="+" xfId="818"/>
    <cellStyle name="+ 2" xfId="819"/>
    <cellStyle name="+ 2 2" xfId="4176"/>
    <cellStyle name="+ 2 3" xfId="8922"/>
    <cellStyle name="+ 3" xfId="4175"/>
    <cellStyle name="+_PLF 2012 - MCC - Arbitrages" xfId="820"/>
    <cellStyle name="+_PLF 2012 - MCC - Arbitrages 2" xfId="821"/>
    <cellStyle name="+_PLF 2012 - MCC - Arbitrages 2 2" xfId="4178"/>
    <cellStyle name="+_PLF 2012 - MCC - Arbitrages 2 3" xfId="8924"/>
    <cellStyle name="+_PLF 2012 - MCC - Arbitrages 3" xfId="4177"/>
    <cellStyle name="+_PLF 2012 - MCC - Arbitrages 4" xfId="8923"/>
    <cellStyle name="0,0_x000a__x000a_NA_x000a__x000a_" xfId="822"/>
    <cellStyle name="0,0_x000d__x000a_NA_x000d__x000a_" xfId="823"/>
    <cellStyle name="10^-3" xfId="824"/>
    <cellStyle name="10^-3 2" xfId="825"/>
    <cellStyle name="10^-3 2 2" xfId="826"/>
    <cellStyle name="10^-3 2 2 2" xfId="4186"/>
    <cellStyle name="10^-3 2 3" xfId="4185"/>
    <cellStyle name="10^-3 3" xfId="827"/>
    <cellStyle name="10^-3 3 2" xfId="4187"/>
    <cellStyle name="10^-3 4" xfId="828"/>
    <cellStyle name="10^-3 4 2" xfId="4188"/>
    <cellStyle name="10^-3 5" xfId="4184"/>
    <cellStyle name="1000s (0)" xfId="829"/>
    <cellStyle name="1000s (0) 2" xfId="4183"/>
    <cellStyle name="1000s (0) 3" xfId="8925"/>
    <cellStyle name="20 % - Accent1" xfId="830" builtinId="30" customBuiltin="1"/>
    <cellStyle name="20 % - Accent1 10" xfId="9681"/>
    <cellStyle name="20 % - Accent1 11" xfId="9715"/>
    <cellStyle name="20 % - Accent1 12" xfId="9736"/>
    <cellStyle name="20 % - Accent1 13" xfId="9754"/>
    <cellStyle name="20 % - Accent1 2" xfId="831"/>
    <cellStyle name="20 % - Accent1 2 2" xfId="832"/>
    <cellStyle name="20 % - Accent1 2 2 2" xfId="833"/>
    <cellStyle name="20 % - Accent1 2 2 2 2" xfId="4215"/>
    <cellStyle name="20 % - Accent1 2 2 3" xfId="4214"/>
    <cellStyle name="20 % - Accent1 2 3" xfId="834"/>
    <cellStyle name="20 % - Accent1 2 3 2" xfId="835"/>
    <cellStyle name="20 % - Accent1 2 3 2 2" xfId="4217"/>
    <cellStyle name="20 % - Accent1 2 3 3" xfId="4216"/>
    <cellStyle name="20 % - Accent1 2 4" xfId="836"/>
    <cellStyle name="20 % - Accent1 2 4 2" xfId="837"/>
    <cellStyle name="20 % - Accent1 2 4 2 2" xfId="4219"/>
    <cellStyle name="20 % - Accent1 2 4 3" xfId="4218"/>
    <cellStyle name="20 % - Accent1 2 5" xfId="838"/>
    <cellStyle name="20 % - Accent1 2 5 2" xfId="839"/>
    <cellStyle name="20 % - Accent1 2 5 2 2" xfId="840"/>
    <cellStyle name="20 % - Accent1 2 5 2 2 2" xfId="4222"/>
    <cellStyle name="20 % - Accent1 2 5 2 3" xfId="4221"/>
    <cellStyle name="20 % - Accent1 2 5 2 4" xfId="8928"/>
    <cellStyle name="20 % - Accent1 2 5 3" xfId="841"/>
    <cellStyle name="20 % - Accent1 2 5 3 2" xfId="4223"/>
    <cellStyle name="20 % - Accent1 2 5 4" xfId="4220"/>
    <cellStyle name="20 % - Accent1 2 5 5" xfId="8927"/>
    <cellStyle name="20 % - Accent1 2 6" xfId="842"/>
    <cellStyle name="20 % - Accent1 2 6 2" xfId="4224"/>
    <cellStyle name="20 % - Accent1 2 7" xfId="4213"/>
    <cellStyle name="20 % - Accent1 3" xfId="843"/>
    <cellStyle name="20 % - Accent1 3 2" xfId="844"/>
    <cellStyle name="20 % - Accent1 3 2 2" xfId="845"/>
    <cellStyle name="20 % - Accent1 3 2 2 2" xfId="846"/>
    <cellStyle name="20 % - Accent1 3 2 2 2 2" xfId="847"/>
    <cellStyle name="20 % - Accent1 3 2 2 2 2 2" xfId="4229"/>
    <cellStyle name="20 % - Accent1 3 2 2 2 3" xfId="4228"/>
    <cellStyle name="20 % - Accent1 3 2 2 2 4" xfId="8932"/>
    <cellStyle name="20 % - Accent1 3 2 2 3" xfId="848"/>
    <cellStyle name="20 % - Accent1 3 2 2 3 2" xfId="4230"/>
    <cellStyle name="20 % - Accent1 3 2 2 4" xfId="4227"/>
    <cellStyle name="20 % - Accent1 3 2 2 5" xfId="8931"/>
    <cellStyle name="20 % - Accent1 3 2 3" xfId="849"/>
    <cellStyle name="20 % - Accent1 3 2 3 2" xfId="850"/>
    <cellStyle name="20 % - Accent1 3 2 3 2 2" xfId="4232"/>
    <cellStyle name="20 % - Accent1 3 2 3 3" xfId="4231"/>
    <cellStyle name="20 % - Accent1 3 2 3 4" xfId="8933"/>
    <cellStyle name="20 % - Accent1 3 2 4" xfId="851"/>
    <cellStyle name="20 % - Accent1 3 2 4 2" xfId="4233"/>
    <cellStyle name="20 % - Accent1 3 2 5" xfId="4226"/>
    <cellStyle name="20 % - Accent1 3 2 6" xfId="8930"/>
    <cellStyle name="20 % - Accent1 3 3" xfId="852"/>
    <cellStyle name="20 % - Accent1 3 3 2" xfId="853"/>
    <cellStyle name="20 % - Accent1 3 3 2 2" xfId="854"/>
    <cellStyle name="20 % - Accent1 3 3 2 2 2" xfId="4236"/>
    <cellStyle name="20 % - Accent1 3 3 2 3" xfId="4235"/>
    <cellStyle name="20 % - Accent1 3 3 2 4" xfId="8935"/>
    <cellStyle name="20 % - Accent1 3 3 3" xfId="855"/>
    <cellStyle name="20 % - Accent1 3 3 3 2" xfId="4237"/>
    <cellStyle name="20 % - Accent1 3 3 4" xfId="4234"/>
    <cellStyle name="20 % - Accent1 3 3 5" xfId="8934"/>
    <cellStyle name="20 % - Accent1 3 4" xfId="856"/>
    <cellStyle name="20 % - Accent1 3 4 2" xfId="857"/>
    <cellStyle name="20 % - Accent1 3 4 2 2" xfId="858"/>
    <cellStyle name="20 % - Accent1 3 4 2 2 2" xfId="4240"/>
    <cellStyle name="20 % - Accent1 3 4 2 3" xfId="4239"/>
    <cellStyle name="20 % - Accent1 3 4 2 4" xfId="8937"/>
    <cellStyle name="20 % - Accent1 3 4 3" xfId="859"/>
    <cellStyle name="20 % - Accent1 3 4 3 2" xfId="4241"/>
    <cellStyle name="20 % - Accent1 3 4 4" xfId="4238"/>
    <cellStyle name="20 % - Accent1 3 4 5" xfId="8936"/>
    <cellStyle name="20 % - Accent1 3 5" xfId="860"/>
    <cellStyle name="20 % - Accent1 3 5 2" xfId="861"/>
    <cellStyle name="20 % - Accent1 3 5 2 2" xfId="4243"/>
    <cellStyle name="20 % - Accent1 3 5 3" xfId="4242"/>
    <cellStyle name="20 % - Accent1 3 5 4" xfId="8938"/>
    <cellStyle name="20 % - Accent1 3 6" xfId="862"/>
    <cellStyle name="20 % - Accent1 3 6 2" xfId="4244"/>
    <cellStyle name="20 % - Accent1 3 7" xfId="4225"/>
    <cellStyle name="20 % - Accent1 3 8" xfId="8929"/>
    <cellStyle name="20 % - Accent1 3_vue Rému RA 2015" xfId="863"/>
    <cellStyle name="20 % - Accent1 4" xfId="864"/>
    <cellStyle name="20 % - Accent1 4 2" xfId="865"/>
    <cellStyle name="20 % - Accent1 4 2 2" xfId="4246"/>
    <cellStyle name="20 % - Accent1 4 3" xfId="4245"/>
    <cellStyle name="20 % - Accent1 5" xfId="866"/>
    <cellStyle name="20 % - Accent1 5 2" xfId="867"/>
    <cellStyle name="20 % - Accent1 5 2 2" xfId="868"/>
    <cellStyle name="20 % - Accent1 5 2 2 2" xfId="4249"/>
    <cellStyle name="20 % - Accent1 5 2 3" xfId="4248"/>
    <cellStyle name="20 % - Accent1 5 2 4" xfId="8940"/>
    <cellStyle name="20 % - Accent1 5 3" xfId="869"/>
    <cellStyle name="20 % - Accent1 5 3 2" xfId="4250"/>
    <cellStyle name="20 % - Accent1 5 4" xfId="4247"/>
    <cellStyle name="20 % - Accent1 5 5" xfId="8939"/>
    <cellStyle name="20 % - Accent1 6" xfId="870"/>
    <cellStyle name="20 % - Accent1 6 2" xfId="871"/>
    <cellStyle name="20 % - Accent1 6 2 2" xfId="4252"/>
    <cellStyle name="20 % - Accent1 6 3" xfId="4251"/>
    <cellStyle name="20 % - Accent1 6 4" xfId="8941"/>
    <cellStyle name="20 % - Accent1 7" xfId="872"/>
    <cellStyle name="20 % - Accent1 7 2" xfId="873"/>
    <cellStyle name="20 % - Accent1 7 2 2" xfId="4254"/>
    <cellStyle name="20 % - Accent1 7 3" xfId="4253"/>
    <cellStyle name="20 % - Accent1 8" xfId="874"/>
    <cellStyle name="20 % - Accent1 8 2" xfId="875"/>
    <cellStyle name="20 % - Accent1 8 2 2" xfId="4256"/>
    <cellStyle name="20 % - Accent1 8 3" xfId="4255"/>
    <cellStyle name="20 % - Accent1 9" xfId="8926"/>
    <cellStyle name="20 % - Accent2" xfId="876" builtinId="34" customBuiltin="1"/>
    <cellStyle name="20 % - Accent2 10" xfId="9683"/>
    <cellStyle name="20 % - Accent2 11" xfId="9717"/>
    <cellStyle name="20 % - Accent2 12" xfId="9738"/>
    <cellStyle name="20 % - Accent2 13" xfId="9757"/>
    <cellStyle name="20 % - Accent2 2" xfId="877"/>
    <cellStyle name="20 % - Accent2 2 2" xfId="878"/>
    <cellStyle name="20 % - Accent2 2 2 2" xfId="879"/>
    <cellStyle name="20 % - Accent2 2 2 2 2" xfId="4259"/>
    <cellStyle name="20 % - Accent2 2 2 3" xfId="4258"/>
    <cellStyle name="20 % - Accent2 2 3" xfId="880"/>
    <cellStyle name="20 % - Accent2 2 3 2" xfId="881"/>
    <cellStyle name="20 % - Accent2 2 3 2 2" xfId="4261"/>
    <cellStyle name="20 % - Accent2 2 3 3" xfId="4260"/>
    <cellStyle name="20 % - Accent2 2 4" xfId="882"/>
    <cellStyle name="20 % - Accent2 2 4 2" xfId="883"/>
    <cellStyle name="20 % - Accent2 2 4 2 2" xfId="4263"/>
    <cellStyle name="20 % - Accent2 2 4 3" xfId="4262"/>
    <cellStyle name="20 % - Accent2 2 5" xfId="884"/>
    <cellStyle name="20 % - Accent2 2 5 2" xfId="885"/>
    <cellStyle name="20 % - Accent2 2 5 2 2" xfId="886"/>
    <cellStyle name="20 % - Accent2 2 5 2 2 2" xfId="4266"/>
    <cellStyle name="20 % - Accent2 2 5 2 3" xfId="4265"/>
    <cellStyle name="20 % - Accent2 2 5 2 4" xfId="8944"/>
    <cellStyle name="20 % - Accent2 2 5 3" xfId="887"/>
    <cellStyle name="20 % - Accent2 2 5 3 2" xfId="4267"/>
    <cellStyle name="20 % - Accent2 2 5 4" xfId="4264"/>
    <cellStyle name="20 % - Accent2 2 5 5" xfId="8943"/>
    <cellStyle name="20 % - Accent2 2 6" xfId="888"/>
    <cellStyle name="20 % - Accent2 2 6 2" xfId="4268"/>
    <cellStyle name="20 % - Accent2 2 7" xfId="4257"/>
    <cellStyle name="20 % - Accent2 3" xfId="889"/>
    <cellStyle name="20 % - Accent2 3 2" xfId="890"/>
    <cellStyle name="20 % - Accent2 3 2 2" xfId="891"/>
    <cellStyle name="20 % - Accent2 3 2 2 2" xfId="892"/>
    <cellStyle name="20 % - Accent2 3 2 2 2 2" xfId="893"/>
    <cellStyle name="20 % - Accent2 3 2 2 2 2 2" xfId="4273"/>
    <cellStyle name="20 % - Accent2 3 2 2 2 3" xfId="4272"/>
    <cellStyle name="20 % - Accent2 3 2 2 2 4" xfId="8948"/>
    <cellStyle name="20 % - Accent2 3 2 2 3" xfId="894"/>
    <cellStyle name="20 % - Accent2 3 2 2 3 2" xfId="4274"/>
    <cellStyle name="20 % - Accent2 3 2 2 4" xfId="4271"/>
    <cellStyle name="20 % - Accent2 3 2 2 5" xfId="8947"/>
    <cellStyle name="20 % - Accent2 3 2 3" xfId="895"/>
    <cellStyle name="20 % - Accent2 3 2 3 2" xfId="896"/>
    <cellStyle name="20 % - Accent2 3 2 3 2 2" xfId="4276"/>
    <cellStyle name="20 % - Accent2 3 2 3 3" xfId="4275"/>
    <cellStyle name="20 % - Accent2 3 2 3 4" xfId="8949"/>
    <cellStyle name="20 % - Accent2 3 2 4" xfId="897"/>
    <cellStyle name="20 % - Accent2 3 2 4 2" xfId="4277"/>
    <cellStyle name="20 % - Accent2 3 2 5" xfId="4270"/>
    <cellStyle name="20 % - Accent2 3 2 6" xfId="8946"/>
    <cellStyle name="20 % - Accent2 3 3" xfId="898"/>
    <cellStyle name="20 % - Accent2 3 3 2" xfId="899"/>
    <cellStyle name="20 % - Accent2 3 3 2 2" xfId="900"/>
    <cellStyle name="20 % - Accent2 3 3 2 2 2" xfId="4280"/>
    <cellStyle name="20 % - Accent2 3 3 2 3" xfId="4279"/>
    <cellStyle name="20 % - Accent2 3 3 2 4" xfId="8951"/>
    <cellStyle name="20 % - Accent2 3 3 3" xfId="901"/>
    <cellStyle name="20 % - Accent2 3 3 3 2" xfId="4281"/>
    <cellStyle name="20 % - Accent2 3 3 4" xfId="4278"/>
    <cellStyle name="20 % - Accent2 3 3 5" xfId="8950"/>
    <cellStyle name="20 % - Accent2 3 4" xfId="902"/>
    <cellStyle name="20 % - Accent2 3 4 2" xfId="903"/>
    <cellStyle name="20 % - Accent2 3 4 2 2" xfId="904"/>
    <cellStyle name="20 % - Accent2 3 4 2 2 2" xfId="4284"/>
    <cellStyle name="20 % - Accent2 3 4 2 3" xfId="4283"/>
    <cellStyle name="20 % - Accent2 3 4 2 4" xfId="8953"/>
    <cellStyle name="20 % - Accent2 3 4 3" xfId="905"/>
    <cellStyle name="20 % - Accent2 3 4 3 2" xfId="4285"/>
    <cellStyle name="20 % - Accent2 3 4 4" xfId="4282"/>
    <cellStyle name="20 % - Accent2 3 4 5" xfId="8952"/>
    <cellStyle name="20 % - Accent2 3 5" xfId="906"/>
    <cellStyle name="20 % - Accent2 3 5 2" xfId="907"/>
    <cellStyle name="20 % - Accent2 3 5 2 2" xfId="4287"/>
    <cellStyle name="20 % - Accent2 3 5 3" xfId="4286"/>
    <cellStyle name="20 % - Accent2 3 5 4" xfId="8954"/>
    <cellStyle name="20 % - Accent2 3 6" xfId="908"/>
    <cellStyle name="20 % - Accent2 3 6 2" xfId="4288"/>
    <cellStyle name="20 % - Accent2 3 7" xfId="4269"/>
    <cellStyle name="20 % - Accent2 3 8" xfId="8945"/>
    <cellStyle name="20 % - Accent2 3_vue Rému RA 2015" xfId="909"/>
    <cellStyle name="20 % - Accent2 4" xfId="910"/>
    <cellStyle name="20 % - Accent2 4 2" xfId="911"/>
    <cellStyle name="20 % - Accent2 4 2 2" xfId="4290"/>
    <cellStyle name="20 % - Accent2 4 3" xfId="4289"/>
    <cellStyle name="20 % - Accent2 5" xfId="912"/>
    <cellStyle name="20 % - Accent2 5 2" xfId="913"/>
    <cellStyle name="20 % - Accent2 5 2 2" xfId="914"/>
    <cellStyle name="20 % - Accent2 5 2 2 2" xfId="4293"/>
    <cellStyle name="20 % - Accent2 5 2 3" xfId="4292"/>
    <cellStyle name="20 % - Accent2 5 2 4" xfId="8956"/>
    <cellStyle name="20 % - Accent2 5 3" xfId="915"/>
    <cellStyle name="20 % - Accent2 5 3 2" xfId="4294"/>
    <cellStyle name="20 % - Accent2 5 4" xfId="4291"/>
    <cellStyle name="20 % - Accent2 5 5" xfId="8955"/>
    <cellStyle name="20 % - Accent2 6" xfId="916"/>
    <cellStyle name="20 % - Accent2 6 2" xfId="917"/>
    <cellStyle name="20 % - Accent2 6 2 2" xfId="4296"/>
    <cellStyle name="20 % - Accent2 6 3" xfId="4295"/>
    <cellStyle name="20 % - Accent2 6 4" xfId="8957"/>
    <cellStyle name="20 % - Accent2 7" xfId="918"/>
    <cellStyle name="20 % - Accent2 7 2" xfId="919"/>
    <cellStyle name="20 % - Accent2 7 2 2" xfId="4298"/>
    <cellStyle name="20 % - Accent2 7 3" xfId="4297"/>
    <cellStyle name="20 % - Accent2 8" xfId="920"/>
    <cellStyle name="20 % - Accent2 8 2" xfId="921"/>
    <cellStyle name="20 % - Accent2 8 2 2" xfId="4300"/>
    <cellStyle name="20 % - Accent2 8 3" xfId="4299"/>
    <cellStyle name="20 % - Accent2 9" xfId="8942"/>
    <cellStyle name="20 % - Accent3" xfId="922" builtinId="38" customBuiltin="1"/>
    <cellStyle name="20 % - Accent3 10" xfId="9685"/>
    <cellStyle name="20 % - Accent3 11" xfId="9719"/>
    <cellStyle name="20 % - Accent3 12" xfId="9740"/>
    <cellStyle name="20 % - Accent3 13" xfId="9759"/>
    <cellStyle name="20 % - Accent3 2" xfId="923"/>
    <cellStyle name="20 % - Accent3 2 2" xfId="924"/>
    <cellStyle name="20 % - Accent3 2 2 2" xfId="925"/>
    <cellStyle name="20 % - Accent3 2 2 2 2" xfId="4303"/>
    <cellStyle name="20 % - Accent3 2 2 3" xfId="4302"/>
    <cellStyle name="20 % - Accent3 2 3" xfId="926"/>
    <cellStyle name="20 % - Accent3 2 3 2" xfId="927"/>
    <cellStyle name="20 % - Accent3 2 3 2 2" xfId="4305"/>
    <cellStyle name="20 % - Accent3 2 3 3" xfId="4304"/>
    <cellStyle name="20 % - Accent3 2 4" xfId="928"/>
    <cellStyle name="20 % - Accent3 2 4 2" xfId="929"/>
    <cellStyle name="20 % - Accent3 2 4 2 2" xfId="4307"/>
    <cellStyle name="20 % - Accent3 2 4 3" xfId="4306"/>
    <cellStyle name="20 % - Accent3 2 5" xfId="930"/>
    <cellStyle name="20 % - Accent3 2 5 2" xfId="931"/>
    <cellStyle name="20 % - Accent3 2 5 2 2" xfId="932"/>
    <cellStyle name="20 % - Accent3 2 5 2 2 2" xfId="4310"/>
    <cellStyle name="20 % - Accent3 2 5 2 3" xfId="4309"/>
    <cellStyle name="20 % - Accent3 2 5 2 4" xfId="8960"/>
    <cellStyle name="20 % - Accent3 2 5 3" xfId="933"/>
    <cellStyle name="20 % - Accent3 2 5 3 2" xfId="4311"/>
    <cellStyle name="20 % - Accent3 2 5 4" xfId="4308"/>
    <cellStyle name="20 % - Accent3 2 5 5" xfId="8959"/>
    <cellStyle name="20 % - Accent3 2 6" xfId="934"/>
    <cellStyle name="20 % - Accent3 2 6 2" xfId="4312"/>
    <cellStyle name="20 % - Accent3 2 7" xfId="4301"/>
    <cellStyle name="20 % - Accent3 3" xfId="935"/>
    <cellStyle name="20 % - Accent3 3 2" xfId="936"/>
    <cellStyle name="20 % - Accent3 3 2 2" xfId="937"/>
    <cellStyle name="20 % - Accent3 3 2 2 2" xfId="938"/>
    <cellStyle name="20 % - Accent3 3 2 2 2 2" xfId="939"/>
    <cellStyle name="20 % - Accent3 3 2 2 2 2 2" xfId="4317"/>
    <cellStyle name="20 % - Accent3 3 2 2 2 3" xfId="4316"/>
    <cellStyle name="20 % - Accent3 3 2 2 2 4" xfId="8964"/>
    <cellStyle name="20 % - Accent3 3 2 2 3" xfId="940"/>
    <cellStyle name="20 % - Accent3 3 2 2 3 2" xfId="4318"/>
    <cellStyle name="20 % - Accent3 3 2 2 4" xfId="4315"/>
    <cellStyle name="20 % - Accent3 3 2 2 5" xfId="8963"/>
    <cellStyle name="20 % - Accent3 3 2 3" xfId="941"/>
    <cellStyle name="20 % - Accent3 3 2 3 2" xfId="942"/>
    <cellStyle name="20 % - Accent3 3 2 3 2 2" xfId="4320"/>
    <cellStyle name="20 % - Accent3 3 2 3 3" xfId="4319"/>
    <cellStyle name="20 % - Accent3 3 2 3 4" xfId="8965"/>
    <cellStyle name="20 % - Accent3 3 2 4" xfId="943"/>
    <cellStyle name="20 % - Accent3 3 2 4 2" xfId="4321"/>
    <cellStyle name="20 % - Accent3 3 2 5" xfId="4314"/>
    <cellStyle name="20 % - Accent3 3 2 6" xfId="8962"/>
    <cellStyle name="20 % - Accent3 3 3" xfId="944"/>
    <cellStyle name="20 % - Accent3 3 3 2" xfId="945"/>
    <cellStyle name="20 % - Accent3 3 3 2 2" xfId="946"/>
    <cellStyle name="20 % - Accent3 3 3 2 2 2" xfId="4324"/>
    <cellStyle name="20 % - Accent3 3 3 2 3" xfId="4323"/>
    <cellStyle name="20 % - Accent3 3 3 2 4" xfId="8967"/>
    <cellStyle name="20 % - Accent3 3 3 3" xfId="947"/>
    <cellStyle name="20 % - Accent3 3 3 3 2" xfId="4325"/>
    <cellStyle name="20 % - Accent3 3 3 4" xfId="4322"/>
    <cellStyle name="20 % - Accent3 3 3 5" xfId="8966"/>
    <cellStyle name="20 % - Accent3 3 4" xfId="948"/>
    <cellStyle name="20 % - Accent3 3 4 2" xfId="949"/>
    <cellStyle name="20 % - Accent3 3 4 2 2" xfId="950"/>
    <cellStyle name="20 % - Accent3 3 4 2 2 2" xfId="4328"/>
    <cellStyle name="20 % - Accent3 3 4 2 3" xfId="4327"/>
    <cellStyle name="20 % - Accent3 3 4 2 4" xfId="8969"/>
    <cellStyle name="20 % - Accent3 3 4 3" xfId="951"/>
    <cellStyle name="20 % - Accent3 3 4 3 2" xfId="4329"/>
    <cellStyle name="20 % - Accent3 3 4 4" xfId="4326"/>
    <cellStyle name="20 % - Accent3 3 4 5" xfId="8968"/>
    <cellStyle name="20 % - Accent3 3 5" xfId="952"/>
    <cellStyle name="20 % - Accent3 3 5 2" xfId="953"/>
    <cellStyle name="20 % - Accent3 3 5 2 2" xfId="4331"/>
    <cellStyle name="20 % - Accent3 3 5 3" xfId="4330"/>
    <cellStyle name="20 % - Accent3 3 5 4" xfId="8970"/>
    <cellStyle name="20 % - Accent3 3 6" xfId="954"/>
    <cellStyle name="20 % - Accent3 3 6 2" xfId="4332"/>
    <cellStyle name="20 % - Accent3 3 7" xfId="4313"/>
    <cellStyle name="20 % - Accent3 3 8" xfId="8961"/>
    <cellStyle name="20 % - Accent3 3_vue Rému RA 2015" xfId="955"/>
    <cellStyle name="20 % - Accent3 4" xfId="956"/>
    <cellStyle name="20 % - Accent3 4 2" xfId="957"/>
    <cellStyle name="20 % - Accent3 4 2 2" xfId="4334"/>
    <cellStyle name="20 % - Accent3 4 3" xfId="4333"/>
    <cellStyle name="20 % - Accent3 5" xfId="958"/>
    <cellStyle name="20 % - Accent3 5 2" xfId="959"/>
    <cellStyle name="20 % - Accent3 5 2 2" xfId="960"/>
    <cellStyle name="20 % - Accent3 5 2 2 2" xfId="4337"/>
    <cellStyle name="20 % - Accent3 5 2 3" xfId="4336"/>
    <cellStyle name="20 % - Accent3 5 2 4" xfId="8972"/>
    <cellStyle name="20 % - Accent3 5 3" xfId="961"/>
    <cellStyle name="20 % - Accent3 5 3 2" xfId="4338"/>
    <cellStyle name="20 % - Accent3 5 4" xfId="4335"/>
    <cellStyle name="20 % - Accent3 5 5" xfId="8971"/>
    <cellStyle name="20 % - Accent3 6" xfId="962"/>
    <cellStyle name="20 % - Accent3 6 2" xfId="963"/>
    <cellStyle name="20 % - Accent3 6 2 2" xfId="4340"/>
    <cellStyle name="20 % - Accent3 6 3" xfId="4339"/>
    <cellStyle name="20 % - Accent3 6 4" xfId="8973"/>
    <cellStyle name="20 % - Accent3 7" xfId="4341"/>
    <cellStyle name="20 % - Accent3 8" xfId="4342"/>
    <cellStyle name="20 % - Accent3 9" xfId="8958"/>
    <cellStyle name="20 % - Accent4" xfId="964" builtinId="42" customBuiltin="1"/>
    <cellStyle name="20 % - Accent4 10" xfId="9688"/>
    <cellStyle name="20 % - Accent4 11" xfId="9722"/>
    <cellStyle name="20 % - Accent4 12" xfId="9742"/>
    <cellStyle name="20 % - Accent4 13" xfId="9761"/>
    <cellStyle name="20 % - Accent4 2" xfId="965"/>
    <cellStyle name="20 % - Accent4 2 2" xfId="966"/>
    <cellStyle name="20 % - Accent4 2 2 2" xfId="967"/>
    <cellStyle name="20 % - Accent4 2 2 2 2" xfId="4345"/>
    <cellStyle name="20 % - Accent4 2 2 3" xfId="4344"/>
    <cellStyle name="20 % - Accent4 2 3" xfId="968"/>
    <cellStyle name="20 % - Accent4 2 3 2" xfId="969"/>
    <cellStyle name="20 % - Accent4 2 3 2 2" xfId="4347"/>
    <cellStyle name="20 % - Accent4 2 3 3" xfId="4346"/>
    <cellStyle name="20 % - Accent4 2 4" xfId="970"/>
    <cellStyle name="20 % - Accent4 2 4 2" xfId="971"/>
    <cellStyle name="20 % - Accent4 2 4 2 2" xfId="4349"/>
    <cellStyle name="20 % - Accent4 2 4 3" xfId="4348"/>
    <cellStyle name="20 % - Accent4 2 5" xfId="972"/>
    <cellStyle name="20 % - Accent4 2 5 2" xfId="973"/>
    <cellStyle name="20 % - Accent4 2 5 2 2" xfId="974"/>
    <cellStyle name="20 % - Accent4 2 5 2 2 2" xfId="4352"/>
    <cellStyle name="20 % - Accent4 2 5 2 3" xfId="4351"/>
    <cellStyle name="20 % - Accent4 2 5 2 4" xfId="8976"/>
    <cellStyle name="20 % - Accent4 2 5 3" xfId="975"/>
    <cellStyle name="20 % - Accent4 2 5 3 2" xfId="4353"/>
    <cellStyle name="20 % - Accent4 2 5 4" xfId="4350"/>
    <cellStyle name="20 % - Accent4 2 5 5" xfId="8975"/>
    <cellStyle name="20 % - Accent4 2 6" xfId="976"/>
    <cellStyle name="20 % - Accent4 2 6 2" xfId="4354"/>
    <cellStyle name="20 % - Accent4 2 7" xfId="4343"/>
    <cellStyle name="20 % - Accent4 3" xfId="977"/>
    <cellStyle name="20 % - Accent4 3 2" xfId="978"/>
    <cellStyle name="20 % - Accent4 3 2 2" xfId="979"/>
    <cellStyle name="20 % - Accent4 3 2 2 2" xfId="980"/>
    <cellStyle name="20 % - Accent4 3 2 2 2 2" xfId="981"/>
    <cellStyle name="20 % - Accent4 3 2 2 2 2 2" xfId="4359"/>
    <cellStyle name="20 % - Accent4 3 2 2 2 3" xfId="4358"/>
    <cellStyle name="20 % - Accent4 3 2 2 2 4" xfId="8980"/>
    <cellStyle name="20 % - Accent4 3 2 2 3" xfId="982"/>
    <cellStyle name="20 % - Accent4 3 2 2 3 2" xfId="4360"/>
    <cellStyle name="20 % - Accent4 3 2 2 4" xfId="4357"/>
    <cellStyle name="20 % - Accent4 3 2 2 5" xfId="8979"/>
    <cellStyle name="20 % - Accent4 3 2 3" xfId="983"/>
    <cellStyle name="20 % - Accent4 3 2 3 2" xfId="984"/>
    <cellStyle name="20 % - Accent4 3 2 3 2 2" xfId="4362"/>
    <cellStyle name="20 % - Accent4 3 2 3 3" xfId="4361"/>
    <cellStyle name="20 % - Accent4 3 2 3 4" xfId="8981"/>
    <cellStyle name="20 % - Accent4 3 2 4" xfId="985"/>
    <cellStyle name="20 % - Accent4 3 2 4 2" xfId="4363"/>
    <cellStyle name="20 % - Accent4 3 2 5" xfId="4356"/>
    <cellStyle name="20 % - Accent4 3 2 6" xfId="8978"/>
    <cellStyle name="20 % - Accent4 3 3" xfId="986"/>
    <cellStyle name="20 % - Accent4 3 3 2" xfId="987"/>
    <cellStyle name="20 % - Accent4 3 3 2 2" xfId="988"/>
    <cellStyle name="20 % - Accent4 3 3 2 2 2" xfId="4366"/>
    <cellStyle name="20 % - Accent4 3 3 2 3" xfId="4365"/>
    <cellStyle name="20 % - Accent4 3 3 2 4" xfId="8983"/>
    <cellStyle name="20 % - Accent4 3 3 3" xfId="989"/>
    <cellStyle name="20 % - Accent4 3 3 3 2" xfId="4367"/>
    <cellStyle name="20 % - Accent4 3 3 4" xfId="4364"/>
    <cellStyle name="20 % - Accent4 3 3 5" xfId="8982"/>
    <cellStyle name="20 % - Accent4 3 4" xfId="990"/>
    <cellStyle name="20 % - Accent4 3 4 2" xfId="991"/>
    <cellStyle name="20 % - Accent4 3 4 2 2" xfId="992"/>
    <cellStyle name="20 % - Accent4 3 4 2 2 2" xfId="4370"/>
    <cellStyle name="20 % - Accent4 3 4 2 3" xfId="4369"/>
    <cellStyle name="20 % - Accent4 3 4 2 4" xfId="8985"/>
    <cellStyle name="20 % - Accent4 3 4 3" xfId="993"/>
    <cellStyle name="20 % - Accent4 3 4 3 2" xfId="4371"/>
    <cellStyle name="20 % - Accent4 3 4 4" xfId="4368"/>
    <cellStyle name="20 % - Accent4 3 4 5" xfId="8984"/>
    <cellStyle name="20 % - Accent4 3 5" xfId="994"/>
    <cellStyle name="20 % - Accent4 3 5 2" xfId="995"/>
    <cellStyle name="20 % - Accent4 3 5 2 2" xfId="4373"/>
    <cellStyle name="20 % - Accent4 3 5 3" xfId="4372"/>
    <cellStyle name="20 % - Accent4 3 5 4" xfId="8986"/>
    <cellStyle name="20 % - Accent4 3 6" xfId="996"/>
    <cellStyle name="20 % - Accent4 3 6 2" xfId="4374"/>
    <cellStyle name="20 % - Accent4 3 7" xfId="4355"/>
    <cellStyle name="20 % - Accent4 3 8" xfId="8977"/>
    <cellStyle name="20 % - Accent4 3_vue Rému RA 2015" xfId="997"/>
    <cellStyle name="20 % - Accent4 4" xfId="998"/>
    <cellStyle name="20 % - Accent4 4 2" xfId="999"/>
    <cellStyle name="20 % - Accent4 4 2 2" xfId="4376"/>
    <cellStyle name="20 % - Accent4 4 3" xfId="4375"/>
    <cellStyle name="20 % - Accent4 5" xfId="1000"/>
    <cellStyle name="20 % - Accent4 5 2" xfId="1001"/>
    <cellStyle name="20 % - Accent4 5 2 2" xfId="1002"/>
    <cellStyle name="20 % - Accent4 5 2 2 2" xfId="4379"/>
    <cellStyle name="20 % - Accent4 5 2 3" xfId="4378"/>
    <cellStyle name="20 % - Accent4 5 2 4" xfId="8988"/>
    <cellStyle name="20 % - Accent4 5 3" xfId="1003"/>
    <cellStyle name="20 % - Accent4 5 3 2" xfId="4380"/>
    <cellStyle name="20 % - Accent4 5 4" xfId="4377"/>
    <cellStyle name="20 % - Accent4 5 5" xfId="8987"/>
    <cellStyle name="20 % - Accent4 6" xfId="1004"/>
    <cellStyle name="20 % - Accent4 6 2" xfId="1005"/>
    <cellStyle name="20 % - Accent4 6 2 2" xfId="4382"/>
    <cellStyle name="20 % - Accent4 6 3" xfId="4381"/>
    <cellStyle name="20 % - Accent4 6 4" xfId="8989"/>
    <cellStyle name="20 % - Accent4 7" xfId="1006"/>
    <cellStyle name="20 % - Accent4 7 2" xfId="1007"/>
    <cellStyle name="20 % - Accent4 7 2 2" xfId="4384"/>
    <cellStyle name="20 % - Accent4 7 3" xfId="4383"/>
    <cellStyle name="20 % - Accent4 8" xfId="1008"/>
    <cellStyle name="20 % - Accent4 8 2" xfId="1009"/>
    <cellStyle name="20 % - Accent4 8 2 2" xfId="4386"/>
    <cellStyle name="20 % - Accent4 8 3" xfId="4385"/>
    <cellStyle name="20 % - Accent4 9" xfId="8974"/>
    <cellStyle name="20 % - Accent5" xfId="1010" builtinId="46" customBuiltin="1"/>
    <cellStyle name="20 % - Accent5 10" xfId="9724"/>
    <cellStyle name="20 % - Accent5 11" xfId="9744"/>
    <cellStyle name="20 % - Accent5 12" xfId="9763"/>
    <cellStyle name="20 % - Accent5 2" xfId="1011"/>
    <cellStyle name="20 % - Accent5 2 2" xfId="1012"/>
    <cellStyle name="20 % - Accent5 2 2 2" xfId="1013"/>
    <cellStyle name="20 % - Accent5 2 2 2 2" xfId="1014"/>
    <cellStyle name="20 % - Accent5 2 2 2 2 2" xfId="4390"/>
    <cellStyle name="20 % - Accent5 2 2 2 3" xfId="4389"/>
    <cellStyle name="20 % - Accent5 2 2 2 4" xfId="8992"/>
    <cellStyle name="20 % - Accent5 2 2 3" xfId="1015"/>
    <cellStyle name="20 % - Accent5 2 2 3 2" xfId="4391"/>
    <cellStyle name="20 % - Accent5 2 2 4" xfId="4388"/>
    <cellStyle name="20 % - Accent5 2 2 5" xfId="8991"/>
    <cellStyle name="20 % - Accent5 2 3" xfId="1016"/>
    <cellStyle name="20 % - Accent5 2 3 2" xfId="4392"/>
    <cellStyle name="20 % - Accent5 2 4" xfId="4387"/>
    <cellStyle name="20 % - Accent5 3" xfId="1017"/>
    <cellStyle name="20 % - Accent5 3 2" xfId="1018"/>
    <cellStyle name="20 % - Accent5 3 2 2" xfId="1019"/>
    <cellStyle name="20 % - Accent5 3 2 2 2" xfId="1020"/>
    <cellStyle name="20 % - Accent5 3 2 2 2 2" xfId="1021"/>
    <cellStyle name="20 % - Accent5 3 2 2 2 2 2" xfId="4397"/>
    <cellStyle name="20 % - Accent5 3 2 2 2 3" xfId="4396"/>
    <cellStyle name="20 % - Accent5 3 2 2 2 4" xfId="8996"/>
    <cellStyle name="20 % - Accent5 3 2 2 3" xfId="1022"/>
    <cellStyle name="20 % - Accent5 3 2 2 3 2" xfId="4398"/>
    <cellStyle name="20 % - Accent5 3 2 2 4" xfId="4395"/>
    <cellStyle name="20 % - Accent5 3 2 2 5" xfId="8995"/>
    <cellStyle name="20 % - Accent5 3 2 3" xfId="1023"/>
    <cellStyle name="20 % - Accent5 3 2 3 2" xfId="1024"/>
    <cellStyle name="20 % - Accent5 3 2 3 2 2" xfId="4400"/>
    <cellStyle name="20 % - Accent5 3 2 3 3" xfId="4399"/>
    <cellStyle name="20 % - Accent5 3 2 3 4" xfId="8997"/>
    <cellStyle name="20 % - Accent5 3 2 4" xfId="1025"/>
    <cellStyle name="20 % - Accent5 3 2 4 2" xfId="4401"/>
    <cellStyle name="20 % - Accent5 3 2 5" xfId="4394"/>
    <cellStyle name="20 % - Accent5 3 2 6" xfId="8994"/>
    <cellStyle name="20 % - Accent5 3 3" xfId="1026"/>
    <cellStyle name="20 % - Accent5 3 3 2" xfId="1027"/>
    <cellStyle name="20 % - Accent5 3 3 2 2" xfId="1028"/>
    <cellStyle name="20 % - Accent5 3 3 2 2 2" xfId="4404"/>
    <cellStyle name="20 % - Accent5 3 3 2 3" xfId="4403"/>
    <cellStyle name="20 % - Accent5 3 3 2 4" xfId="8999"/>
    <cellStyle name="20 % - Accent5 3 3 3" xfId="1029"/>
    <cellStyle name="20 % - Accent5 3 3 3 2" xfId="4405"/>
    <cellStyle name="20 % - Accent5 3 3 4" xfId="4402"/>
    <cellStyle name="20 % - Accent5 3 3 5" xfId="8998"/>
    <cellStyle name="20 % - Accent5 3 4" xfId="1030"/>
    <cellStyle name="20 % - Accent5 3 4 2" xfId="1031"/>
    <cellStyle name="20 % - Accent5 3 4 2 2" xfId="1032"/>
    <cellStyle name="20 % - Accent5 3 4 2 2 2" xfId="4408"/>
    <cellStyle name="20 % - Accent5 3 4 2 3" xfId="4407"/>
    <cellStyle name="20 % - Accent5 3 4 2 4" xfId="9001"/>
    <cellStyle name="20 % - Accent5 3 4 3" xfId="1033"/>
    <cellStyle name="20 % - Accent5 3 4 3 2" xfId="4409"/>
    <cellStyle name="20 % - Accent5 3 4 4" xfId="4406"/>
    <cellStyle name="20 % - Accent5 3 4 5" xfId="9000"/>
    <cellStyle name="20 % - Accent5 3 5" xfId="1034"/>
    <cellStyle name="20 % - Accent5 3 5 2" xfId="1035"/>
    <cellStyle name="20 % - Accent5 3 5 2 2" xfId="4411"/>
    <cellStyle name="20 % - Accent5 3 5 3" xfId="4410"/>
    <cellStyle name="20 % - Accent5 3 5 4" xfId="9002"/>
    <cellStyle name="20 % - Accent5 3 6" xfId="1036"/>
    <cellStyle name="20 % - Accent5 3 6 2" xfId="4412"/>
    <cellStyle name="20 % - Accent5 3 7" xfId="4393"/>
    <cellStyle name="20 % - Accent5 3 8" xfId="8993"/>
    <cellStyle name="20 % - Accent5 3_vue Rému RA 2015" xfId="1037"/>
    <cellStyle name="20 % - Accent5 4" xfId="1038"/>
    <cellStyle name="20 % - Accent5 4 2" xfId="1039"/>
    <cellStyle name="20 % - Accent5 4 2 2" xfId="1040"/>
    <cellStyle name="20 % - Accent5 4 2 2 2" xfId="4415"/>
    <cellStyle name="20 % - Accent5 4 2 3" xfId="4414"/>
    <cellStyle name="20 % - Accent5 4 2 4" xfId="9004"/>
    <cellStyle name="20 % - Accent5 4 3" xfId="1041"/>
    <cellStyle name="20 % - Accent5 4 3 2" xfId="4416"/>
    <cellStyle name="20 % - Accent5 4 4" xfId="4413"/>
    <cellStyle name="20 % - Accent5 4 5" xfId="9003"/>
    <cellStyle name="20 % - Accent5 5" xfId="1042"/>
    <cellStyle name="20 % - Accent5 5 2" xfId="1043"/>
    <cellStyle name="20 % - Accent5 5 2 2" xfId="4418"/>
    <cellStyle name="20 % - Accent5 5 3" xfId="4417"/>
    <cellStyle name="20 % - Accent5 5 4" xfId="9005"/>
    <cellStyle name="20 % - Accent5 6" xfId="4419"/>
    <cellStyle name="20 % - Accent5 7" xfId="4420"/>
    <cellStyle name="20 % - Accent5 8" xfId="8990"/>
    <cellStyle name="20 % - Accent5 9" xfId="9691"/>
    <cellStyle name="20 % - Accent6" xfId="1044" builtinId="50" customBuiltin="1"/>
    <cellStyle name="20 % - Accent6 10" xfId="9693"/>
    <cellStyle name="20 % - Accent6 11" xfId="9726"/>
    <cellStyle name="20 % - Accent6 12" xfId="9746"/>
    <cellStyle name="20 % - Accent6 13" xfId="9766"/>
    <cellStyle name="20 % - Accent6 2" xfId="1045"/>
    <cellStyle name="20 % - Accent6 2 2" xfId="1046"/>
    <cellStyle name="20 % - Accent6 2 2 2" xfId="1047"/>
    <cellStyle name="20 % - Accent6 2 2 2 2" xfId="4423"/>
    <cellStyle name="20 % - Accent6 2 2 3" xfId="4422"/>
    <cellStyle name="20 % - Accent6 2 3" xfId="1048"/>
    <cellStyle name="20 % - Accent6 2 3 2" xfId="1049"/>
    <cellStyle name="20 % - Accent6 2 3 2 2" xfId="4425"/>
    <cellStyle name="20 % - Accent6 2 3 3" xfId="4424"/>
    <cellStyle name="20 % - Accent6 2 4" xfId="1050"/>
    <cellStyle name="20 % - Accent6 2 4 2" xfId="1051"/>
    <cellStyle name="20 % - Accent6 2 4 2 2" xfId="4427"/>
    <cellStyle name="20 % - Accent6 2 4 3" xfId="4426"/>
    <cellStyle name="20 % - Accent6 2 5" xfId="1052"/>
    <cellStyle name="20 % - Accent6 2 5 2" xfId="1053"/>
    <cellStyle name="20 % - Accent6 2 5 2 2" xfId="1054"/>
    <cellStyle name="20 % - Accent6 2 5 2 2 2" xfId="4430"/>
    <cellStyle name="20 % - Accent6 2 5 2 3" xfId="4429"/>
    <cellStyle name="20 % - Accent6 2 5 2 4" xfId="9008"/>
    <cellStyle name="20 % - Accent6 2 5 3" xfId="1055"/>
    <cellStyle name="20 % - Accent6 2 5 3 2" xfId="4431"/>
    <cellStyle name="20 % - Accent6 2 5 4" xfId="4428"/>
    <cellStyle name="20 % - Accent6 2 5 5" xfId="9007"/>
    <cellStyle name="20 % - Accent6 2 6" xfId="1056"/>
    <cellStyle name="20 % - Accent6 2 6 2" xfId="4432"/>
    <cellStyle name="20 % - Accent6 2 7" xfId="4421"/>
    <cellStyle name="20 % - Accent6 3" xfId="1057"/>
    <cellStyle name="20 % - Accent6 3 2" xfId="1058"/>
    <cellStyle name="20 % - Accent6 3 2 2" xfId="1059"/>
    <cellStyle name="20 % - Accent6 3 2 2 2" xfId="1060"/>
    <cellStyle name="20 % - Accent6 3 2 2 2 2" xfId="1061"/>
    <cellStyle name="20 % - Accent6 3 2 2 2 2 2" xfId="4437"/>
    <cellStyle name="20 % - Accent6 3 2 2 2 3" xfId="4436"/>
    <cellStyle name="20 % - Accent6 3 2 2 2 4" xfId="9012"/>
    <cellStyle name="20 % - Accent6 3 2 2 3" xfId="1062"/>
    <cellStyle name="20 % - Accent6 3 2 2 3 2" xfId="4438"/>
    <cellStyle name="20 % - Accent6 3 2 2 4" xfId="4435"/>
    <cellStyle name="20 % - Accent6 3 2 2 5" xfId="9011"/>
    <cellStyle name="20 % - Accent6 3 2 3" xfId="1063"/>
    <cellStyle name="20 % - Accent6 3 2 3 2" xfId="1064"/>
    <cellStyle name="20 % - Accent6 3 2 3 2 2" xfId="4440"/>
    <cellStyle name="20 % - Accent6 3 2 3 3" xfId="4439"/>
    <cellStyle name="20 % - Accent6 3 2 3 4" xfId="9013"/>
    <cellStyle name="20 % - Accent6 3 2 4" xfId="1065"/>
    <cellStyle name="20 % - Accent6 3 2 4 2" xfId="4441"/>
    <cellStyle name="20 % - Accent6 3 2 5" xfId="4434"/>
    <cellStyle name="20 % - Accent6 3 2 6" xfId="9010"/>
    <cellStyle name="20 % - Accent6 3 3" xfId="1066"/>
    <cellStyle name="20 % - Accent6 3 3 2" xfId="1067"/>
    <cellStyle name="20 % - Accent6 3 3 2 2" xfId="1068"/>
    <cellStyle name="20 % - Accent6 3 3 2 2 2" xfId="4444"/>
    <cellStyle name="20 % - Accent6 3 3 2 3" xfId="4443"/>
    <cellStyle name="20 % - Accent6 3 3 2 4" xfId="9015"/>
    <cellStyle name="20 % - Accent6 3 3 3" xfId="1069"/>
    <cellStyle name="20 % - Accent6 3 3 3 2" xfId="4445"/>
    <cellStyle name="20 % - Accent6 3 3 4" xfId="4442"/>
    <cellStyle name="20 % - Accent6 3 3 5" xfId="9014"/>
    <cellStyle name="20 % - Accent6 3 4" xfId="1070"/>
    <cellStyle name="20 % - Accent6 3 4 2" xfId="1071"/>
    <cellStyle name="20 % - Accent6 3 4 2 2" xfId="1072"/>
    <cellStyle name="20 % - Accent6 3 4 2 2 2" xfId="4448"/>
    <cellStyle name="20 % - Accent6 3 4 2 3" xfId="4447"/>
    <cellStyle name="20 % - Accent6 3 4 2 4" xfId="9017"/>
    <cellStyle name="20 % - Accent6 3 4 3" xfId="1073"/>
    <cellStyle name="20 % - Accent6 3 4 3 2" xfId="4449"/>
    <cellStyle name="20 % - Accent6 3 4 4" xfId="4446"/>
    <cellStyle name="20 % - Accent6 3 4 5" xfId="9016"/>
    <cellStyle name="20 % - Accent6 3 5" xfId="1074"/>
    <cellStyle name="20 % - Accent6 3 5 2" xfId="1075"/>
    <cellStyle name="20 % - Accent6 3 5 2 2" xfId="4451"/>
    <cellStyle name="20 % - Accent6 3 5 3" xfId="4450"/>
    <cellStyle name="20 % - Accent6 3 5 4" xfId="9018"/>
    <cellStyle name="20 % - Accent6 3 6" xfId="1076"/>
    <cellStyle name="20 % - Accent6 3 6 2" xfId="4452"/>
    <cellStyle name="20 % - Accent6 3 7" xfId="4433"/>
    <cellStyle name="20 % - Accent6 3 8" xfId="9009"/>
    <cellStyle name="20 % - Accent6 3_vue Rému RA 2015" xfId="1077"/>
    <cellStyle name="20 % - Accent6 4" xfId="1078"/>
    <cellStyle name="20 % - Accent6 4 2" xfId="1079"/>
    <cellStyle name="20 % - Accent6 4 2 2" xfId="4454"/>
    <cellStyle name="20 % - Accent6 4 3" xfId="4453"/>
    <cellStyle name="20 % - Accent6 5" xfId="1080"/>
    <cellStyle name="20 % - Accent6 5 2" xfId="1081"/>
    <cellStyle name="20 % - Accent6 5 2 2" xfId="1082"/>
    <cellStyle name="20 % - Accent6 5 2 2 2" xfId="4457"/>
    <cellStyle name="20 % - Accent6 5 2 3" xfId="4456"/>
    <cellStyle name="20 % - Accent6 5 2 4" xfId="9020"/>
    <cellStyle name="20 % - Accent6 5 3" xfId="1083"/>
    <cellStyle name="20 % - Accent6 5 3 2" xfId="4458"/>
    <cellStyle name="20 % - Accent6 5 4" xfId="4455"/>
    <cellStyle name="20 % - Accent6 5 5" xfId="9019"/>
    <cellStyle name="20 % - Accent6 6" xfId="1084"/>
    <cellStyle name="20 % - Accent6 6 2" xfId="1085"/>
    <cellStyle name="20 % - Accent6 6 2 2" xfId="4460"/>
    <cellStyle name="20 % - Accent6 6 3" xfId="4459"/>
    <cellStyle name="20 % - Accent6 6 4" xfId="9021"/>
    <cellStyle name="20 % - Accent6 7" xfId="4461"/>
    <cellStyle name="20 % - Accent6 8" xfId="4462"/>
    <cellStyle name="20 % - Accent6 9" xfId="9006"/>
    <cellStyle name="20% - Accent1" xfId="1086"/>
    <cellStyle name="20% - Accent1 2" xfId="1087"/>
    <cellStyle name="20% - Accent1 2 2" xfId="4190"/>
    <cellStyle name="20% - Accent1 3" xfId="4189"/>
    <cellStyle name="20% - Accent2" xfId="1088"/>
    <cellStyle name="20% - Accent2 2" xfId="1089"/>
    <cellStyle name="20% - Accent2 2 2" xfId="4192"/>
    <cellStyle name="20% - Accent2 3" xfId="4191"/>
    <cellStyle name="20% - Accent3" xfId="1090"/>
    <cellStyle name="20% - Accent3 2" xfId="1091"/>
    <cellStyle name="20% - Accent3 2 2" xfId="4194"/>
    <cellStyle name="20% - Accent3 3" xfId="4193"/>
    <cellStyle name="20% - Accent4" xfId="1092"/>
    <cellStyle name="20% - Accent4 2" xfId="1093"/>
    <cellStyle name="20% - Accent4 2 2" xfId="4196"/>
    <cellStyle name="20% - Accent4 3" xfId="4195"/>
    <cellStyle name="20% - Accent5" xfId="1094"/>
    <cellStyle name="20% - Accent5 2" xfId="1095"/>
    <cellStyle name="20% - Accent5 2 2" xfId="4198"/>
    <cellStyle name="20% - Accent5 3" xfId="4197"/>
    <cellStyle name="20% - Accent6" xfId="1096"/>
    <cellStyle name="20% - Accent6 2" xfId="1097"/>
    <cellStyle name="20% - Accent6 2 2" xfId="4200"/>
    <cellStyle name="20% - Accent6 3" xfId="4199"/>
    <cellStyle name="20% - Акцент1" xfId="1098"/>
    <cellStyle name="20% - Акцент1 2" xfId="1099"/>
    <cellStyle name="20% - Акцент1 2 2" xfId="4202"/>
    <cellStyle name="20% - Акцент1 3" xfId="4201"/>
    <cellStyle name="20% - Акцент2" xfId="1100"/>
    <cellStyle name="20% - Акцент2 2" xfId="1101"/>
    <cellStyle name="20% - Акцент2 2 2" xfId="4204"/>
    <cellStyle name="20% - Акцент2 3" xfId="4203"/>
    <cellStyle name="20% - Акцент3" xfId="1102"/>
    <cellStyle name="20% - Акцент3 2" xfId="1103"/>
    <cellStyle name="20% - Акцент3 2 2" xfId="4206"/>
    <cellStyle name="20% - Акцент3 3" xfId="4205"/>
    <cellStyle name="20% - Акцент4" xfId="1104"/>
    <cellStyle name="20% - Акцент4 2" xfId="1105"/>
    <cellStyle name="20% - Акцент4 2 2" xfId="4208"/>
    <cellStyle name="20% - Акцент4 3" xfId="4207"/>
    <cellStyle name="20% - Акцент5" xfId="1106"/>
    <cellStyle name="20% - Акцент5 2" xfId="1107"/>
    <cellStyle name="20% - Акцент5 2 2" xfId="4210"/>
    <cellStyle name="20% - Акцент5 3" xfId="4209"/>
    <cellStyle name="20% - Акцент6" xfId="1108"/>
    <cellStyle name="20% - Акцент6 2" xfId="1109"/>
    <cellStyle name="20% - Акцент6 2 2" xfId="4212"/>
    <cellStyle name="20% - Акцент6 3" xfId="4211"/>
    <cellStyle name="40 % - Accent1" xfId="1110" builtinId="31" customBuiltin="1"/>
    <cellStyle name="40 % - Accent1 10" xfId="9682"/>
    <cellStyle name="40 % - Accent1 11" xfId="9716"/>
    <cellStyle name="40 % - Accent1 12" xfId="9737"/>
    <cellStyle name="40 % - Accent1 13" xfId="9755"/>
    <cellStyle name="40 % - Accent1 2" xfId="1111"/>
    <cellStyle name="40 % - Accent1 2 2" xfId="1112"/>
    <cellStyle name="40 % - Accent1 2 2 2" xfId="1113"/>
    <cellStyle name="40 % - Accent1 2 2 2 2" xfId="4489"/>
    <cellStyle name="40 % - Accent1 2 2 3" xfId="4488"/>
    <cellStyle name="40 % - Accent1 2 3" xfId="1114"/>
    <cellStyle name="40 % - Accent1 2 3 2" xfId="1115"/>
    <cellStyle name="40 % - Accent1 2 3 2 2" xfId="4491"/>
    <cellStyle name="40 % - Accent1 2 3 3" xfId="4490"/>
    <cellStyle name="40 % - Accent1 2 4" xfId="1116"/>
    <cellStyle name="40 % - Accent1 2 4 2" xfId="1117"/>
    <cellStyle name="40 % - Accent1 2 4 2 2" xfId="4493"/>
    <cellStyle name="40 % - Accent1 2 4 3" xfId="4492"/>
    <cellStyle name="40 % - Accent1 2 5" xfId="1118"/>
    <cellStyle name="40 % - Accent1 2 5 2" xfId="1119"/>
    <cellStyle name="40 % - Accent1 2 5 2 2" xfId="1120"/>
    <cellStyle name="40 % - Accent1 2 5 2 2 2" xfId="4496"/>
    <cellStyle name="40 % - Accent1 2 5 2 3" xfId="4495"/>
    <cellStyle name="40 % - Accent1 2 5 2 4" xfId="9024"/>
    <cellStyle name="40 % - Accent1 2 5 3" xfId="1121"/>
    <cellStyle name="40 % - Accent1 2 5 3 2" xfId="4497"/>
    <cellStyle name="40 % - Accent1 2 5 4" xfId="4494"/>
    <cellStyle name="40 % - Accent1 2 5 5" xfId="9023"/>
    <cellStyle name="40 % - Accent1 2 6" xfId="1122"/>
    <cellStyle name="40 % - Accent1 2 6 2" xfId="4498"/>
    <cellStyle name="40 % - Accent1 2 7" xfId="4487"/>
    <cellStyle name="40 % - Accent1 3" xfId="1123"/>
    <cellStyle name="40 % - Accent1 3 2" xfId="1124"/>
    <cellStyle name="40 % - Accent1 3 2 2" xfId="1125"/>
    <cellStyle name="40 % - Accent1 3 2 2 2" xfId="1126"/>
    <cellStyle name="40 % - Accent1 3 2 2 2 2" xfId="1127"/>
    <cellStyle name="40 % - Accent1 3 2 2 2 2 2" xfId="4503"/>
    <cellStyle name="40 % - Accent1 3 2 2 2 3" xfId="4502"/>
    <cellStyle name="40 % - Accent1 3 2 2 2 4" xfId="9028"/>
    <cellStyle name="40 % - Accent1 3 2 2 3" xfId="1128"/>
    <cellStyle name="40 % - Accent1 3 2 2 3 2" xfId="4504"/>
    <cellStyle name="40 % - Accent1 3 2 2 4" xfId="4501"/>
    <cellStyle name="40 % - Accent1 3 2 2 5" xfId="9027"/>
    <cellStyle name="40 % - Accent1 3 2 3" xfId="1129"/>
    <cellStyle name="40 % - Accent1 3 2 3 2" xfId="1130"/>
    <cellStyle name="40 % - Accent1 3 2 3 2 2" xfId="4506"/>
    <cellStyle name="40 % - Accent1 3 2 3 3" xfId="4505"/>
    <cellStyle name="40 % - Accent1 3 2 3 4" xfId="9029"/>
    <cellStyle name="40 % - Accent1 3 2 4" xfId="1131"/>
    <cellStyle name="40 % - Accent1 3 2 4 2" xfId="4507"/>
    <cellStyle name="40 % - Accent1 3 2 5" xfId="4500"/>
    <cellStyle name="40 % - Accent1 3 2 6" xfId="9026"/>
    <cellStyle name="40 % - Accent1 3 3" xfId="1132"/>
    <cellStyle name="40 % - Accent1 3 3 2" xfId="1133"/>
    <cellStyle name="40 % - Accent1 3 3 2 2" xfId="1134"/>
    <cellStyle name="40 % - Accent1 3 3 2 2 2" xfId="4510"/>
    <cellStyle name="40 % - Accent1 3 3 2 3" xfId="4509"/>
    <cellStyle name="40 % - Accent1 3 3 2 4" xfId="9031"/>
    <cellStyle name="40 % - Accent1 3 3 3" xfId="1135"/>
    <cellStyle name="40 % - Accent1 3 3 3 2" xfId="4511"/>
    <cellStyle name="40 % - Accent1 3 3 4" xfId="4508"/>
    <cellStyle name="40 % - Accent1 3 3 5" xfId="9030"/>
    <cellStyle name="40 % - Accent1 3 4" xfId="1136"/>
    <cellStyle name="40 % - Accent1 3 4 2" xfId="1137"/>
    <cellStyle name="40 % - Accent1 3 4 2 2" xfId="1138"/>
    <cellStyle name="40 % - Accent1 3 4 2 2 2" xfId="4514"/>
    <cellStyle name="40 % - Accent1 3 4 2 3" xfId="4513"/>
    <cellStyle name="40 % - Accent1 3 4 2 4" xfId="9033"/>
    <cellStyle name="40 % - Accent1 3 4 3" xfId="1139"/>
    <cellStyle name="40 % - Accent1 3 4 3 2" xfId="4515"/>
    <cellStyle name="40 % - Accent1 3 4 4" xfId="4512"/>
    <cellStyle name="40 % - Accent1 3 4 5" xfId="9032"/>
    <cellStyle name="40 % - Accent1 3 5" xfId="1140"/>
    <cellStyle name="40 % - Accent1 3 5 2" xfId="1141"/>
    <cellStyle name="40 % - Accent1 3 5 2 2" xfId="4517"/>
    <cellStyle name="40 % - Accent1 3 5 3" xfId="4516"/>
    <cellStyle name="40 % - Accent1 3 5 4" xfId="9034"/>
    <cellStyle name="40 % - Accent1 3 6" xfId="1142"/>
    <cellStyle name="40 % - Accent1 3 6 2" xfId="4518"/>
    <cellStyle name="40 % - Accent1 3 7" xfId="4499"/>
    <cellStyle name="40 % - Accent1 3 8" xfId="9025"/>
    <cellStyle name="40 % - Accent1 3_vue Rému RA 2015" xfId="1143"/>
    <cellStyle name="40 % - Accent1 4" xfId="1144"/>
    <cellStyle name="40 % - Accent1 4 2" xfId="1145"/>
    <cellStyle name="40 % - Accent1 4 2 2" xfId="4520"/>
    <cellStyle name="40 % - Accent1 4 3" xfId="4519"/>
    <cellStyle name="40 % - Accent1 5" xfId="1146"/>
    <cellStyle name="40 % - Accent1 5 2" xfId="1147"/>
    <cellStyle name="40 % - Accent1 5 2 2" xfId="1148"/>
    <cellStyle name="40 % - Accent1 5 2 2 2" xfId="4523"/>
    <cellStyle name="40 % - Accent1 5 2 3" xfId="4522"/>
    <cellStyle name="40 % - Accent1 5 2 4" xfId="9036"/>
    <cellStyle name="40 % - Accent1 5 3" xfId="1149"/>
    <cellStyle name="40 % - Accent1 5 3 2" xfId="4524"/>
    <cellStyle name="40 % - Accent1 5 4" xfId="4521"/>
    <cellStyle name="40 % - Accent1 5 5" xfId="9035"/>
    <cellStyle name="40 % - Accent1 6" xfId="1150"/>
    <cellStyle name="40 % - Accent1 6 2" xfId="1151"/>
    <cellStyle name="40 % - Accent1 6 2 2" xfId="4526"/>
    <cellStyle name="40 % - Accent1 6 3" xfId="4525"/>
    <cellStyle name="40 % - Accent1 6 4" xfId="9037"/>
    <cellStyle name="40 % - Accent1 7" xfId="1152"/>
    <cellStyle name="40 % - Accent1 7 2" xfId="1153"/>
    <cellStyle name="40 % - Accent1 7 2 2" xfId="4528"/>
    <cellStyle name="40 % - Accent1 7 3" xfId="4527"/>
    <cellStyle name="40 % - Accent1 8" xfId="1154"/>
    <cellStyle name="40 % - Accent1 8 2" xfId="1155"/>
    <cellStyle name="40 % - Accent1 8 2 2" xfId="4530"/>
    <cellStyle name="40 % - Accent1 8 3" xfId="4529"/>
    <cellStyle name="40 % - Accent1 9" xfId="9022"/>
    <cellStyle name="40 % - Accent2" xfId="1156" builtinId="35" customBuiltin="1"/>
    <cellStyle name="40 % - Accent2 10" xfId="9718"/>
    <cellStyle name="40 % - Accent2 11" xfId="9739"/>
    <cellStyle name="40 % - Accent2 12" xfId="9758"/>
    <cellStyle name="40 % - Accent2 2" xfId="1157"/>
    <cellStyle name="40 % - Accent2 2 2" xfId="1158"/>
    <cellStyle name="40 % - Accent2 2 2 2" xfId="1159"/>
    <cellStyle name="40 % - Accent2 2 2 2 2" xfId="1160"/>
    <cellStyle name="40 % - Accent2 2 2 2 2 2" xfId="4534"/>
    <cellStyle name="40 % - Accent2 2 2 2 3" xfId="4533"/>
    <cellStyle name="40 % - Accent2 2 2 2 4" xfId="9040"/>
    <cellStyle name="40 % - Accent2 2 2 3" xfId="1161"/>
    <cellStyle name="40 % - Accent2 2 2 3 2" xfId="4535"/>
    <cellStyle name="40 % - Accent2 2 2 4" xfId="4532"/>
    <cellStyle name="40 % - Accent2 2 2 5" xfId="9039"/>
    <cellStyle name="40 % - Accent2 2 3" xfId="1162"/>
    <cellStyle name="40 % - Accent2 2 3 2" xfId="4536"/>
    <cellStyle name="40 % - Accent2 2 4" xfId="4531"/>
    <cellStyle name="40 % - Accent2 3" xfId="1163"/>
    <cellStyle name="40 % - Accent2 3 2" xfId="1164"/>
    <cellStyle name="40 % - Accent2 3 2 2" xfId="1165"/>
    <cellStyle name="40 % - Accent2 3 2 2 2" xfId="1166"/>
    <cellStyle name="40 % - Accent2 3 2 2 2 2" xfId="1167"/>
    <cellStyle name="40 % - Accent2 3 2 2 2 2 2" xfId="4541"/>
    <cellStyle name="40 % - Accent2 3 2 2 2 3" xfId="4540"/>
    <cellStyle name="40 % - Accent2 3 2 2 2 4" xfId="9044"/>
    <cellStyle name="40 % - Accent2 3 2 2 3" xfId="1168"/>
    <cellStyle name="40 % - Accent2 3 2 2 3 2" xfId="4542"/>
    <cellStyle name="40 % - Accent2 3 2 2 4" xfId="4539"/>
    <cellStyle name="40 % - Accent2 3 2 2 5" xfId="9043"/>
    <cellStyle name="40 % - Accent2 3 2 3" xfId="1169"/>
    <cellStyle name="40 % - Accent2 3 2 3 2" xfId="1170"/>
    <cellStyle name="40 % - Accent2 3 2 3 2 2" xfId="4544"/>
    <cellStyle name="40 % - Accent2 3 2 3 3" xfId="4543"/>
    <cellStyle name="40 % - Accent2 3 2 3 4" xfId="9045"/>
    <cellStyle name="40 % - Accent2 3 2 4" xfId="1171"/>
    <cellStyle name="40 % - Accent2 3 2 4 2" xfId="4545"/>
    <cellStyle name="40 % - Accent2 3 2 5" xfId="4538"/>
    <cellStyle name="40 % - Accent2 3 2 6" xfId="9042"/>
    <cellStyle name="40 % - Accent2 3 3" xfId="1172"/>
    <cellStyle name="40 % - Accent2 3 3 2" xfId="1173"/>
    <cellStyle name="40 % - Accent2 3 3 2 2" xfId="1174"/>
    <cellStyle name="40 % - Accent2 3 3 2 2 2" xfId="4548"/>
    <cellStyle name="40 % - Accent2 3 3 2 3" xfId="4547"/>
    <cellStyle name="40 % - Accent2 3 3 2 4" xfId="9047"/>
    <cellStyle name="40 % - Accent2 3 3 3" xfId="1175"/>
    <cellStyle name="40 % - Accent2 3 3 3 2" xfId="4549"/>
    <cellStyle name="40 % - Accent2 3 3 4" xfId="4546"/>
    <cellStyle name="40 % - Accent2 3 3 5" xfId="9046"/>
    <cellStyle name="40 % - Accent2 3 4" xfId="1176"/>
    <cellStyle name="40 % - Accent2 3 4 2" xfId="1177"/>
    <cellStyle name="40 % - Accent2 3 4 2 2" xfId="1178"/>
    <cellStyle name="40 % - Accent2 3 4 2 2 2" xfId="4552"/>
    <cellStyle name="40 % - Accent2 3 4 2 3" xfId="4551"/>
    <cellStyle name="40 % - Accent2 3 4 2 4" xfId="9049"/>
    <cellStyle name="40 % - Accent2 3 4 3" xfId="1179"/>
    <cellStyle name="40 % - Accent2 3 4 3 2" xfId="4553"/>
    <cellStyle name="40 % - Accent2 3 4 4" xfId="4550"/>
    <cellStyle name="40 % - Accent2 3 4 5" xfId="9048"/>
    <cellStyle name="40 % - Accent2 3 5" xfId="1180"/>
    <cellStyle name="40 % - Accent2 3 5 2" xfId="1181"/>
    <cellStyle name="40 % - Accent2 3 5 2 2" xfId="4555"/>
    <cellStyle name="40 % - Accent2 3 5 3" xfId="4554"/>
    <cellStyle name="40 % - Accent2 3 5 4" xfId="9050"/>
    <cellStyle name="40 % - Accent2 3 6" xfId="1182"/>
    <cellStyle name="40 % - Accent2 3 6 2" xfId="4556"/>
    <cellStyle name="40 % - Accent2 3 7" xfId="4537"/>
    <cellStyle name="40 % - Accent2 3 8" xfId="9041"/>
    <cellStyle name="40 % - Accent2 3_vue Rému RA 2015" xfId="1183"/>
    <cellStyle name="40 % - Accent2 4" xfId="1184"/>
    <cellStyle name="40 % - Accent2 4 2" xfId="1185"/>
    <cellStyle name="40 % - Accent2 4 2 2" xfId="1186"/>
    <cellStyle name="40 % - Accent2 4 2 2 2" xfId="4559"/>
    <cellStyle name="40 % - Accent2 4 2 3" xfId="4558"/>
    <cellStyle name="40 % - Accent2 4 2 4" xfId="9052"/>
    <cellStyle name="40 % - Accent2 4 3" xfId="1187"/>
    <cellStyle name="40 % - Accent2 4 3 2" xfId="4560"/>
    <cellStyle name="40 % - Accent2 4 4" xfId="4557"/>
    <cellStyle name="40 % - Accent2 4 5" xfId="9051"/>
    <cellStyle name="40 % - Accent2 5" xfId="1188"/>
    <cellStyle name="40 % - Accent2 5 2" xfId="1189"/>
    <cellStyle name="40 % - Accent2 5 2 2" xfId="4562"/>
    <cellStyle name="40 % - Accent2 5 3" xfId="4561"/>
    <cellStyle name="40 % - Accent2 5 4" xfId="9053"/>
    <cellStyle name="40 % - Accent2 6" xfId="4563"/>
    <cellStyle name="40 % - Accent2 7" xfId="4564"/>
    <cellStyle name="40 % - Accent2 8" xfId="9038"/>
    <cellStyle name="40 % - Accent2 9" xfId="9684"/>
    <cellStyle name="40 % - Accent3" xfId="1190" builtinId="39" customBuiltin="1"/>
    <cellStyle name="40 % - Accent3 10" xfId="9686"/>
    <cellStyle name="40 % - Accent3 11" xfId="9720"/>
    <cellStyle name="40 % - Accent3 12" xfId="9741"/>
    <cellStyle name="40 % - Accent3 13" xfId="9760"/>
    <cellStyle name="40 % - Accent3 2" xfId="1191"/>
    <cellStyle name="40 % - Accent3 2 2" xfId="1192"/>
    <cellStyle name="40 % - Accent3 2 2 2" xfId="1193"/>
    <cellStyle name="40 % - Accent3 2 2 2 2" xfId="4567"/>
    <cellStyle name="40 % - Accent3 2 2 3" xfId="4566"/>
    <cellStyle name="40 % - Accent3 2 3" xfId="1194"/>
    <cellStyle name="40 % - Accent3 2 3 2" xfId="1195"/>
    <cellStyle name="40 % - Accent3 2 3 2 2" xfId="4569"/>
    <cellStyle name="40 % - Accent3 2 3 3" xfId="4568"/>
    <cellStyle name="40 % - Accent3 2 4" xfId="1196"/>
    <cellStyle name="40 % - Accent3 2 4 2" xfId="1197"/>
    <cellStyle name="40 % - Accent3 2 4 2 2" xfId="4571"/>
    <cellStyle name="40 % - Accent3 2 4 3" xfId="4570"/>
    <cellStyle name="40 % - Accent3 2 5" xfId="1198"/>
    <cellStyle name="40 % - Accent3 2 5 2" xfId="1199"/>
    <cellStyle name="40 % - Accent3 2 5 2 2" xfId="1200"/>
    <cellStyle name="40 % - Accent3 2 5 2 2 2" xfId="4574"/>
    <cellStyle name="40 % - Accent3 2 5 2 3" xfId="4573"/>
    <cellStyle name="40 % - Accent3 2 5 2 4" xfId="9056"/>
    <cellStyle name="40 % - Accent3 2 5 3" xfId="1201"/>
    <cellStyle name="40 % - Accent3 2 5 3 2" xfId="4575"/>
    <cellStyle name="40 % - Accent3 2 5 4" xfId="4572"/>
    <cellStyle name="40 % - Accent3 2 5 5" xfId="9055"/>
    <cellStyle name="40 % - Accent3 2 6" xfId="1202"/>
    <cellStyle name="40 % - Accent3 2 6 2" xfId="4576"/>
    <cellStyle name="40 % - Accent3 2 7" xfId="4565"/>
    <cellStyle name="40 % - Accent3 3" xfId="1203"/>
    <cellStyle name="40 % - Accent3 3 2" xfId="1204"/>
    <cellStyle name="40 % - Accent3 3 2 2" xfId="1205"/>
    <cellStyle name="40 % - Accent3 3 2 2 2" xfId="1206"/>
    <cellStyle name="40 % - Accent3 3 2 2 2 2" xfId="1207"/>
    <cellStyle name="40 % - Accent3 3 2 2 2 2 2" xfId="4581"/>
    <cellStyle name="40 % - Accent3 3 2 2 2 3" xfId="4580"/>
    <cellStyle name="40 % - Accent3 3 2 2 2 4" xfId="9060"/>
    <cellStyle name="40 % - Accent3 3 2 2 3" xfId="1208"/>
    <cellStyle name="40 % - Accent3 3 2 2 3 2" xfId="4582"/>
    <cellStyle name="40 % - Accent3 3 2 2 4" xfId="4579"/>
    <cellStyle name="40 % - Accent3 3 2 2 5" xfId="9059"/>
    <cellStyle name="40 % - Accent3 3 2 3" xfId="1209"/>
    <cellStyle name="40 % - Accent3 3 2 3 2" xfId="1210"/>
    <cellStyle name="40 % - Accent3 3 2 3 2 2" xfId="4584"/>
    <cellStyle name="40 % - Accent3 3 2 3 3" xfId="4583"/>
    <cellStyle name="40 % - Accent3 3 2 3 4" xfId="9061"/>
    <cellStyle name="40 % - Accent3 3 2 4" xfId="1211"/>
    <cellStyle name="40 % - Accent3 3 2 4 2" xfId="4585"/>
    <cellStyle name="40 % - Accent3 3 2 5" xfId="4578"/>
    <cellStyle name="40 % - Accent3 3 2 6" xfId="9058"/>
    <cellStyle name="40 % - Accent3 3 3" xfId="1212"/>
    <cellStyle name="40 % - Accent3 3 3 2" xfId="1213"/>
    <cellStyle name="40 % - Accent3 3 3 2 2" xfId="1214"/>
    <cellStyle name="40 % - Accent3 3 3 2 2 2" xfId="4588"/>
    <cellStyle name="40 % - Accent3 3 3 2 3" xfId="4587"/>
    <cellStyle name="40 % - Accent3 3 3 2 4" xfId="9063"/>
    <cellStyle name="40 % - Accent3 3 3 3" xfId="1215"/>
    <cellStyle name="40 % - Accent3 3 3 3 2" xfId="4589"/>
    <cellStyle name="40 % - Accent3 3 3 4" xfId="4586"/>
    <cellStyle name="40 % - Accent3 3 3 5" xfId="9062"/>
    <cellStyle name="40 % - Accent3 3 4" xfId="1216"/>
    <cellStyle name="40 % - Accent3 3 4 2" xfId="1217"/>
    <cellStyle name="40 % - Accent3 3 4 2 2" xfId="1218"/>
    <cellStyle name="40 % - Accent3 3 4 2 2 2" xfId="4592"/>
    <cellStyle name="40 % - Accent3 3 4 2 3" xfId="4591"/>
    <cellStyle name="40 % - Accent3 3 4 2 4" xfId="9065"/>
    <cellStyle name="40 % - Accent3 3 4 3" xfId="1219"/>
    <cellStyle name="40 % - Accent3 3 4 3 2" xfId="4593"/>
    <cellStyle name="40 % - Accent3 3 4 4" xfId="4590"/>
    <cellStyle name="40 % - Accent3 3 4 5" xfId="9064"/>
    <cellStyle name="40 % - Accent3 3 5" xfId="1220"/>
    <cellStyle name="40 % - Accent3 3 5 2" xfId="1221"/>
    <cellStyle name="40 % - Accent3 3 5 2 2" xfId="4595"/>
    <cellStyle name="40 % - Accent3 3 5 3" xfId="4594"/>
    <cellStyle name="40 % - Accent3 3 5 4" xfId="9066"/>
    <cellStyle name="40 % - Accent3 3 6" xfId="1222"/>
    <cellStyle name="40 % - Accent3 3 6 2" xfId="4596"/>
    <cellStyle name="40 % - Accent3 3 7" xfId="4577"/>
    <cellStyle name="40 % - Accent3 3 8" xfId="9057"/>
    <cellStyle name="40 % - Accent3 3_vue Rému RA 2015" xfId="1223"/>
    <cellStyle name="40 % - Accent3 4" xfId="1224"/>
    <cellStyle name="40 % - Accent3 4 2" xfId="1225"/>
    <cellStyle name="40 % - Accent3 4 2 2" xfId="4598"/>
    <cellStyle name="40 % - Accent3 4 3" xfId="4597"/>
    <cellStyle name="40 % - Accent3 5" xfId="1226"/>
    <cellStyle name="40 % - Accent3 5 2" xfId="1227"/>
    <cellStyle name="40 % - Accent3 5 2 2" xfId="1228"/>
    <cellStyle name="40 % - Accent3 5 2 2 2" xfId="4601"/>
    <cellStyle name="40 % - Accent3 5 2 3" xfId="4600"/>
    <cellStyle name="40 % - Accent3 5 2 4" xfId="9068"/>
    <cellStyle name="40 % - Accent3 5 3" xfId="1229"/>
    <cellStyle name="40 % - Accent3 5 3 2" xfId="4602"/>
    <cellStyle name="40 % - Accent3 5 4" xfId="4599"/>
    <cellStyle name="40 % - Accent3 5 5" xfId="9067"/>
    <cellStyle name="40 % - Accent3 6" xfId="1230"/>
    <cellStyle name="40 % - Accent3 6 2" xfId="1231"/>
    <cellStyle name="40 % - Accent3 6 2 2" xfId="4604"/>
    <cellStyle name="40 % - Accent3 6 3" xfId="4603"/>
    <cellStyle name="40 % - Accent3 6 4" xfId="9069"/>
    <cellStyle name="40 % - Accent3 7" xfId="4605"/>
    <cellStyle name="40 % - Accent3 8" xfId="4606"/>
    <cellStyle name="40 % - Accent3 9" xfId="9054"/>
    <cellStyle name="40 % - Accent4" xfId="1232" builtinId="43" customBuiltin="1"/>
    <cellStyle name="40 % - Accent4 10" xfId="9689"/>
    <cellStyle name="40 % - Accent4 11" xfId="9723"/>
    <cellStyle name="40 % - Accent4 12" xfId="9743"/>
    <cellStyle name="40 % - Accent4 13" xfId="9762"/>
    <cellStyle name="40 % - Accent4 2" xfId="1233"/>
    <cellStyle name="40 % - Accent4 2 2" xfId="1234"/>
    <cellStyle name="40 % - Accent4 2 2 2" xfId="1235"/>
    <cellStyle name="40 % - Accent4 2 2 2 2" xfId="4609"/>
    <cellStyle name="40 % - Accent4 2 2 3" xfId="4608"/>
    <cellStyle name="40 % - Accent4 2 3" xfId="1236"/>
    <cellStyle name="40 % - Accent4 2 3 2" xfId="1237"/>
    <cellStyle name="40 % - Accent4 2 3 2 2" xfId="4611"/>
    <cellStyle name="40 % - Accent4 2 3 3" xfId="4610"/>
    <cellStyle name="40 % - Accent4 2 4" xfId="1238"/>
    <cellStyle name="40 % - Accent4 2 4 2" xfId="1239"/>
    <cellStyle name="40 % - Accent4 2 4 2 2" xfId="4613"/>
    <cellStyle name="40 % - Accent4 2 4 3" xfId="4612"/>
    <cellStyle name="40 % - Accent4 2 5" xfId="1240"/>
    <cellStyle name="40 % - Accent4 2 5 2" xfId="1241"/>
    <cellStyle name="40 % - Accent4 2 5 2 2" xfId="1242"/>
    <cellStyle name="40 % - Accent4 2 5 2 2 2" xfId="4616"/>
    <cellStyle name="40 % - Accent4 2 5 2 3" xfId="4615"/>
    <cellStyle name="40 % - Accent4 2 5 2 4" xfId="9072"/>
    <cellStyle name="40 % - Accent4 2 5 3" xfId="1243"/>
    <cellStyle name="40 % - Accent4 2 5 3 2" xfId="4617"/>
    <cellStyle name="40 % - Accent4 2 5 4" xfId="4614"/>
    <cellStyle name="40 % - Accent4 2 5 5" xfId="9071"/>
    <cellStyle name="40 % - Accent4 2 6" xfId="1244"/>
    <cellStyle name="40 % - Accent4 2 6 2" xfId="4618"/>
    <cellStyle name="40 % - Accent4 2 7" xfId="4607"/>
    <cellStyle name="40 % - Accent4 3" xfId="1245"/>
    <cellStyle name="40 % - Accent4 3 2" xfId="1246"/>
    <cellStyle name="40 % - Accent4 3 2 2" xfId="1247"/>
    <cellStyle name="40 % - Accent4 3 2 2 2" xfId="1248"/>
    <cellStyle name="40 % - Accent4 3 2 2 2 2" xfId="1249"/>
    <cellStyle name="40 % - Accent4 3 2 2 2 2 2" xfId="4623"/>
    <cellStyle name="40 % - Accent4 3 2 2 2 3" xfId="4622"/>
    <cellStyle name="40 % - Accent4 3 2 2 2 4" xfId="9076"/>
    <cellStyle name="40 % - Accent4 3 2 2 3" xfId="1250"/>
    <cellStyle name="40 % - Accent4 3 2 2 3 2" xfId="4624"/>
    <cellStyle name="40 % - Accent4 3 2 2 4" xfId="4621"/>
    <cellStyle name="40 % - Accent4 3 2 2 5" xfId="9075"/>
    <cellStyle name="40 % - Accent4 3 2 3" xfId="1251"/>
    <cellStyle name="40 % - Accent4 3 2 3 2" xfId="1252"/>
    <cellStyle name="40 % - Accent4 3 2 3 2 2" xfId="4626"/>
    <cellStyle name="40 % - Accent4 3 2 3 3" xfId="4625"/>
    <cellStyle name="40 % - Accent4 3 2 3 4" xfId="9077"/>
    <cellStyle name="40 % - Accent4 3 2 4" xfId="1253"/>
    <cellStyle name="40 % - Accent4 3 2 4 2" xfId="4627"/>
    <cellStyle name="40 % - Accent4 3 2 5" xfId="4620"/>
    <cellStyle name="40 % - Accent4 3 2 6" xfId="9074"/>
    <cellStyle name="40 % - Accent4 3 3" xfId="1254"/>
    <cellStyle name="40 % - Accent4 3 3 2" xfId="1255"/>
    <cellStyle name="40 % - Accent4 3 3 2 2" xfId="1256"/>
    <cellStyle name="40 % - Accent4 3 3 2 2 2" xfId="4630"/>
    <cellStyle name="40 % - Accent4 3 3 2 3" xfId="4629"/>
    <cellStyle name="40 % - Accent4 3 3 2 4" xfId="9079"/>
    <cellStyle name="40 % - Accent4 3 3 3" xfId="1257"/>
    <cellStyle name="40 % - Accent4 3 3 3 2" xfId="4631"/>
    <cellStyle name="40 % - Accent4 3 3 4" xfId="4628"/>
    <cellStyle name="40 % - Accent4 3 3 5" xfId="9078"/>
    <cellStyle name="40 % - Accent4 3 4" xfId="1258"/>
    <cellStyle name="40 % - Accent4 3 4 2" xfId="1259"/>
    <cellStyle name="40 % - Accent4 3 4 2 2" xfId="1260"/>
    <cellStyle name="40 % - Accent4 3 4 2 2 2" xfId="4634"/>
    <cellStyle name="40 % - Accent4 3 4 2 3" xfId="4633"/>
    <cellStyle name="40 % - Accent4 3 4 2 4" xfId="9081"/>
    <cellStyle name="40 % - Accent4 3 4 3" xfId="1261"/>
    <cellStyle name="40 % - Accent4 3 4 3 2" xfId="4635"/>
    <cellStyle name="40 % - Accent4 3 4 4" xfId="4632"/>
    <cellStyle name="40 % - Accent4 3 4 5" xfId="9080"/>
    <cellStyle name="40 % - Accent4 3 5" xfId="1262"/>
    <cellStyle name="40 % - Accent4 3 5 2" xfId="1263"/>
    <cellStyle name="40 % - Accent4 3 5 2 2" xfId="4637"/>
    <cellStyle name="40 % - Accent4 3 5 3" xfId="4636"/>
    <cellStyle name="40 % - Accent4 3 5 4" xfId="9082"/>
    <cellStyle name="40 % - Accent4 3 6" xfId="1264"/>
    <cellStyle name="40 % - Accent4 3 6 2" xfId="4638"/>
    <cellStyle name="40 % - Accent4 3 7" xfId="4619"/>
    <cellStyle name="40 % - Accent4 3 8" xfId="9073"/>
    <cellStyle name="40 % - Accent4 3_vue Rému RA 2015" xfId="1265"/>
    <cellStyle name="40 % - Accent4 4" xfId="1266"/>
    <cellStyle name="40 % - Accent4 4 2" xfId="1267"/>
    <cellStyle name="40 % - Accent4 4 2 2" xfId="4640"/>
    <cellStyle name="40 % - Accent4 4 3" xfId="4639"/>
    <cellStyle name="40 % - Accent4 5" xfId="1268"/>
    <cellStyle name="40 % - Accent4 5 2" xfId="1269"/>
    <cellStyle name="40 % - Accent4 5 2 2" xfId="1270"/>
    <cellStyle name="40 % - Accent4 5 2 2 2" xfId="4643"/>
    <cellStyle name="40 % - Accent4 5 2 3" xfId="4642"/>
    <cellStyle name="40 % - Accent4 5 2 4" xfId="9084"/>
    <cellStyle name="40 % - Accent4 5 3" xfId="1271"/>
    <cellStyle name="40 % - Accent4 5 3 2" xfId="4644"/>
    <cellStyle name="40 % - Accent4 5 4" xfId="4641"/>
    <cellStyle name="40 % - Accent4 5 5" xfId="9083"/>
    <cellStyle name="40 % - Accent4 6" xfId="1272"/>
    <cellStyle name="40 % - Accent4 6 2" xfId="1273"/>
    <cellStyle name="40 % - Accent4 6 2 2" xfId="4646"/>
    <cellStyle name="40 % - Accent4 6 3" xfId="4645"/>
    <cellStyle name="40 % - Accent4 6 4" xfId="9085"/>
    <cellStyle name="40 % - Accent4 7" xfId="1274"/>
    <cellStyle name="40 % - Accent4 7 2" xfId="1275"/>
    <cellStyle name="40 % - Accent4 7 2 2" xfId="4648"/>
    <cellStyle name="40 % - Accent4 7 3" xfId="4647"/>
    <cellStyle name="40 % - Accent4 8" xfId="1276"/>
    <cellStyle name="40 % - Accent4 8 2" xfId="1277"/>
    <cellStyle name="40 % - Accent4 8 2 2" xfId="4650"/>
    <cellStyle name="40 % - Accent4 8 3" xfId="4649"/>
    <cellStyle name="40 % - Accent4 9" xfId="9070"/>
    <cellStyle name="40 % - Accent5" xfId="1278" builtinId="47" customBuiltin="1"/>
    <cellStyle name="40 % - Accent5 10" xfId="9692"/>
    <cellStyle name="40 % - Accent5 11" xfId="9725"/>
    <cellStyle name="40 % - Accent5 12" xfId="9745"/>
    <cellStyle name="40 % - Accent5 13" xfId="9764"/>
    <cellStyle name="40 % - Accent5 2" xfId="1279"/>
    <cellStyle name="40 % - Accent5 2 2" xfId="1280"/>
    <cellStyle name="40 % - Accent5 2 2 2" xfId="1281"/>
    <cellStyle name="40 % - Accent5 2 2 2 2" xfId="4653"/>
    <cellStyle name="40 % - Accent5 2 2 3" xfId="4652"/>
    <cellStyle name="40 % - Accent5 2 3" xfId="1282"/>
    <cellStyle name="40 % - Accent5 2 3 2" xfId="1283"/>
    <cellStyle name="40 % - Accent5 2 3 2 2" xfId="4655"/>
    <cellStyle name="40 % - Accent5 2 3 3" xfId="4654"/>
    <cellStyle name="40 % - Accent5 2 4" xfId="1284"/>
    <cellStyle name="40 % - Accent5 2 4 2" xfId="1285"/>
    <cellStyle name="40 % - Accent5 2 4 2 2" xfId="4657"/>
    <cellStyle name="40 % - Accent5 2 4 3" xfId="4656"/>
    <cellStyle name="40 % - Accent5 2 5" xfId="1286"/>
    <cellStyle name="40 % - Accent5 2 5 2" xfId="1287"/>
    <cellStyle name="40 % - Accent5 2 5 2 2" xfId="1288"/>
    <cellStyle name="40 % - Accent5 2 5 2 2 2" xfId="4660"/>
    <cellStyle name="40 % - Accent5 2 5 2 3" xfId="4659"/>
    <cellStyle name="40 % - Accent5 2 5 2 4" xfId="9088"/>
    <cellStyle name="40 % - Accent5 2 5 3" xfId="1289"/>
    <cellStyle name="40 % - Accent5 2 5 3 2" xfId="4661"/>
    <cellStyle name="40 % - Accent5 2 5 4" xfId="4658"/>
    <cellStyle name="40 % - Accent5 2 5 5" xfId="9087"/>
    <cellStyle name="40 % - Accent5 2 6" xfId="1290"/>
    <cellStyle name="40 % - Accent5 2 6 2" xfId="4662"/>
    <cellStyle name="40 % - Accent5 2 7" xfId="4651"/>
    <cellStyle name="40 % - Accent5 3" xfId="1291"/>
    <cellStyle name="40 % - Accent5 3 2" xfId="1292"/>
    <cellStyle name="40 % - Accent5 3 2 2" xfId="1293"/>
    <cellStyle name="40 % - Accent5 3 2 2 2" xfId="1294"/>
    <cellStyle name="40 % - Accent5 3 2 2 2 2" xfId="1295"/>
    <cellStyle name="40 % - Accent5 3 2 2 2 2 2" xfId="4667"/>
    <cellStyle name="40 % - Accent5 3 2 2 2 3" xfId="4666"/>
    <cellStyle name="40 % - Accent5 3 2 2 2 4" xfId="9092"/>
    <cellStyle name="40 % - Accent5 3 2 2 3" xfId="1296"/>
    <cellStyle name="40 % - Accent5 3 2 2 3 2" xfId="4668"/>
    <cellStyle name="40 % - Accent5 3 2 2 4" xfId="4665"/>
    <cellStyle name="40 % - Accent5 3 2 2 5" xfId="9091"/>
    <cellStyle name="40 % - Accent5 3 2 3" xfId="1297"/>
    <cellStyle name="40 % - Accent5 3 2 3 2" xfId="1298"/>
    <cellStyle name="40 % - Accent5 3 2 3 2 2" xfId="4670"/>
    <cellStyle name="40 % - Accent5 3 2 3 3" xfId="4669"/>
    <cellStyle name="40 % - Accent5 3 2 3 4" xfId="9093"/>
    <cellStyle name="40 % - Accent5 3 2 4" xfId="1299"/>
    <cellStyle name="40 % - Accent5 3 2 4 2" xfId="4671"/>
    <cellStyle name="40 % - Accent5 3 2 5" xfId="4664"/>
    <cellStyle name="40 % - Accent5 3 2 6" xfId="9090"/>
    <cellStyle name="40 % - Accent5 3 3" xfId="1300"/>
    <cellStyle name="40 % - Accent5 3 3 2" xfId="1301"/>
    <cellStyle name="40 % - Accent5 3 3 2 2" xfId="1302"/>
    <cellStyle name="40 % - Accent5 3 3 2 2 2" xfId="4674"/>
    <cellStyle name="40 % - Accent5 3 3 2 3" xfId="4673"/>
    <cellStyle name="40 % - Accent5 3 3 2 4" xfId="9095"/>
    <cellStyle name="40 % - Accent5 3 3 3" xfId="1303"/>
    <cellStyle name="40 % - Accent5 3 3 3 2" xfId="4675"/>
    <cellStyle name="40 % - Accent5 3 3 4" xfId="4672"/>
    <cellStyle name="40 % - Accent5 3 3 5" xfId="9094"/>
    <cellStyle name="40 % - Accent5 3 4" xfId="1304"/>
    <cellStyle name="40 % - Accent5 3 4 2" xfId="1305"/>
    <cellStyle name="40 % - Accent5 3 4 2 2" xfId="1306"/>
    <cellStyle name="40 % - Accent5 3 4 2 2 2" xfId="4678"/>
    <cellStyle name="40 % - Accent5 3 4 2 3" xfId="4677"/>
    <cellStyle name="40 % - Accent5 3 4 2 4" xfId="9097"/>
    <cellStyle name="40 % - Accent5 3 4 3" xfId="1307"/>
    <cellStyle name="40 % - Accent5 3 4 3 2" xfId="4679"/>
    <cellStyle name="40 % - Accent5 3 4 4" xfId="4676"/>
    <cellStyle name="40 % - Accent5 3 4 5" xfId="9096"/>
    <cellStyle name="40 % - Accent5 3 5" xfId="1308"/>
    <cellStyle name="40 % - Accent5 3 5 2" xfId="1309"/>
    <cellStyle name="40 % - Accent5 3 5 2 2" xfId="4681"/>
    <cellStyle name="40 % - Accent5 3 5 3" xfId="4680"/>
    <cellStyle name="40 % - Accent5 3 5 4" xfId="9098"/>
    <cellStyle name="40 % - Accent5 3 6" xfId="1310"/>
    <cellStyle name="40 % - Accent5 3 6 2" xfId="4682"/>
    <cellStyle name="40 % - Accent5 3 7" xfId="4663"/>
    <cellStyle name="40 % - Accent5 3 8" xfId="9089"/>
    <cellStyle name="40 % - Accent5 3_vue Rému RA 2015" xfId="1311"/>
    <cellStyle name="40 % - Accent5 4" xfId="1312"/>
    <cellStyle name="40 % - Accent5 4 2" xfId="1313"/>
    <cellStyle name="40 % - Accent5 4 2 2" xfId="4684"/>
    <cellStyle name="40 % - Accent5 4 3" xfId="4683"/>
    <cellStyle name="40 % - Accent5 5" xfId="1314"/>
    <cellStyle name="40 % - Accent5 5 2" xfId="1315"/>
    <cellStyle name="40 % - Accent5 5 2 2" xfId="1316"/>
    <cellStyle name="40 % - Accent5 5 2 2 2" xfId="4687"/>
    <cellStyle name="40 % - Accent5 5 2 3" xfId="4686"/>
    <cellStyle name="40 % - Accent5 5 2 4" xfId="9100"/>
    <cellStyle name="40 % - Accent5 5 3" xfId="1317"/>
    <cellStyle name="40 % - Accent5 5 3 2" xfId="4688"/>
    <cellStyle name="40 % - Accent5 5 4" xfId="4685"/>
    <cellStyle name="40 % - Accent5 5 5" xfId="9099"/>
    <cellStyle name="40 % - Accent5 6" xfId="1318"/>
    <cellStyle name="40 % - Accent5 6 2" xfId="1319"/>
    <cellStyle name="40 % - Accent5 6 2 2" xfId="4690"/>
    <cellStyle name="40 % - Accent5 6 3" xfId="4689"/>
    <cellStyle name="40 % - Accent5 6 4" xfId="9101"/>
    <cellStyle name="40 % - Accent5 7" xfId="4691"/>
    <cellStyle name="40 % - Accent5 8" xfId="4692"/>
    <cellStyle name="40 % - Accent5 9" xfId="9086"/>
    <cellStyle name="40 % - Accent6" xfId="1320" builtinId="51" customBuiltin="1"/>
    <cellStyle name="40 % - Accent6 10" xfId="9694"/>
    <cellStyle name="40 % - Accent6 11" xfId="9727"/>
    <cellStyle name="40 % - Accent6 12" xfId="9747"/>
    <cellStyle name="40 % - Accent6 13" xfId="9767"/>
    <cellStyle name="40 % - Accent6 2" xfId="1321"/>
    <cellStyle name="40 % - Accent6 2 2" xfId="1322"/>
    <cellStyle name="40 % - Accent6 2 2 2" xfId="1323"/>
    <cellStyle name="40 % - Accent6 2 2 2 2" xfId="4695"/>
    <cellStyle name="40 % - Accent6 2 2 3" xfId="4694"/>
    <cellStyle name="40 % - Accent6 2 3" xfId="1324"/>
    <cellStyle name="40 % - Accent6 2 3 2" xfId="1325"/>
    <cellStyle name="40 % - Accent6 2 3 2 2" xfId="4697"/>
    <cellStyle name="40 % - Accent6 2 3 3" xfId="4696"/>
    <cellStyle name="40 % - Accent6 2 4" xfId="1326"/>
    <cellStyle name="40 % - Accent6 2 4 2" xfId="1327"/>
    <cellStyle name="40 % - Accent6 2 4 2 2" xfId="4699"/>
    <cellStyle name="40 % - Accent6 2 4 3" xfId="4698"/>
    <cellStyle name="40 % - Accent6 2 5" xfId="1328"/>
    <cellStyle name="40 % - Accent6 2 5 2" xfId="1329"/>
    <cellStyle name="40 % - Accent6 2 5 2 2" xfId="1330"/>
    <cellStyle name="40 % - Accent6 2 5 2 2 2" xfId="4702"/>
    <cellStyle name="40 % - Accent6 2 5 2 3" xfId="4701"/>
    <cellStyle name="40 % - Accent6 2 5 2 4" xfId="9104"/>
    <cellStyle name="40 % - Accent6 2 5 3" xfId="1331"/>
    <cellStyle name="40 % - Accent6 2 5 3 2" xfId="4703"/>
    <cellStyle name="40 % - Accent6 2 5 4" xfId="4700"/>
    <cellStyle name="40 % - Accent6 2 5 5" xfId="9103"/>
    <cellStyle name="40 % - Accent6 2 6" xfId="1332"/>
    <cellStyle name="40 % - Accent6 2 6 2" xfId="4704"/>
    <cellStyle name="40 % - Accent6 2 7" xfId="4693"/>
    <cellStyle name="40 % - Accent6 3" xfId="1333"/>
    <cellStyle name="40 % - Accent6 3 2" xfId="1334"/>
    <cellStyle name="40 % - Accent6 3 2 2" xfId="1335"/>
    <cellStyle name="40 % - Accent6 3 2 2 2" xfId="1336"/>
    <cellStyle name="40 % - Accent6 3 2 2 2 2" xfId="1337"/>
    <cellStyle name="40 % - Accent6 3 2 2 2 2 2" xfId="4709"/>
    <cellStyle name="40 % - Accent6 3 2 2 2 3" xfId="4708"/>
    <cellStyle name="40 % - Accent6 3 2 2 2 4" xfId="9108"/>
    <cellStyle name="40 % - Accent6 3 2 2 3" xfId="1338"/>
    <cellStyle name="40 % - Accent6 3 2 2 3 2" xfId="4710"/>
    <cellStyle name="40 % - Accent6 3 2 2 4" xfId="4707"/>
    <cellStyle name="40 % - Accent6 3 2 2 5" xfId="9107"/>
    <cellStyle name="40 % - Accent6 3 2 3" xfId="1339"/>
    <cellStyle name="40 % - Accent6 3 2 3 2" xfId="1340"/>
    <cellStyle name="40 % - Accent6 3 2 3 2 2" xfId="4712"/>
    <cellStyle name="40 % - Accent6 3 2 3 3" xfId="4711"/>
    <cellStyle name="40 % - Accent6 3 2 3 4" xfId="9109"/>
    <cellStyle name="40 % - Accent6 3 2 4" xfId="1341"/>
    <cellStyle name="40 % - Accent6 3 2 4 2" xfId="4713"/>
    <cellStyle name="40 % - Accent6 3 2 5" xfId="4706"/>
    <cellStyle name="40 % - Accent6 3 2 6" xfId="9106"/>
    <cellStyle name="40 % - Accent6 3 3" xfId="1342"/>
    <cellStyle name="40 % - Accent6 3 3 2" xfId="1343"/>
    <cellStyle name="40 % - Accent6 3 3 2 2" xfId="1344"/>
    <cellStyle name="40 % - Accent6 3 3 2 2 2" xfId="4716"/>
    <cellStyle name="40 % - Accent6 3 3 2 3" xfId="4715"/>
    <cellStyle name="40 % - Accent6 3 3 2 4" xfId="9111"/>
    <cellStyle name="40 % - Accent6 3 3 3" xfId="1345"/>
    <cellStyle name="40 % - Accent6 3 3 3 2" xfId="4717"/>
    <cellStyle name="40 % - Accent6 3 3 4" xfId="4714"/>
    <cellStyle name="40 % - Accent6 3 3 5" xfId="9110"/>
    <cellStyle name="40 % - Accent6 3 4" xfId="1346"/>
    <cellStyle name="40 % - Accent6 3 4 2" xfId="1347"/>
    <cellStyle name="40 % - Accent6 3 4 2 2" xfId="1348"/>
    <cellStyle name="40 % - Accent6 3 4 2 2 2" xfId="4720"/>
    <cellStyle name="40 % - Accent6 3 4 2 3" xfId="4719"/>
    <cellStyle name="40 % - Accent6 3 4 2 4" xfId="9113"/>
    <cellStyle name="40 % - Accent6 3 4 3" xfId="1349"/>
    <cellStyle name="40 % - Accent6 3 4 3 2" xfId="4721"/>
    <cellStyle name="40 % - Accent6 3 4 4" xfId="4718"/>
    <cellStyle name="40 % - Accent6 3 4 5" xfId="9112"/>
    <cellStyle name="40 % - Accent6 3 5" xfId="1350"/>
    <cellStyle name="40 % - Accent6 3 5 2" xfId="1351"/>
    <cellStyle name="40 % - Accent6 3 5 2 2" xfId="4723"/>
    <cellStyle name="40 % - Accent6 3 5 3" xfId="4722"/>
    <cellStyle name="40 % - Accent6 3 5 4" xfId="9114"/>
    <cellStyle name="40 % - Accent6 3 6" xfId="1352"/>
    <cellStyle name="40 % - Accent6 3 6 2" xfId="4724"/>
    <cellStyle name="40 % - Accent6 3 7" xfId="4705"/>
    <cellStyle name="40 % - Accent6 3 8" xfId="9105"/>
    <cellStyle name="40 % - Accent6 3_vue Rému RA 2015" xfId="1353"/>
    <cellStyle name="40 % - Accent6 4" xfId="1354"/>
    <cellStyle name="40 % - Accent6 4 2" xfId="1355"/>
    <cellStyle name="40 % - Accent6 4 2 2" xfId="4726"/>
    <cellStyle name="40 % - Accent6 4 3" xfId="4725"/>
    <cellStyle name="40 % - Accent6 5" xfId="1356"/>
    <cellStyle name="40 % - Accent6 5 2" xfId="1357"/>
    <cellStyle name="40 % - Accent6 5 2 2" xfId="1358"/>
    <cellStyle name="40 % - Accent6 5 2 2 2" xfId="4729"/>
    <cellStyle name="40 % - Accent6 5 2 3" xfId="4728"/>
    <cellStyle name="40 % - Accent6 5 2 4" xfId="9116"/>
    <cellStyle name="40 % - Accent6 5 3" xfId="1359"/>
    <cellStyle name="40 % - Accent6 5 3 2" xfId="4730"/>
    <cellStyle name="40 % - Accent6 5 4" xfId="4727"/>
    <cellStyle name="40 % - Accent6 5 5" xfId="9115"/>
    <cellStyle name="40 % - Accent6 6" xfId="1360"/>
    <cellStyle name="40 % - Accent6 6 2" xfId="1361"/>
    <cellStyle name="40 % - Accent6 6 2 2" xfId="4732"/>
    <cellStyle name="40 % - Accent6 6 3" xfId="4731"/>
    <cellStyle name="40 % - Accent6 6 4" xfId="9117"/>
    <cellStyle name="40 % - Accent6 7" xfId="1362"/>
    <cellStyle name="40 % - Accent6 7 2" xfId="1363"/>
    <cellStyle name="40 % - Accent6 7 2 2" xfId="4734"/>
    <cellStyle name="40 % - Accent6 7 3" xfId="4733"/>
    <cellStyle name="40 % - Accent6 8" xfId="1364"/>
    <cellStyle name="40 % - Accent6 8 2" xfId="1365"/>
    <cellStyle name="40 % - Accent6 8 2 2" xfId="4736"/>
    <cellStyle name="40 % - Accent6 8 3" xfId="4735"/>
    <cellStyle name="40 % - Accent6 9" xfId="9102"/>
    <cellStyle name="40% - Accent1" xfId="1366"/>
    <cellStyle name="40% - Accent1 2" xfId="1367"/>
    <cellStyle name="40% - Accent1 2 2" xfId="4464"/>
    <cellStyle name="40% - Accent1 3" xfId="4463"/>
    <cellStyle name="40% - Accent2" xfId="1368"/>
    <cellStyle name="40% - Accent2 2" xfId="1369"/>
    <cellStyle name="40% - Accent2 2 2" xfId="4466"/>
    <cellStyle name="40% - Accent2 3" xfId="4465"/>
    <cellStyle name="40% - Accent3" xfId="1370"/>
    <cellStyle name="40% - Accent3 2" xfId="1371"/>
    <cellStyle name="40% - Accent3 2 2" xfId="4468"/>
    <cellStyle name="40% - Accent3 3" xfId="4467"/>
    <cellStyle name="40% - Accent4" xfId="1372"/>
    <cellStyle name="40% - Accent4 2" xfId="1373"/>
    <cellStyle name="40% - Accent4 2 2" xfId="4470"/>
    <cellStyle name="40% - Accent4 3" xfId="4469"/>
    <cellStyle name="40% - Accent5" xfId="1374"/>
    <cellStyle name="40% - Accent5 2" xfId="1375"/>
    <cellStyle name="40% - Accent5 2 2" xfId="4472"/>
    <cellStyle name="40% - Accent5 3" xfId="4471"/>
    <cellStyle name="40% - Accent6" xfId="1376"/>
    <cellStyle name="40% - Accent6 2" xfId="1377"/>
    <cellStyle name="40% - Accent6 2 2" xfId="4474"/>
    <cellStyle name="40% - Accent6 3" xfId="4473"/>
    <cellStyle name="40% - Акцент1" xfId="1378"/>
    <cellStyle name="40% - Акцент1 2" xfId="1379"/>
    <cellStyle name="40% - Акцент1 2 2" xfId="4476"/>
    <cellStyle name="40% - Акцент1 3" xfId="4475"/>
    <cellStyle name="40% - Акцент2" xfId="1380"/>
    <cellStyle name="40% - Акцент2 2" xfId="1381"/>
    <cellStyle name="40% - Акцент2 2 2" xfId="4478"/>
    <cellStyle name="40% - Акцент2 3" xfId="4477"/>
    <cellStyle name="40% - Акцент3" xfId="1382"/>
    <cellStyle name="40% - Акцент3 2" xfId="1383"/>
    <cellStyle name="40% - Акцент3 2 2" xfId="4480"/>
    <cellStyle name="40% - Акцент3 3" xfId="4479"/>
    <cellStyle name="40% - Акцент4" xfId="1384"/>
    <cellStyle name="40% - Акцент4 2" xfId="1385"/>
    <cellStyle name="40% - Акцент4 2 2" xfId="4482"/>
    <cellStyle name="40% - Акцент4 3" xfId="4481"/>
    <cellStyle name="40% - Акцент5" xfId="1386"/>
    <cellStyle name="40% - Акцент5 2" xfId="1387"/>
    <cellStyle name="40% - Акцент5 2 2" xfId="4484"/>
    <cellStyle name="40% - Акцент5 3" xfId="4483"/>
    <cellStyle name="40% - Акцент6" xfId="1388"/>
    <cellStyle name="40% - Акцент6 2" xfId="1389"/>
    <cellStyle name="40% - Акцент6 2 2" xfId="4486"/>
    <cellStyle name="40% - Акцент6 3" xfId="4485"/>
    <cellStyle name="60 % - Accent1" xfId="1390" builtinId="32" customBuiltin="1"/>
    <cellStyle name="60 % - Accent1 2" xfId="1391"/>
    <cellStyle name="60 % - Accent1 2 2" xfId="1392"/>
    <cellStyle name="60 % - Accent1 2 2 2" xfId="1393"/>
    <cellStyle name="60 % - Accent1 2 2 2 2" xfId="4763"/>
    <cellStyle name="60 % - Accent1 2 2 3" xfId="4762"/>
    <cellStyle name="60 % - Accent1 2 3" xfId="1394"/>
    <cellStyle name="60 % - Accent1 2 3 2" xfId="1395"/>
    <cellStyle name="60 % - Accent1 2 3 2 2" xfId="4765"/>
    <cellStyle name="60 % - Accent1 2 3 3" xfId="4764"/>
    <cellStyle name="60 % - Accent1 2 4" xfId="1396"/>
    <cellStyle name="60 % - Accent1 2 4 2" xfId="1397"/>
    <cellStyle name="60 % - Accent1 2 4 2 2" xfId="4767"/>
    <cellStyle name="60 % - Accent1 2 4 3" xfId="4766"/>
    <cellStyle name="60 % - Accent1 2 5" xfId="1398"/>
    <cellStyle name="60 % - Accent1 2 5 2" xfId="1399"/>
    <cellStyle name="60 % - Accent1 2 5 2 2" xfId="4769"/>
    <cellStyle name="60 % - Accent1 2 5 3" xfId="4768"/>
    <cellStyle name="60 % - Accent1 2 6" xfId="1400"/>
    <cellStyle name="60 % - Accent1 2 6 2" xfId="4770"/>
    <cellStyle name="60 % - Accent1 2 7" xfId="4761"/>
    <cellStyle name="60 % - Accent1 3" xfId="1401"/>
    <cellStyle name="60 % - Accent1 3 2" xfId="1402"/>
    <cellStyle name="60 % - Accent1 3 2 2" xfId="4772"/>
    <cellStyle name="60 % - Accent1 3 3" xfId="4771"/>
    <cellStyle name="60 % - Accent1 4" xfId="1403"/>
    <cellStyle name="60 % - Accent1 4 2" xfId="1404"/>
    <cellStyle name="60 % - Accent1 4 2 2" xfId="4774"/>
    <cellStyle name="60 % - Accent1 4 3" xfId="4773"/>
    <cellStyle name="60 % - Accent1 5" xfId="1405"/>
    <cellStyle name="60 % - Accent1 5 2" xfId="1406"/>
    <cellStyle name="60 % - Accent1 5 2 2" xfId="4776"/>
    <cellStyle name="60 % - Accent1 5 3" xfId="4775"/>
    <cellStyle name="60 % - Accent2" xfId="1407" builtinId="36" customBuiltin="1"/>
    <cellStyle name="60 % - Accent2 2" xfId="1408"/>
    <cellStyle name="60 % - Accent2 2 2" xfId="1409"/>
    <cellStyle name="60 % - Accent2 2 2 2" xfId="1410"/>
    <cellStyle name="60 % - Accent2 2 2 2 2" xfId="4779"/>
    <cellStyle name="60 % - Accent2 2 2 3" xfId="4778"/>
    <cellStyle name="60 % - Accent2 2 3" xfId="1411"/>
    <cellStyle name="60 % - Accent2 2 3 2" xfId="1412"/>
    <cellStyle name="60 % - Accent2 2 3 2 2" xfId="4781"/>
    <cellStyle name="60 % - Accent2 2 3 3" xfId="4780"/>
    <cellStyle name="60 % - Accent2 2 4" xfId="1413"/>
    <cellStyle name="60 % - Accent2 2 4 2" xfId="1414"/>
    <cellStyle name="60 % - Accent2 2 4 2 2" xfId="4783"/>
    <cellStyle name="60 % - Accent2 2 4 3" xfId="4782"/>
    <cellStyle name="60 % - Accent2 2 5" xfId="1415"/>
    <cellStyle name="60 % - Accent2 2 5 2" xfId="1416"/>
    <cellStyle name="60 % - Accent2 2 5 2 2" xfId="4785"/>
    <cellStyle name="60 % - Accent2 2 5 3" xfId="4784"/>
    <cellStyle name="60 % - Accent2 2 6" xfId="1417"/>
    <cellStyle name="60 % - Accent2 2 6 2" xfId="4786"/>
    <cellStyle name="60 % - Accent2 2 7" xfId="4777"/>
    <cellStyle name="60 % - Accent2 3" xfId="1418"/>
    <cellStyle name="60 % - Accent2 3 2" xfId="1419"/>
    <cellStyle name="60 % - Accent2 3 2 2" xfId="4788"/>
    <cellStyle name="60 % - Accent2 3 3" xfId="4787"/>
    <cellStyle name="60 % - Accent2 4" xfId="1420"/>
    <cellStyle name="60 % - Accent2 4 2" xfId="1421"/>
    <cellStyle name="60 % - Accent2 4 2 2" xfId="4790"/>
    <cellStyle name="60 % - Accent2 4 3" xfId="4789"/>
    <cellStyle name="60 % - Accent2 5" xfId="4791"/>
    <cellStyle name="60 % - Accent3" xfId="1422" builtinId="40" customBuiltin="1"/>
    <cellStyle name="60 % - Accent3 2" xfId="1423"/>
    <cellStyle name="60 % - Accent3 2 2" xfId="1424"/>
    <cellStyle name="60 % - Accent3 2 2 2" xfId="1425"/>
    <cellStyle name="60 % - Accent3 2 2 2 2" xfId="4794"/>
    <cellStyle name="60 % - Accent3 2 2 3" xfId="4793"/>
    <cellStyle name="60 % - Accent3 2 3" xfId="1426"/>
    <cellStyle name="60 % - Accent3 2 3 2" xfId="1427"/>
    <cellStyle name="60 % - Accent3 2 3 2 2" xfId="4796"/>
    <cellStyle name="60 % - Accent3 2 3 3" xfId="4795"/>
    <cellStyle name="60 % - Accent3 2 4" xfId="1428"/>
    <cellStyle name="60 % - Accent3 2 4 2" xfId="1429"/>
    <cellStyle name="60 % - Accent3 2 4 2 2" xfId="4798"/>
    <cellStyle name="60 % - Accent3 2 4 3" xfId="4797"/>
    <cellStyle name="60 % - Accent3 2 5" xfId="1430"/>
    <cellStyle name="60 % - Accent3 2 5 2" xfId="1431"/>
    <cellStyle name="60 % - Accent3 2 5 2 2" xfId="4800"/>
    <cellStyle name="60 % - Accent3 2 5 3" xfId="4799"/>
    <cellStyle name="60 % - Accent3 2 6" xfId="1432"/>
    <cellStyle name="60 % - Accent3 2 6 2" xfId="4801"/>
    <cellStyle name="60 % - Accent3 2 7" xfId="4792"/>
    <cellStyle name="60 % - Accent3 3" xfId="1433"/>
    <cellStyle name="60 % - Accent3 3 2" xfId="1434"/>
    <cellStyle name="60 % - Accent3 3 2 2" xfId="4803"/>
    <cellStyle name="60 % - Accent3 3 3" xfId="4802"/>
    <cellStyle name="60 % - Accent3 4" xfId="1435"/>
    <cellStyle name="60 % - Accent3 4 2" xfId="1436"/>
    <cellStyle name="60 % - Accent3 4 2 2" xfId="4805"/>
    <cellStyle name="60 % - Accent3 4 3" xfId="4804"/>
    <cellStyle name="60 % - Accent3 5" xfId="1437"/>
    <cellStyle name="60 % - Accent3 5 2" xfId="1438"/>
    <cellStyle name="60 % - Accent3 5 2 2" xfId="4807"/>
    <cellStyle name="60 % - Accent3 5 3" xfId="4806"/>
    <cellStyle name="60 % - Accent3 6" xfId="9687"/>
    <cellStyle name="60 % - Accent4" xfId="1439" builtinId="44" customBuiltin="1"/>
    <cellStyle name="60 % - Accent4 2" xfId="1440"/>
    <cellStyle name="60 % - Accent4 2 2" xfId="1441"/>
    <cellStyle name="60 % - Accent4 2 2 2" xfId="1442"/>
    <cellStyle name="60 % - Accent4 2 2 2 2" xfId="4810"/>
    <cellStyle name="60 % - Accent4 2 2 3" xfId="4809"/>
    <cellStyle name="60 % - Accent4 2 3" xfId="1443"/>
    <cellStyle name="60 % - Accent4 2 3 2" xfId="1444"/>
    <cellStyle name="60 % - Accent4 2 3 2 2" xfId="4812"/>
    <cellStyle name="60 % - Accent4 2 3 3" xfId="4811"/>
    <cellStyle name="60 % - Accent4 2 4" xfId="1445"/>
    <cellStyle name="60 % - Accent4 2 4 2" xfId="1446"/>
    <cellStyle name="60 % - Accent4 2 4 2 2" xfId="4814"/>
    <cellStyle name="60 % - Accent4 2 4 3" xfId="4813"/>
    <cellStyle name="60 % - Accent4 2 5" xfId="1447"/>
    <cellStyle name="60 % - Accent4 2 5 2" xfId="1448"/>
    <cellStyle name="60 % - Accent4 2 5 2 2" xfId="4816"/>
    <cellStyle name="60 % - Accent4 2 5 3" xfId="4815"/>
    <cellStyle name="60 % - Accent4 2 6" xfId="1449"/>
    <cellStyle name="60 % - Accent4 2 6 2" xfId="4817"/>
    <cellStyle name="60 % - Accent4 2 7" xfId="4808"/>
    <cellStyle name="60 % - Accent4 3" xfId="1450"/>
    <cellStyle name="60 % - Accent4 3 2" xfId="1451"/>
    <cellStyle name="60 % - Accent4 3 2 2" xfId="4819"/>
    <cellStyle name="60 % - Accent4 3 3" xfId="4818"/>
    <cellStyle name="60 % - Accent4 4" xfId="1452"/>
    <cellStyle name="60 % - Accent4 4 2" xfId="1453"/>
    <cellStyle name="60 % - Accent4 4 2 2" xfId="4821"/>
    <cellStyle name="60 % - Accent4 4 3" xfId="4820"/>
    <cellStyle name="60 % - Accent4 5" xfId="1454"/>
    <cellStyle name="60 % - Accent4 5 2" xfId="1455"/>
    <cellStyle name="60 % - Accent4 5 2 2" xfId="4823"/>
    <cellStyle name="60 % - Accent4 5 3" xfId="4822"/>
    <cellStyle name="60 % - Accent4 6" xfId="9690"/>
    <cellStyle name="60 % - Accent5" xfId="1456" builtinId="48" customBuiltin="1"/>
    <cellStyle name="60 % - Accent5 2" xfId="1457"/>
    <cellStyle name="60 % - Accent5 2 2" xfId="1458"/>
    <cellStyle name="60 % - Accent5 2 2 2" xfId="1459"/>
    <cellStyle name="60 % - Accent5 2 2 2 2" xfId="4826"/>
    <cellStyle name="60 % - Accent5 2 2 3" xfId="4825"/>
    <cellStyle name="60 % - Accent5 2 3" xfId="1460"/>
    <cellStyle name="60 % - Accent5 2 3 2" xfId="1461"/>
    <cellStyle name="60 % - Accent5 2 3 2 2" xfId="4828"/>
    <cellStyle name="60 % - Accent5 2 3 3" xfId="4827"/>
    <cellStyle name="60 % - Accent5 2 4" xfId="1462"/>
    <cellStyle name="60 % - Accent5 2 4 2" xfId="1463"/>
    <cellStyle name="60 % - Accent5 2 4 2 2" xfId="4830"/>
    <cellStyle name="60 % - Accent5 2 4 3" xfId="4829"/>
    <cellStyle name="60 % - Accent5 2 5" xfId="1464"/>
    <cellStyle name="60 % - Accent5 2 5 2" xfId="1465"/>
    <cellStyle name="60 % - Accent5 2 5 2 2" xfId="4832"/>
    <cellStyle name="60 % - Accent5 2 5 3" xfId="4831"/>
    <cellStyle name="60 % - Accent5 2 6" xfId="1466"/>
    <cellStyle name="60 % - Accent5 2 6 2" xfId="4833"/>
    <cellStyle name="60 % - Accent5 2 7" xfId="4824"/>
    <cellStyle name="60 % - Accent5 3" xfId="1467"/>
    <cellStyle name="60 % - Accent5 3 2" xfId="1468"/>
    <cellStyle name="60 % - Accent5 3 2 2" xfId="4835"/>
    <cellStyle name="60 % - Accent5 3 3" xfId="4834"/>
    <cellStyle name="60 % - Accent5 4" xfId="1469"/>
    <cellStyle name="60 % - Accent5 4 2" xfId="1470"/>
    <cellStyle name="60 % - Accent5 4 2 2" xfId="4837"/>
    <cellStyle name="60 % - Accent5 4 3" xfId="4836"/>
    <cellStyle name="60 % - Accent5 5" xfId="4838"/>
    <cellStyle name="60 % - Accent6" xfId="1471" builtinId="52" customBuiltin="1"/>
    <cellStyle name="60 % - Accent6 2" xfId="1472"/>
    <cellStyle name="60 % - Accent6 2 2" xfId="1473"/>
    <cellStyle name="60 % - Accent6 2 2 2" xfId="1474"/>
    <cellStyle name="60 % - Accent6 2 2 2 2" xfId="4841"/>
    <cellStyle name="60 % - Accent6 2 2 3" xfId="4840"/>
    <cellStyle name="60 % - Accent6 2 3" xfId="1475"/>
    <cellStyle name="60 % - Accent6 2 3 2" xfId="1476"/>
    <cellStyle name="60 % - Accent6 2 3 2 2" xfId="4843"/>
    <cellStyle name="60 % - Accent6 2 3 3" xfId="4842"/>
    <cellStyle name="60 % - Accent6 2 4" xfId="1477"/>
    <cellStyle name="60 % - Accent6 2 4 2" xfId="1478"/>
    <cellStyle name="60 % - Accent6 2 4 2 2" xfId="4845"/>
    <cellStyle name="60 % - Accent6 2 4 3" xfId="4844"/>
    <cellStyle name="60 % - Accent6 2 5" xfId="1479"/>
    <cellStyle name="60 % - Accent6 2 5 2" xfId="1480"/>
    <cellStyle name="60 % - Accent6 2 5 2 2" xfId="4847"/>
    <cellStyle name="60 % - Accent6 2 5 3" xfId="4846"/>
    <cellStyle name="60 % - Accent6 2 6" xfId="1481"/>
    <cellStyle name="60 % - Accent6 2 6 2" xfId="4848"/>
    <cellStyle name="60 % - Accent6 2 7" xfId="4839"/>
    <cellStyle name="60 % - Accent6 3" xfId="1482"/>
    <cellStyle name="60 % - Accent6 3 2" xfId="1483"/>
    <cellStyle name="60 % - Accent6 3 2 2" xfId="4850"/>
    <cellStyle name="60 % - Accent6 3 3" xfId="4849"/>
    <cellStyle name="60 % - Accent6 4" xfId="1484"/>
    <cellStyle name="60 % - Accent6 4 2" xfId="1485"/>
    <cellStyle name="60 % - Accent6 4 2 2" xfId="4852"/>
    <cellStyle name="60 % - Accent6 4 3" xfId="4851"/>
    <cellStyle name="60 % - Accent6 5" xfId="1486"/>
    <cellStyle name="60 % - Accent6 5 2" xfId="1487"/>
    <cellStyle name="60 % - Accent6 5 2 2" xfId="4854"/>
    <cellStyle name="60 % - Accent6 5 3" xfId="4853"/>
    <cellStyle name="60 % - Accent6 6" xfId="9695"/>
    <cellStyle name="60% - Accent1" xfId="1488"/>
    <cellStyle name="60% - Accent1 2" xfId="1489"/>
    <cellStyle name="60% - Accent1 2 2" xfId="4738"/>
    <cellStyle name="60% - Accent1 3" xfId="4737"/>
    <cellStyle name="60% - Accent2" xfId="1490"/>
    <cellStyle name="60% - Accent2 2" xfId="1491"/>
    <cellStyle name="60% - Accent2 2 2" xfId="4740"/>
    <cellStyle name="60% - Accent2 3" xfId="4739"/>
    <cellStyle name="60% - Accent3" xfId="1492"/>
    <cellStyle name="60% - Accent3 2" xfId="1493"/>
    <cellStyle name="60% - Accent3 2 2" xfId="4742"/>
    <cellStyle name="60% - Accent3 3" xfId="4741"/>
    <cellStyle name="60% - Accent4" xfId="1494"/>
    <cellStyle name="60% - Accent4 2" xfId="1495"/>
    <cellStyle name="60% - Accent4 2 2" xfId="4744"/>
    <cellStyle name="60% - Accent4 3" xfId="4743"/>
    <cellStyle name="60% - Accent5" xfId="1496"/>
    <cellStyle name="60% - Accent5 2" xfId="1497"/>
    <cellStyle name="60% - Accent5 2 2" xfId="4746"/>
    <cellStyle name="60% - Accent5 3" xfId="4745"/>
    <cellStyle name="60% - Accent6" xfId="1498"/>
    <cellStyle name="60% - Accent6 2" xfId="1499"/>
    <cellStyle name="60% - Accent6 2 2" xfId="4748"/>
    <cellStyle name="60% - Accent6 3" xfId="4747"/>
    <cellStyle name="60% - Акцент1" xfId="1500"/>
    <cellStyle name="60% - Акцент1 2" xfId="1501"/>
    <cellStyle name="60% - Акцент1 2 2" xfId="4750"/>
    <cellStyle name="60% - Акцент1 3" xfId="4749"/>
    <cellStyle name="60% - Акцент2" xfId="1502"/>
    <cellStyle name="60% - Акцент2 2" xfId="1503"/>
    <cellStyle name="60% - Акцент2 2 2" xfId="4752"/>
    <cellStyle name="60% - Акцент2 3" xfId="4751"/>
    <cellStyle name="60% - Акцент3" xfId="1504"/>
    <cellStyle name="60% - Акцент3 2" xfId="1505"/>
    <cellStyle name="60% - Акцент3 2 2" xfId="4754"/>
    <cellStyle name="60% - Акцент3 3" xfId="4753"/>
    <cellStyle name="60% - Акцент4" xfId="1506"/>
    <cellStyle name="60% - Акцент4 2" xfId="1507"/>
    <cellStyle name="60% - Акцент4 2 2" xfId="4756"/>
    <cellStyle name="60% - Акцент4 3" xfId="4755"/>
    <cellStyle name="60% - Акцент5" xfId="1508"/>
    <cellStyle name="60% - Акцент5 2" xfId="1509"/>
    <cellStyle name="60% - Акцент5 2 2" xfId="4758"/>
    <cellStyle name="60% - Акцент5 3" xfId="4757"/>
    <cellStyle name="60% - Акцент6" xfId="1510"/>
    <cellStyle name="60% - Акцент6 2" xfId="1511"/>
    <cellStyle name="60% - Акцент6 2 2" xfId="4760"/>
    <cellStyle name="60% - Акцент6 3" xfId="4759"/>
    <cellStyle name="6eme niveau" xfId="1512"/>
    <cellStyle name="A" xfId="1513"/>
    <cellStyle name="A 2" xfId="5641"/>
    <cellStyle name="A 3" xfId="9118"/>
    <cellStyle name="AA" xfId="1514"/>
    <cellStyle name="AA 2" xfId="5642"/>
    <cellStyle name="AA 3" xfId="9119"/>
    <cellStyle name="Accent1" xfId="1515" builtinId="29" customBuiltin="1"/>
    <cellStyle name="Accent1 - 20 %" xfId="1516"/>
    <cellStyle name="Accent1 - 20 % 2" xfId="5643"/>
    <cellStyle name="Accent1 - 40 %" xfId="1517"/>
    <cellStyle name="Accent1 - 40 % 2" xfId="5644"/>
    <cellStyle name="Accent1 - 60 %" xfId="1518"/>
    <cellStyle name="Accent1 - 60 % 2" xfId="5645"/>
    <cellStyle name="Accent1 10" xfId="1519"/>
    <cellStyle name="Accent1 10 2" xfId="1520"/>
    <cellStyle name="Accent1 10 2 2" xfId="5647"/>
    <cellStyle name="Accent1 10 3" xfId="5646"/>
    <cellStyle name="Accent1 11" xfId="1521"/>
    <cellStyle name="Accent1 11 2" xfId="1522"/>
    <cellStyle name="Accent1 11 2 2" xfId="5649"/>
    <cellStyle name="Accent1 11 3" xfId="5648"/>
    <cellStyle name="Accent1 12" xfId="1523"/>
    <cellStyle name="Accent1 12 2" xfId="1524"/>
    <cellStyle name="Accent1 12 2 2" xfId="5651"/>
    <cellStyle name="Accent1 12 3" xfId="5650"/>
    <cellStyle name="Accent1 13" xfId="1525"/>
    <cellStyle name="Accent1 13 2" xfId="1526"/>
    <cellStyle name="Accent1 13 2 2" xfId="5653"/>
    <cellStyle name="Accent1 13 3" xfId="5652"/>
    <cellStyle name="Accent1 14" xfId="1527"/>
    <cellStyle name="Accent1 14 2" xfId="1528"/>
    <cellStyle name="Accent1 14 2 2" xfId="5655"/>
    <cellStyle name="Accent1 14 3" xfId="5654"/>
    <cellStyle name="Accent1 15" xfId="1529"/>
    <cellStyle name="Accent1 15 2" xfId="1530"/>
    <cellStyle name="Accent1 15 2 2" xfId="5657"/>
    <cellStyle name="Accent1 15 3" xfId="5656"/>
    <cellStyle name="Accent1 16" xfId="1531"/>
    <cellStyle name="Accent1 16 2" xfId="1532"/>
    <cellStyle name="Accent1 16 2 2" xfId="5659"/>
    <cellStyle name="Accent1 16 3" xfId="5658"/>
    <cellStyle name="Accent1 17" xfId="1533"/>
    <cellStyle name="Accent1 17 2" xfId="1534"/>
    <cellStyle name="Accent1 17 2 2" xfId="5661"/>
    <cellStyle name="Accent1 17 3" xfId="5660"/>
    <cellStyle name="Accent1 18" xfId="1535"/>
    <cellStyle name="Accent1 18 2" xfId="1536"/>
    <cellStyle name="Accent1 18 2 2" xfId="5663"/>
    <cellStyle name="Accent1 18 3" xfId="5662"/>
    <cellStyle name="Accent1 19" xfId="1537"/>
    <cellStyle name="Accent1 19 2" xfId="1538"/>
    <cellStyle name="Accent1 19 2 2" xfId="5665"/>
    <cellStyle name="Accent1 19 3" xfId="5664"/>
    <cellStyle name="Accent1 2" xfId="1539"/>
    <cellStyle name="Accent1 2 2" xfId="1540"/>
    <cellStyle name="Accent1 2 2 2" xfId="1541"/>
    <cellStyle name="Accent1 2 2 2 2" xfId="5668"/>
    <cellStyle name="Accent1 2 2 3" xfId="5667"/>
    <cellStyle name="Accent1 2 3" xfId="1542"/>
    <cellStyle name="Accent1 2 3 2" xfId="1543"/>
    <cellStyle name="Accent1 2 3 2 2" xfId="5670"/>
    <cellStyle name="Accent1 2 3 3" xfId="5669"/>
    <cellStyle name="Accent1 2 4" xfId="1544"/>
    <cellStyle name="Accent1 2 4 2" xfId="1545"/>
    <cellStyle name="Accent1 2 4 2 2" xfId="5672"/>
    <cellStyle name="Accent1 2 4 3" xfId="5671"/>
    <cellStyle name="Accent1 2 5" xfId="1546"/>
    <cellStyle name="Accent1 2 5 2" xfId="1547"/>
    <cellStyle name="Accent1 2 5 2 2" xfId="5674"/>
    <cellStyle name="Accent1 2 5 3" xfId="5673"/>
    <cellStyle name="Accent1 2 6" xfId="1548"/>
    <cellStyle name="Accent1 2 6 2" xfId="5675"/>
    <cellStyle name="Accent1 2 7" xfId="5666"/>
    <cellStyle name="Accent1 20" xfId="1549"/>
    <cellStyle name="Accent1 20 2" xfId="1550"/>
    <cellStyle name="Accent1 20 2 2" xfId="5677"/>
    <cellStyle name="Accent1 20 3" xfId="5676"/>
    <cellStyle name="Accent1 21" xfId="1551"/>
    <cellStyle name="Accent1 21 2" xfId="1552"/>
    <cellStyle name="Accent1 21 2 2" xfId="5679"/>
    <cellStyle name="Accent1 21 3" xfId="5678"/>
    <cellStyle name="Accent1 22" xfId="1553"/>
    <cellStyle name="Accent1 22 2" xfId="1554"/>
    <cellStyle name="Accent1 22 2 2" xfId="5681"/>
    <cellStyle name="Accent1 22 3" xfId="5680"/>
    <cellStyle name="Accent1 23" xfId="1555"/>
    <cellStyle name="Accent1 23 2" xfId="1556"/>
    <cellStyle name="Accent1 23 2 2" xfId="5683"/>
    <cellStyle name="Accent1 23 3" xfId="5682"/>
    <cellStyle name="Accent1 24" xfId="1557"/>
    <cellStyle name="Accent1 24 2" xfId="1558"/>
    <cellStyle name="Accent1 24 2 2" xfId="5685"/>
    <cellStyle name="Accent1 24 3" xfId="5684"/>
    <cellStyle name="Accent1 25" xfId="1559"/>
    <cellStyle name="Accent1 25 2" xfId="1560"/>
    <cellStyle name="Accent1 25 2 2" xfId="5687"/>
    <cellStyle name="Accent1 25 3" xfId="5686"/>
    <cellStyle name="Accent1 26" xfId="1561"/>
    <cellStyle name="Accent1 26 2" xfId="1562"/>
    <cellStyle name="Accent1 26 2 2" xfId="5689"/>
    <cellStyle name="Accent1 26 3" xfId="5688"/>
    <cellStyle name="Accent1 27" xfId="1563"/>
    <cellStyle name="Accent1 27 2" xfId="1564"/>
    <cellStyle name="Accent1 27 2 2" xfId="5691"/>
    <cellStyle name="Accent1 27 3" xfId="5690"/>
    <cellStyle name="Accent1 28" xfId="1565"/>
    <cellStyle name="Accent1 28 2" xfId="1566"/>
    <cellStyle name="Accent1 28 2 2" xfId="5693"/>
    <cellStyle name="Accent1 28 3" xfId="5692"/>
    <cellStyle name="Accent1 29" xfId="1567"/>
    <cellStyle name="Accent1 29 2" xfId="1568"/>
    <cellStyle name="Accent1 29 2 2" xfId="5695"/>
    <cellStyle name="Accent1 29 3" xfId="5694"/>
    <cellStyle name="Accent1 3" xfId="1569"/>
    <cellStyle name="Accent1 3 2" xfId="1570"/>
    <cellStyle name="Accent1 3 2 2" xfId="1571"/>
    <cellStyle name="Accent1 3 2 2 2" xfId="5698"/>
    <cellStyle name="Accent1 3 2 3" xfId="5697"/>
    <cellStyle name="Accent1 3 3" xfId="1572"/>
    <cellStyle name="Accent1 3 3 2" xfId="5699"/>
    <cellStyle name="Accent1 3 4" xfId="5696"/>
    <cellStyle name="Accent1 30" xfId="1573"/>
    <cellStyle name="Accent1 30 2" xfId="1574"/>
    <cellStyle name="Accent1 30 2 2" xfId="5701"/>
    <cellStyle name="Accent1 30 3" xfId="5700"/>
    <cellStyle name="Accent1 31" xfId="1575"/>
    <cellStyle name="Accent1 31 2" xfId="1576"/>
    <cellStyle name="Accent1 31 2 2" xfId="5703"/>
    <cellStyle name="Accent1 31 3" xfId="5702"/>
    <cellStyle name="Accent1 32" xfId="1577"/>
    <cellStyle name="Accent1 32 2" xfId="1578"/>
    <cellStyle name="Accent1 32 2 2" xfId="5705"/>
    <cellStyle name="Accent1 32 3" xfId="5704"/>
    <cellStyle name="Accent1 33" xfId="1579"/>
    <cellStyle name="Accent1 33 2" xfId="1580"/>
    <cellStyle name="Accent1 33 2 2" xfId="5707"/>
    <cellStyle name="Accent1 33 3" xfId="5706"/>
    <cellStyle name="Accent1 34" xfId="1581"/>
    <cellStyle name="Accent1 34 2" xfId="1582"/>
    <cellStyle name="Accent1 34 2 2" xfId="5709"/>
    <cellStyle name="Accent1 34 3" xfId="5708"/>
    <cellStyle name="Accent1 35" xfId="1583"/>
    <cellStyle name="Accent1 35 2" xfId="1584"/>
    <cellStyle name="Accent1 35 2 2" xfId="5711"/>
    <cellStyle name="Accent1 35 3" xfId="5710"/>
    <cellStyle name="Accent1 36" xfId="1585"/>
    <cellStyle name="Accent1 36 2" xfId="1586"/>
    <cellStyle name="Accent1 36 2 2" xfId="5713"/>
    <cellStyle name="Accent1 36 3" xfId="5712"/>
    <cellStyle name="Accent1 37" xfId="1587"/>
    <cellStyle name="Accent1 37 2" xfId="1588"/>
    <cellStyle name="Accent1 37 2 2" xfId="5715"/>
    <cellStyle name="Accent1 37 3" xfId="5714"/>
    <cellStyle name="Accent1 38" xfId="1589"/>
    <cellStyle name="Accent1 38 2" xfId="1590"/>
    <cellStyle name="Accent1 38 2 2" xfId="5717"/>
    <cellStyle name="Accent1 38 3" xfId="5716"/>
    <cellStyle name="Accent1 39" xfId="1591"/>
    <cellStyle name="Accent1 39 2" xfId="1592"/>
    <cellStyle name="Accent1 39 2 2" xfId="5719"/>
    <cellStyle name="Accent1 39 3" xfId="5718"/>
    <cellStyle name="Accent1 4" xfId="1593"/>
    <cellStyle name="Accent1 4 2" xfId="1594"/>
    <cellStyle name="Accent1 4 2 2" xfId="5721"/>
    <cellStyle name="Accent1 4 3" xfId="5720"/>
    <cellStyle name="Accent1 40" xfId="1595"/>
    <cellStyle name="Accent1 40 2" xfId="1596"/>
    <cellStyle name="Accent1 40 2 2" xfId="5723"/>
    <cellStyle name="Accent1 40 3" xfId="5722"/>
    <cellStyle name="Accent1 41" xfId="1597"/>
    <cellStyle name="Accent1 41 2" xfId="1598"/>
    <cellStyle name="Accent1 41 2 2" xfId="5725"/>
    <cellStyle name="Accent1 41 3" xfId="5724"/>
    <cellStyle name="Accent1 42" xfId="1599"/>
    <cellStyle name="Accent1 42 2" xfId="1600"/>
    <cellStyle name="Accent1 42 2 2" xfId="5727"/>
    <cellStyle name="Accent1 42 3" xfId="5726"/>
    <cellStyle name="Accent1 43" xfId="1601"/>
    <cellStyle name="Accent1 43 2" xfId="1602"/>
    <cellStyle name="Accent1 43 2 2" xfId="5729"/>
    <cellStyle name="Accent1 43 3" xfId="5728"/>
    <cellStyle name="Accent1 44" xfId="1603"/>
    <cellStyle name="Accent1 44 2" xfId="1604"/>
    <cellStyle name="Accent1 44 2 2" xfId="5731"/>
    <cellStyle name="Accent1 44 3" xfId="5730"/>
    <cellStyle name="Accent1 45" xfId="1605"/>
    <cellStyle name="Accent1 45 2" xfId="1606"/>
    <cellStyle name="Accent1 45 2 2" xfId="5733"/>
    <cellStyle name="Accent1 45 3" xfId="5732"/>
    <cellStyle name="Accent1 46" xfId="1607"/>
    <cellStyle name="Accent1 46 2" xfId="1608"/>
    <cellStyle name="Accent1 46 2 2" xfId="5735"/>
    <cellStyle name="Accent1 46 3" xfId="5734"/>
    <cellStyle name="Accent1 47" xfId="1609"/>
    <cellStyle name="Accent1 47 2" xfId="1610"/>
    <cellStyle name="Accent1 47 2 2" xfId="5737"/>
    <cellStyle name="Accent1 47 3" xfId="5736"/>
    <cellStyle name="Accent1 5" xfId="1611"/>
    <cellStyle name="Accent1 5 2" xfId="1612"/>
    <cellStyle name="Accent1 5 2 2" xfId="5739"/>
    <cellStyle name="Accent1 5 3" xfId="5738"/>
    <cellStyle name="Accent1 6" xfId="1613"/>
    <cellStyle name="Accent1 6 2" xfId="1614"/>
    <cellStyle name="Accent1 6 2 2" xfId="5741"/>
    <cellStyle name="Accent1 6 3" xfId="5740"/>
    <cellStyle name="Accent1 7" xfId="1615"/>
    <cellStyle name="Accent1 7 2" xfId="1616"/>
    <cellStyle name="Accent1 7 2 2" xfId="5743"/>
    <cellStyle name="Accent1 7 3" xfId="5742"/>
    <cellStyle name="Accent1 8" xfId="1617"/>
    <cellStyle name="Accent1 8 2" xfId="1618"/>
    <cellStyle name="Accent1 8 2 2" xfId="5745"/>
    <cellStyle name="Accent1 8 3" xfId="5744"/>
    <cellStyle name="Accent1 9" xfId="1619"/>
    <cellStyle name="Accent1 9 2" xfId="1620"/>
    <cellStyle name="Accent1 9 2 2" xfId="5747"/>
    <cellStyle name="Accent1 9 3" xfId="5746"/>
    <cellStyle name="Accent2" xfId="1621" builtinId="33" customBuiltin="1"/>
    <cellStyle name="Accent2 - 20 %" xfId="1622"/>
    <cellStyle name="Accent2 - 20 % 2" xfId="5748"/>
    <cellStyle name="Accent2 - 40 %" xfId="1623"/>
    <cellStyle name="Accent2 - 40 % 2" xfId="5749"/>
    <cellStyle name="Accent2 - 60 %" xfId="1624"/>
    <cellStyle name="Accent2 - 60 % 2" xfId="5750"/>
    <cellStyle name="Accent2 10" xfId="1625"/>
    <cellStyle name="Accent2 10 2" xfId="1626"/>
    <cellStyle name="Accent2 10 2 2" xfId="5752"/>
    <cellStyle name="Accent2 10 3" xfId="5751"/>
    <cellStyle name="Accent2 11" xfId="1627"/>
    <cellStyle name="Accent2 11 2" xfId="1628"/>
    <cellStyle name="Accent2 11 2 2" xfId="5754"/>
    <cellStyle name="Accent2 11 3" xfId="5753"/>
    <cellStyle name="Accent2 12" xfId="1629"/>
    <cellStyle name="Accent2 12 2" xfId="1630"/>
    <cellStyle name="Accent2 12 2 2" xfId="5756"/>
    <cellStyle name="Accent2 12 3" xfId="5755"/>
    <cellStyle name="Accent2 13" xfId="1631"/>
    <cellStyle name="Accent2 13 2" xfId="1632"/>
    <cellStyle name="Accent2 13 2 2" xfId="5758"/>
    <cellStyle name="Accent2 13 3" xfId="5757"/>
    <cellStyle name="Accent2 14" xfId="1633"/>
    <cellStyle name="Accent2 14 2" xfId="1634"/>
    <cellStyle name="Accent2 14 2 2" xfId="5760"/>
    <cellStyle name="Accent2 14 3" xfId="5759"/>
    <cellStyle name="Accent2 15" xfId="1635"/>
    <cellStyle name="Accent2 15 2" xfId="1636"/>
    <cellStyle name="Accent2 15 2 2" xfId="5762"/>
    <cellStyle name="Accent2 15 3" xfId="5761"/>
    <cellStyle name="Accent2 16" xfId="1637"/>
    <cellStyle name="Accent2 16 2" xfId="1638"/>
    <cellStyle name="Accent2 16 2 2" xfId="5764"/>
    <cellStyle name="Accent2 16 3" xfId="5763"/>
    <cellStyle name="Accent2 17" xfId="1639"/>
    <cellStyle name="Accent2 17 2" xfId="1640"/>
    <cellStyle name="Accent2 17 2 2" xfId="5766"/>
    <cellStyle name="Accent2 17 3" xfId="5765"/>
    <cellStyle name="Accent2 18" xfId="1641"/>
    <cellStyle name="Accent2 18 2" xfId="1642"/>
    <cellStyle name="Accent2 18 2 2" xfId="5768"/>
    <cellStyle name="Accent2 18 3" xfId="5767"/>
    <cellStyle name="Accent2 19" xfId="1643"/>
    <cellStyle name="Accent2 19 2" xfId="1644"/>
    <cellStyle name="Accent2 19 2 2" xfId="5770"/>
    <cellStyle name="Accent2 19 3" xfId="5769"/>
    <cellStyle name="Accent2 2" xfId="1645"/>
    <cellStyle name="Accent2 2 2" xfId="1646"/>
    <cellStyle name="Accent2 2 2 2" xfId="1647"/>
    <cellStyle name="Accent2 2 2 2 2" xfId="5773"/>
    <cellStyle name="Accent2 2 2 3" xfId="5772"/>
    <cellStyle name="Accent2 2 3" xfId="1648"/>
    <cellStyle name="Accent2 2 3 2" xfId="1649"/>
    <cellStyle name="Accent2 2 3 2 2" xfId="5775"/>
    <cellStyle name="Accent2 2 3 3" xfId="5774"/>
    <cellStyle name="Accent2 2 4" xfId="1650"/>
    <cellStyle name="Accent2 2 4 2" xfId="1651"/>
    <cellStyle name="Accent2 2 4 2 2" xfId="5777"/>
    <cellStyle name="Accent2 2 4 3" xfId="5776"/>
    <cellStyle name="Accent2 2 5" xfId="1652"/>
    <cellStyle name="Accent2 2 5 2" xfId="1653"/>
    <cellStyle name="Accent2 2 5 2 2" xfId="5779"/>
    <cellStyle name="Accent2 2 5 3" xfId="5778"/>
    <cellStyle name="Accent2 2 6" xfId="1654"/>
    <cellStyle name="Accent2 2 6 2" xfId="5780"/>
    <cellStyle name="Accent2 2 7" xfId="5771"/>
    <cellStyle name="Accent2 20" xfId="1655"/>
    <cellStyle name="Accent2 20 2" xfId="1656"/>
    <cellStyle name="Accent2 20 2 2" xfId="5782"/>
    <cellStyle name="Accent2 20 3" xfId="5781"/>
    <cellStyle name="Accent2 21" xfId="1657"/>
    <cellStyle name="Accent2 21 2" xfId="1658"/>
    <cellStyle name="Accent2 21 2 2" xfId="5784"/>
    <cellStyle name="Accent2 21 3" xfId="5783"/>
    <cellStyle name="Accent2 22" xfId="1659"/>
    <cellStyle name="Accent2 22 2" xfId="1660"/>
    <cellStyle name="Accent2 22 2 2" xfId="5786"/>
    <cellStyle name="Accent2 22 3" xfId="5785"/>
    <cellStyle name="Accent2 23" xfId="1661"/>
    <cellStyle name="Accent2 23 2" xfId="1662"/>
    <cellStyle name="Accent2 23 2 2" xfId="5788"/>
    <cellStyle name="Accent2 23 3" xfId="5787"/>
    <cellStyle name="Accent2 24" xfId="1663"/>
    <cellStyle name="Accent2 24 2" xfId="1664"/>
    <cellStyle name="Accent2 24 2 2" xfId="5790"/>
    <cellStyle name="Accent2 24 3" xfId="5789"/>
    <cellStyle name="Accent2 25" xfId="1665"/>
    <cellStyle name="Accent2 25 2" xfId="1666"/>
    <cellStyle name="Accent2 25 2 2" xfId="5792"/>
    <cellStyle name="Accent2 25 3" xfId="5791"/>
    <cellStyle name="Accent2 26" xfId="1667"/>
    <cellStyle name="Accent2 26 2" xfId="1668"/>
    <cellStyle name="Accent2 26 2 2" xfId="5794"/>
    <cellStyle name="Accent2 26 3" xfId="5793"/>
    <cellStyle name="Accent2 27" xfId="1669"/>
    <cellStyle name="Accent2 27 2" xfId="1670"/>
    <cellStyle name="Accent2 27 2 2" xfId="5796"/>
    <cellStyle name="Accent2 27 3" xfId="5795"/>
    <cellStyle name="Accent2 28" xfId="1671"/>
    <cellStyle name="Accent2 28 2" xfId="1672"/>
    <cellStyle name="Accent2 28 2 2" xfId="5798"/>
    <cellStyle name="Accent2 28 3" xfId="5797"/>
    <cellStyle name="Accent2 29" xfId="1673"/>
    <cellStyle name="Accent2 29 2" xfId="1674"/>
    <cellStyle name="Accent2 29 2 2" xfId="5800"/>
    <cellStyle name="Accent2 29 3" xfId="5799"/>
    <cellStyle name="Accent2 3" xfId="1675"/>
    <cellStyle name="Accent2 3 2" xfId="1676"/>
    <cellStyle name="Accent2 3 2 2" xfId="1677"/>
    <cellStyle name="Accent2 3 2 2 2" xfId="5803"/>
    <cellStyle name="Accent2 3 2 3" xfId="5802"/>
    <cellStyle name="Accent2 3 3" xfId="1678"/>
    <cellStyle name="Accent2 3 3 2" xfId="5804"/>
    <cellStyle name="Accent2 3 4" xfId="5801"/>
    <cellStyle name="Accent2 30" xfId="1679"/>
    <cellStyle name="Accent2 30 2" xfId="1680"/>
    <cellStyle name="Accent2 30 2 2" xfId="5806"/>
    <cellStyle name="Accent2 30 3" xfId="5805"/>
    <cellStyle name="Accent2 31" xfId="1681"/>
    <cellStyle name="Accent2 31 2" xfId="1682"/>
    <cellStyle name="Accent2 31 2 2" xfId="5808"/>
    <cellStyle name="Accent2 31 3" xfId="5807"/>
    <cellStyle name="Accent2 32" xfId="1683"/>
    <cellStyle name="Accent2 32 2" xfId="1684"/>
    <cellStyle name="Accent2 32 2 2" xfId="5810"/>
    <cellStyle name="Accent2 32 3" xfId="5809"/>
    <cellStyle name="Accent2 33" xfId="1685"/>
    <cellStyle name="Accent2 33 2" xfId="1686"/>
    <cellStyle name="Accent2 33 2 2" xfId="5812"/>
    <cellStyle name="Accent2 33 3" xfId="5811"/>
    <cellStyle name="Accent2 34" xfId="1687"/>
    <cellStyle name="Accent2 34 2" xfId="1688"/>
    <cellStyle name="Accent2 34 2 2" xfId="5814"/>
    <cellStyle name="Accent2 34 3" xfId="5813"/>
    <cellStyle name="Accent2 35" xfId="1689"/>
    <cellStyle name="Accent2 35 2" xfId="1690"/>
    <cellStyle name="Accent2 35 2 2" xfId="5816"/>
    <cellStyle name="Accent2 35 3" xfId="5815"/>
    <cellStyle name="Accent2 36" xfId="1691"/>
    <cellStyle name="Accent2 36 2" xfId="1692"/>
    <cellStyle name="Accent2 36 2 2" xfId="5818"/>
    <cellStyle name="Accent2 36 3" xfId="5817"/>
    <cellStyle name="Accent2 37" xfId="1693"/>
    <cellStyle name="Accent2 37 2" xfId="1694"/>
    <cellStyle name="Accent2 37 2 2" xfId="5820"/>
    <cellStyle name="Accent2 37 3" xfId="5819"/>
    <cellStyle name="Accent2 38" xfId="1695"/>
    <cellStyle name="Accent2 38 2" xfId="1696"/>
    <cellStyle name="Accent2 38 2 2" xfId="5822"/>
    <cellStyle name="Accent2 38 3" xfId="5821"/>
    <cellStyle name="Accent2 39" xfId="1697"/>
    <cellStyle name="Accent2 39 2" xfId="1698"/>
    <cellStyle name="Accent2 39 2 2" xfId="5824"/>
    <cellStyle name="Accent2 39 3" xfId="5823"/>
    <cellStyle name="Accent2 4" xfId="1699"/>
    <cellStyle name="Accent2 4 2" xfId="1700"/>
    <cellStyle name="Accent2 4 2 2" xfId="5826"/>
    <cellStyle name="Accent2 4 3" xfId="5825"/>
    <cellStyle name="Accent2 40" xfId="1701"/>
    <cellStyle name="Accent2 40 2" xfId="1702"/>
    <cellStyle name="Accent2 40 2 2" xfId="5828"/>
    <cellStyle name="Accent2 40 3" xfId="5827"/>
    <cellStyle name="Accent2 41" xfId="1703"/>
    <cellStyle name="Accent2 41 2" xfId="1704"/>
    <cellStyle name="Accent2 41 2 2" xfId="5830"/>
    <cellStyle name="Accent2 41 3" xfId="5829"/>
    <cellStyle name="Accent2 42" xfId="1705"/>
    <cellStyle name="Accent2 42 2" xfId="1706"/>
    <cellStyle name="Accent2 42 2 2" xfId="5832"/>
    <cellStyle name="Accent2 42 3" xfId="5831"/>
    <cellStyle name="Accent2 43" xfId="1707"/>
    <cellStyle name="Accent2 43 2" xfId="1708"/>
    <cellStyle name="Accent2 43 2 2" xfId="5834"/>
    <cellStyle name="Accent2 43 3" xfId="5833"/>
    <cellStyle name="Accent2 44" xfId="1709"/>
    <cellStyle name="Accent2 44 2" xfId="1710"/>
    <cellStyle name="Accent2 44 2 2" xfId="5836"/>
    <cellStyle name="Accent2 44 3" xfId="5835"/>
    <cellStyle name="Accent2 45" xfId="1711"/>
    <cellStyle name="Accent2 45 2" xfId="1712"/>
    <cellStyle name="Accent2 45 2 2" xfId="5838"/>
    <cellStyle name="Accent2 45 3" xfId="5837"/>
    <cellStyle name="Accent2 46" xfId="1713"/>
    <cellStyle name="Accent2 46 2" xfId="1714"/>
    <cellStyle name="Accent2 46 2 2" xfId="5840"/>
    <cellStyle name="Accent2 46 3" xfId="5839"/>
    <cellStyle name="Accent2 47" xfId="1715"/>
    <cellStyle name="Accent2 47 2" xfId="1716"/>
    <cellStyle name="Accent2 47 2 2" xfId="5842"/>
    <cellStyle name="Accent2 47 3" xfId="5841"/>
    <cellStyle name="Accent2 5" xfId="1717"/>
    <cellStyle name="Accent2 5 2" xfId="1718"/>
    <cellStyle name="Accent2 5 2 2" xfId="5844"/>
    <cellStyle name="Accent2 5 3" xfId="5843"/>
    <cellStyle name="Accent2 6" xfId="1719"/>
    <cellStyle name="Accent2 6 2" xfId="1720"/>
    <cellStyle name="Accent2 6 2 2" xfId="5846"/>
    <cellStyle name="Accent2 6 3" xfId="5845"/>
    <cellStyle name="Accent2 7" xfId="1721"/>
    <cellStyle name="Accent2 7 2" xfId="1722"/>
    <cellStyle name="Accent2 7 2 2" xfId="5848"/>
    <cellStyle name="Accent2 7 3" xfId="5847"/>
    <cellStyle name="Accent2 8" xfId="1723"/>
    <cellStyle name="Accent2 8 2" xfId="1724"/>
    <cellStyle name="Accent2 8 2 2" xfId="5850"/>
    <cellStyle name="Accent2 8 3" xfId="5849"/>
    <cellStyle name="Accent2 9" xfId="1725"/>
    <cellStyle name="Accent2 9 2" xfId="1726"/>
    <cellStyle name="Accent2 9 2 2" xfId="5852"/>
    <cellStyle name="Accent2 9 3" xfId="5851"/>
    <cellStyle name="Accent3" xfId="1727" builtinId="37" customBuiltin="1"/>
    <cellStyle name="Accent3 - 20 %" xfId="1728"/>
    <cellStyle name="Accent3 - 20 % 2" xfId="5853"/>
    <cellStyle name="Accent3 - 40 %" xfId="1729"/>
    <cellStyle name="Accent3 - 40 % 2" xfId="5854"/>
    <cellStyle name="Accent3 - 60 %" xfId="1730"/>
    <cellStyle name="Accent3 - 60 % 2" xfId="5855"/>
    <cellStyle name="Accent3 10" xfId="1731"/>
    <cellStyle name="Accent3 10 2" xfId="1732"/>
    <cellStyle name="Accent3 10 2 2" xfId="5857"/>
    <cellStyle name="Accent3 10 3" xfId="5856"/>
    <cellStyle name="Accent3 11" xfId="1733"/>
    <cellStyle name="Accent3 11 2" xfId="1734"/>
    <cellStyle name="Accent3 11 2 2" xfId="5859"/>
    <cellStyle name="Accent3 11 3" xfId="5858"/>
    <cellStyle name="Accent3 12" xfId="1735"/>
    <cellStyle name="Accent3 12 2" xfId="1736"/>
    <cellStyle name="Accent3 12 2 2" xfId="5861"/>
    <cellStyle name="Accent3 12 3" xfId="5860"/>
    <cellStyle name="Accent3 13" xfId="1737"/>
    <cellStyle name="Accent3 13 2" xfId="1738"/>
    <cellStyle name="Accent3 13 2 2" xfId="5863"/>
    <cellStyle name="Accent3 13 3" xfId="5862"/>
    <cellStyle name="Accent3 14" xfId="1739"/>
    <cellStyle name="Accent3 14 2" xfId="1740"/>
    <cellStyle name="Accent3 14 2 2" xfId="5865"/>
    <cellStyle name="Accent3 14 3" xfId="5864"/>
    <cellStyle name="Accent3 15" xfId="1741"/>
    <cellStyle name="Accent3 15 2" xfId="1742"/>
    <cellStyle name="Accent3 15 2 2" xfId="5867"/>
    <cellStyle name="Accent3 15 3" xfId="5866"/>
    <cellStyle name="Accent3 16" xfId="1743"/>
    <cellStyle name="Accent3 16 2" xfId="1744"/>
    <cellStyle name="Accent3 16 2 2" xfId="5869"/>
    <cellStyle name="Accent3 16 3" xfId="5868"/>
    <cellStyle name="Accent3 17" xfId="1745"/>
    <cellStyle name="Accent3 17 2" xfId="1746"/>
    <cellStyle name="Accent3 17 2 2" xfId="5871"/>
    <cellStyle name="Accent3 17 3" xfId="5870"/>
    <cellStyle name="Accent3 18" xfId="1747"/>
    <cellStyle name="Accent3 18 2" xfId="1748"/>
    <cellStyle name="Accent3 18 2 2" xfId="5873"/>
    <cellStyle name="Accent3 18 3" xfId="5872"/>
    <cellStyle name="Accent3 19" xfId="1749"/>
    <cellStyle name="Accent3 19 2" xfId="1750"/>
    <cellStyle name="Accent3 19 2 2" xfId="5875"/>
    <cellStyle name="Accent3 19 3" xfId="5874"/>
    <cellStyle name="Accent3 2" xfId="1751"/>
    <cellStyle name="Accent3 2 2" xfId="1752"/>
    <cellStyle name="Accent3 2 2 2" xfId="1753"/>
    <cellStyle name="Accent3 2 2 2 2" xfId="5878"/>
    <cellStyle name="Accent3 2 2 3" xfId="5877"/>
    <cellStyle name="Accent3 2 3" xfId="1754"/>
    <cellStyle name="Accent3 2 3 2" xfId="1755"/>
    <cellStyle name="Accent3 2 3 2 2" xfId="5880"/>
    <cellStyle name="Accent3 2 3 3" xfId="5879"/>
    <cellStyle name="Accent3 2 4" xfId="1756"/>
    <cellStyle name="Accent3 2 4 2" xfId="1757"/>
    <cellStyle name="Accent3 2 4 2 2" xfId="5882"/>
    <cellStyle name="Accent3 2 4 3" xfId="5881"/>
    <cellStyle name="Accent3 2 5" xfId="1758"/>
    <cellStyle name="Accent3 2 5 2" xfId="1759"/>
    <cellStyle name="Accent3 2 5 2 2" xfId="5884"/>
    <cellStyle name="Accent3 2 5 3" xfId="5883"/>
    <cellStyle name="Accent3 2 6" xfId="1760"/>
    <cellStyle name="Accent3 2 6 2" xfId="5885"/>
    <cellStyle name="Accent3 2 7" xfId="5876"/>
    <cellStyle name="Accent3 20" xfId="1761"/>
    <cellStyle name="Accent3 20 2" xfId="1762"/>
    <cellStyle name="Accent3 20 2 2" xfId="5887"/>
    <cellStyle name="Accent3 20 3" xfId="5886"/>
    <cellStyle name="Accent3 21" xfId="1763"/>
    <cellStyle name="Accent3 21 2" xfId="1764"/>
    <cellStyle name="Accent3 21 2 2" xfId="5889"/>
    <cellStyle name="Accent3 21 3" xfId="5888"/>
    <cellStyle name="Accent3 22" xfId="1765"/>
    <cellStyle name="Accent3 22 2" xfId="1766"/>
    <cellStyle name="Accent3 22 2 2" xfId="5891"/>
    <cellStyle name="Accent3 22 3" xfId="5890"/>
    <cellStyle name="Accent3 23" xfId="1767"/>
    <cellStyle name="Accent3 23 2" xfId="1768"/>
    <cellStyle name="Accent3 23 2 2" xfId="5893"/>
    <cellStyle name="Accent3 23 3" xfId="5892"/>
    <cellStyle name="Accent3 24" xfId="1769"/>
    <cellStyle name="Accent3 24 2" xfId="1770"/>
    <cellStyle name="Accent3 24 2 2" xfId="5895"/>
    <cellStyle name="Accent3 24 3" xfId="5894"/>
    <cellStyle name="Accent3 25" xfId="1771"/>
    <cellStyle name="Accent3 25 2" xfId="1772"/>
    <cellStyle name="Accent3 25 2 2" xfId="5897"/>
    <cellStyle name="Accent3 25 3" xfId="5896"/>
    <cellStyle name="Accent3 26" xfId="1773"/>
    <cellStyle name="Accent3 26 2" xfId="1774"/>
    <cellStyle name="Accent3 26 2 2" xfId="5899"/>
    <cellStyle name="Accent3 26 3" xfId="5898"/>
    <cellStyle name="Accent3 27" xfId="1775"/>
    <cellStyle name="Accent3 27 2" xfId="1776"/>
    <cellStyle name="Accent3 27 2 2" xfId="5901"/>
    <cellStyle name="Accent3 27 3" xfId="5900"/>
    <cellStyle name="Accent3 28" xfId="1777"/>
    <cellStyle name="Accent3 28 2" xfId="1778"/>
    <cellStyle name="Accent3 28 2 2" xfId="5903"/>
    <cellStyle name="Accent3 28 3" xfId="5902"/>
    <cellStyle name="Accent3 29" xfId="1779"/>
    <cellStyle name="Accent3 29 2" xfId="1780"/>
    <cellStyle name="Accent3 29 2 2" xfId="5905"/>
    <cellStyle name="Accent3 29 3" xfId="5904"/>
    <cellStyle name="Accent3 3" xfId="1781"/>
    <cellStyle name="Accent3 3 2" xfId="1782"/>
    <cellStyle name="Accent3 3 2 2" xfId="1783"/>
    <cellStyle name="Accent3 3 2 2 2" xfId="5908"/>
    <cellStyle name="Accent3 3 2 3" xfId="5907"/>
    <cellStyle name="Accent3 3 3" xfId="1784"/>
    <cellStyle name="Accent3 3 3 2" xfId="5909"/>
    <cellStyle name="Accent3 3 4" xfId="5906"/>
    <cellStyle name="Accent3 30" xfId="1785"/>
    <cellStyle name="Accent3 30 2" xfId="1786"/>
    <cellStyle name="Accent3 30 2 2" xfId="5911"/>
    <cellStyle name="Accent3 30 3" xfId="5910"/>
    <cellStyle name="Accent3 31" xfId="1787"/>
    <cellStyle name="Accent3 31 2" xfId="1788"/>
    <cellStyle name="Accent3 31 2 2" xfId="5913"/>
    <cellStyle name="Accent3 31 3" xfId="5912"/>
    <cellStyle name="Accent3 32" xfId="1789"/>
    <cellStyle name="Accent3 32 2" xfId="1790"/>
    <cellStyle name="Accent3 32 2 2" xfId="5915"/>
    <cellStyle name="Accent3 32 3" xfId="5914"/>
    <cellStyle name="Accent3 33" xfId="1791"/>
    <cellStyle name="Accent3 33 2" xfId="1792"/>
    <cellStyle name="Accent3 33 2 2" xfId="5917"/>
    <cellStyle name="Accent3 33 3" xfId="5916"/>
    <cellStyle name="Accent3 34" xfId="1793"/>
    <cellStyle name="Accent3 34 2" xfId="1794"/>
    <cellStyle name="Accent3 34 2 2" xfId="5919"/>
    <cellStyle name="Accent3 34 3" xfId="5918"/>
    <cellStyle name="Accent3 35" xfId="1795"/>
    <cellStyle name="Accent3 35 2" xfId="1796"/>
    <cellStyle name="Accent3 35 2 2" xfId="5921"/>
    <cellStyle name="Accent3 35 3" xfId="5920"/>
    <cellStyle name="Accent3 36" xfId="1797"/>
    <cellStyle name="Accent3 36 2" xfId="1798"/>
    <cellStyle name="Accent3 36 2 2" xfId="5923"/>
    <cellStyle name="Accent3 36 3" xfId="5922"/>
    <cellStyle name="Accent3 37" xfId="1799"/>
    <cellStyle name="Accent3 37 2" xfId="1800"/>
    <cellStyle name="Accent3 37 2 2" xfId="5925"/>
    <cellStyle name="Accent3 37 3" xfId="5924"/>
    <cellStyle name="Accent3 38" xfId="1801"/>
    <cellStyle name="Accent3 38 2" xfId="1802"/>
    <cellStyle name="Accent3 38 2 2" xfId="5927"/>
    <cellStyle name="Accent3 38 3" xfId="5926"/>
    <cellStyle name="Accent3 39" xfId="1803"/>
    <cellStyle name="Accent3 39 2" xfId="1804"/>
    <cellStyle name="Accent3 39 2 2" xfId="5929"/>
    <cellStyle name="Accent3 39 3" xfId="5928"/>
    <cellStyle name="Accent3 4" xfId="1805"/>
    <cellStyle name="Accent3 4 2" xfId="1806"/>
    <cellStyle name="Accent3 4 2 2" xfId="5931"/>
    <cellStyle name="Accent3 4 3" xfId="5930"/>
    <cellStyle name="Accent3 40" xfId="1807"/>
    <cellStyle name="Accent3 40 2" xfId="1808"/>
    <cellStyle name="Accent3 40 2 2" xfId="5933"/>
    <cellStyle name="Accent3 40 3" xfId="5932"/>
    <cellStyle name="Accent3 41" xfId="1809"/>
    <cellStyle name="Accent3 41 2" xfId="1810"/>
    <cellStyle name="Accent3 41 2 2" xfId="5935"/>
    <cellStyle name="Accent3 41 3" xfId="5934"/>
    <cellStyle name="Accent3 42" xfId="1811"/>
    <cellStyle name="Accent3 42 2" xfId="1812"/>
    <cellStyle name="Accent3 42 2 2" xfId="5937"/>
    <cellStyle name="Accent3 42 3" xfId="5936"/>
    <cellStyle name="Accent3 43" xfId="1813"/>
    <cellStyle name="Accent3 43 2" xfId="1814"/>
    <cellStyle name="Accent3 43 2 2" xfId="5939"/>
    <cellStyle name="Accent3 43 3" xfId="5938"/>
    <cellStyle name="Accent3 44" xfId="1815"/>
    <cellStyle name="Accent3 44 2" xfId="1816"/>
    <cellStyle name="Accent3 44 2 2" xfId="5941"/>
    <cellStyle name="Accent3 44 3" xfId="5940"/>
    <cellStyle name="Accent3 45" xfId="1817"/>
    <cellStyle name="Accent3 45 2" xfId="1818"/>
    <cellStyle name="Accent3 45 2 2" xfId="5943"/>
    <cellStyle name="Accent3 45 3" xfId="5942"/>
    <cellStyle name="Accent3 46" xfId="1819"/>
    <cellStyle name="Accent3 46 2" xfId="1820"/>
    <cellStyle name="Accent3 46 2 2" xfId="5945"/>
    <cellStyle name="Accent3 46 3" xfId="5944"/>
    <cellStyle name="Accent3 47" xfId="1821"/>
    <cellStyle name="Accent3 47 2" xfId="1822"/>
    <cellStyle name="Accent3 47 2 2" xfId="5947"/>
    <cellStyle name="Accent3 47 3" xfId="5946"/>
    <cellStyle name="Accent3 5" xfId="1823"/>
    <cellStyle name="Accent3 5 2" xfId="1824"/>
    <cellStyle name="Accent3 5 2 2" xfId="5949"/>
    <cellStyle name="Accent3 5 3" xfId="5948"/>
    <cellStyle name="Accent3 6" xfId="1825"/>
    <cellStyle name="Accent3 6 2" xfId="1826"/>
    <cellStyle name="Accent3 6 2 2" xfId="5951"/>
    <cellStyle name="Accent3 6 3" xfId="5950"/>
    <cellStyle name="Accent3 7" xfId="1827"/>
    <cellStyle name="Accent3 7 2" xfId="1828"/>
    <cellStyle name="Accent3 7 2 2" xfId="5953"/>
    <cellStyle name="Accent3 7 3" xfId="5952"/>
    <cellStyle name="Accent3 8" xfId="1829"/>
    <cellStyle name="Accent3 8 2" xfId="1830"/>
    <cellStyle name="Accent3 8 2 2" xfId="5955"/>
    <cellStyle name="Accent3 8 3" xfId="5954"/>
    <cellStyle name="Accent3 9" xfId="1831"/>
    <cellStyle name="Accent3 9 2" xfId="1832"/>
    <cellStyle name="Accent3 9 2 2" xfId="5957"/>
    <cellStyle name="Accent3 9 3" xfId="5956"/>
    <cellStyle name="Accent4" xfId="1833" builtinId="41" customBuiltin="1"/>
    <cellStyle name="Accent4 - 20 %" xfId="1834"/>
    <cellStyle name="Accent4 - 20 % 2" xfId="5958"/>
    <cellStyle name="Accent4 - 40 %" xfId="1835"/>
    <cellStyle name="Accent4 - 40 % 2" xfId="5959"/>
    <cellStyle name="Accent4 - 60 %" xfId="1836"/>
    <cellStyle name="Accent4 - 60 % 2" xfId="5960"/>
    <cellStyle name="Accent4 10" xfId="1837"/>
    <cellStyle name="Accent4 10 2" xfId="1838"/>
    <cellStyle name="Accent4 10 2 2" xfId="5962"/>
    <cellStyle name="Accent4 10 3" xfId="5961"/>
    <cellStyle name="Accent4 11" xfId="1839"/>
    <cellStyle name="Accent4 11 2" xfId="1840"/>
    <cellStyle name="Accent4 11 2 2" xfId="5964"/>
    <cellStyle name="Accent4 11 3" xfId="5963"/>
    <cellStyle name="Accent4 12" xfId="1841"/>
    <cellStyle name="Accent4 12 2" xfId="1842"/>
    <cellStyle name="Accent4 12 2 2" xfId="5966"/>
    <cellStyle name="Accent4 12 3" xfId="5965"/>
    <cellStyle name="Accent4 13" xfId="1843"/>
    <cellStyle name="Accent4 13 2" xfId="1844"/>
    <cellStyle name="Accent4 13 2 2" xfId="5968"/>
    <cellStyle name="Accent4 13 3" xfId="5967"/>
    <cellStyle name="Accent4 14" xfId="1845"/>
    <cellStyle name="Accent4 14 2" xfId="1846"/>
    <cellStyle name="Accent4 14 2 2" xfId="5970"/>
    <cellStyle name="Accent4 14 3" xfId="5969"/>
    <cellStyle name="Accent4 15" xfId="1847"/>
    <cellStyle name="Accent4 15 2" xfId="1848"/>
    <cellStyle name="Accent4 15 2 2" xfId="5972"/>
    <cellStyle name="Accent4 15 3" xfId="5971"/>
    <cellStyle name="Accent4 16" xfId="1849"/>
    <cellStyle name="Accent4 16 2" xfId="1850"/>
    <cellStyle name="Accent4 16 2 2" xfId="5974"/>
    <cellStyle name="Accent4 16 3" xfId="5973"/>
    <cellStyle name="Accent4 17" xfId="1851"/>
    <cellStyle name="Accent4 17 2" xfId="1852"/>
    <cellStyle name="Accent4 17 2 2" xfId="5976"/>
    <cellStyle name="Accent4 17 3" xfId="5975"/>
    <cellStyle name="Accent4 18" xfId="1853"/>
    <cellStyle name="Accent4 18 2" xfId="1854"/>
    <cellStyle name="Accent4 18 2 2" xfId="5978"/>
    <cellStyle name="Accent4 18 3" xfId="5977"/>
    <cellStyle name="Accent4 19" xfId="1855"/>
    <cellStyle name="Accent4 19 2" xfId="1856"/>
    <cellStyle name="Accent4 19 2 2" xfId="5980"/>
    <cellStyle name="Accent4 19 3" xfId="5979"/>
    <cellStyle name="Accent4 2" xfId="1857"/>
    <cellStyle name="Accent4 2 2" xfId="1858"/>
    <cellStyle name="Accent4 2 2 2" xfId="1859"/>
    <cellStyle name="Accent4 2 2 2 2" xfId="5983"/>
    <cellStyle name="Accent4 2 2 3" xfId="5982"/>
    <cellStyle name="Accent4 2 3" xfId="1860"/>
    <cellStyle name="Accent4 2 3 2" xfId="1861"/>
    <cellStyle name="Accent4 2 3 2 2" xfId="5985"/>
    <cellStyle name="Accent4 2 3 3" xfId="5984"/>
    <cellStyle name="Accent4 2 4" xfId="1862"/>
    <cellStyle name="Accent4 2 4 2" xfId="1863"/>
    <cellStyle name="Accent4 2 4 2 2" xfId="5987"/>
    <cellStyle name="Accent4 2 4 3" xfId="5986"/>
    <cellStyle name="Accent4 2 5" xfId="1864"/>
    <cellStyle name="Accent4 2 5 2" xfId="1865"/>
    <cellStyle name="Accent4 2 5 2 2" xfId="5989"/>
    <cellStyle name="Accent4 2 5 3" xfId="5988"/>
    <cellStyle name="Accent4 2 6" xfId="1866"/>
    <cellStyle name="Accent4 2 6 2" xfId="5990"/>
    <cellStyle name="Accent4 2 7" xfId="5981"/>
    <cellStyle name="Accent4 20" xfId="1867"/>
    <cellStyle name="Accent4 20 2" xfId="1868"/>
    <cellStyle name="Accent4 20 2 2" xfId="5992"/>
    <cellStyle name="Accent4 20 3" xfId="5991"/>
    <cellStyle name="Accent4 21" xfId="1869"/>
    <cellStyle name="Accent4 21 2" xfId="1870"/>
    <cellStyle name="Accent4 21 2 2" xfId="5994"/>
    <cellStyle name="Accent4 21 3" xfId="5993"/>
    <cellStyle name="Accent4 22" xfId="1871"/>
    <cellStyle name="Accent4 22 2" xfId="1872"/>
    <cellStyle name="Accent4 22 2 2" xfId="5996"/>
    <cellStyle name="Accent4 22 3" xfId="5995"/>
    <cellStyle name="Accent4 23" xfId="1873"/>
    <cellStyle name="Accent4 23 2" xfId="1874"/>
    <cellStyle name="Accent4 23 2 2" xfId="5998"/>
    <cellStyle name="Accent4 23 3" xfId="5997"/>
    <cellStyle name="Accent4 24" xfId="1875"/>
    <cellStyle name="Accent4 24 2" xfId="1876"/>
    <cellStyle name="Accent4 24 2 2" xfId="6000"/>
    <cellStyle name="Accent4 24 3" xfId="5999"/>
    <cellStyle name="Accent4 25" xfId="1877"/>
    <cellStyle name="Accent4 25 2" xfId="1878"/>
    <cellStyle name="Accent4 25 2 2" xfId="6002"/>
    <cellStyle name="Accent4 25 3" xfId="6001"/>
    <cellStyle name="Accent4 26" xfId="1879"/>
    <cellStyle name="Accent4 26 2" xfId="1880"/>
    <cellStyle name="Accent4 26 2 2" xfId="6004"/>
    <cellStyle name="Accent4 26 3" xfId="6003"/>
    <cellStyle name="Accent4 27" xfId="1881"/>
    <cellStyle name="Accent4 27 2" xfId="1882"/>
    <cellStyle name="Accent4 27 2 2" xfId="6006"/>
    <cellStyle name="Accent4 27 3" xfId="6005"/>
    <cellStyle name="Accent4 28" xfId="1883"/>
    <cellStyle name="Accent4 28 2" xfId="1884"/>
    <cellStyle name="Accent4 28 2 2" xfId="6008"/>
    <cellStyle name="Accent4 28 3" xfId="6007"/>
    <cellStyle name="Accent4 29" xfId="1885"/>
    <cellStyle name="Accent4 29 2" xfId="1886"/>
    <cellStyle name="Accent4 29 2 2" xfId="6010"/>
    <cellStyle name="Accent4 29 3" xfId="6009"/>
    <cellStyle name="Accent4 3" xfId="1887"/>
    <cellStyle name="Accent4 3 2" xfId="1888"/>
    <cellStyle name="Accent4 3 2 2" xfId="1889"/>
    <cellStyle name="Accent4 3 2 2 2" xfId="6013"/>
    <cellStyle name="Accent4 3 2 3" xfId="6012"/>
    <cellStyle name="Accent4 3 3" xfId="1890"/>
    <cellStyle name="Accent4 3 3 2" xfId="6014"/>
    <cellStyle name="Accent4 3 4" xfId="6011"/>
    <cellStyle name="Accent4 30" xfId="1891"/>
    <cellStyle name="Accent4 30 2" xfId="1892"/>
    <cellStyle name="Accent4 30 2 2" xfId="6016"/>
    <cellStyle name="Accent4 30 3" xfId="6015"/>
    <cellStyle name="Accent4 31" xfId="1893"/>
    <cellStyle name="Accent4 31 2" xfId="1894"/>
    <cellStyle name="Accent4 31 2 2" xfId="6018"/>
    <cellStyle name="Accent4 31 3" xfId="6017"/>
    <cellStyle name="Accent4 32" xfId="1895"/>
    <cellStyle name="Accent4 32 2" xfId="1896"/>
    <cellStyle name="Accent4 32 2 2" xfId="6020"/>
    <cellStyle name="Accent4 32 3" xfId="6019"/>
    <cellStyle name="Accent4 33" xfId="1897"/>
    <cellStyle name="Accent4 33 2" xfId="1898"/>
    <cellStyle name="Accent4 33 2 2" xfId="6022"/>
    <cellStyle name="Accent4 33 3" xfId="6021"/>
    <cellStyle name="Accent4 34" xfId="1899"/>
    <cellStyle name="Accent4 34 2" xfId="1900"/>
    <cellStyle name="Accent4 34 2 2" xfId="6024"/>
    <cellStyle name="Accent4 34 3" xfId="6023"/>
    <cellStyle name="Accent4 35" xfId="1901"/>
    <cellStyle name="Accent4 35 2" xfId="1902"/>
    <cellStyle name="Accent4 35 2 2" xfId="6026"/>
    <cellStyle name="Accent4 35 3" xfId="6025"/>
    <cellStyle name="Accent4 36" xfId="1903"/>
    <cellStyle name="Accent4 36 2" xfId="1904"/>
    <cellStyle name="Accent4 36 2 2" xfId="6028"/>
    <cellStyle name="Accent4 36 3" xfId="6027"/>
    <cellStyle name="Accent4 37" xfId="1905"/>
    <cellStyle name="Accent4 37 2" xfId="1906"/>
    <cellStyle name="Accent4 37 2 2" xfId="6030"/>
    <cellStyle name="Accent4 37 3" xfId="6029"/>
    <cellStyle name="Accent4 38" xfId="1907"/>
    <cellStyle name="Accent4 38 2" xfId="1908"/>
    <cellStyle name="Accent4 38 2 2" xfId="6032"/>
    <cellStyle name="Accent4 38 3" xfId="6031"/>
    <cellStyle name="Accent4 39" xfId="1909"/>
    <cellStyle name="Accent4 39 2" xfId="1910"/>
    <cellStyle name="Accent4 39 2 2" xfId="6034"/>
    <cellStyle name="Accent4 39 3" xfId="6033"/>
    <cellStyle name="Accent4 4" xfId="1911"/>
    <cellStyle name="Accent4 4 2" xfId="1912"/>
    <cellStyle name="Accent4 4 2 2" xfId="6036"/>
    <cellStyle name="Accent4 4 3" xfId="6035"/>
    <cellStyle name="Accent4 40" xfId="1913"/>
    <cellStyle name="Accent4 40 2" xfId="1914"/>
    <cellStyle name="Accent4 40 2 2" xfId="6038"/>
    <cellStyle name="Accent4 40 3" xfId="6037"/>
    <cellStyle name="Accent4 41" xfId="1915"/>
    <cellStyle name="Accent4 41 2" xfId="1916"/>
    <cellStyle name="Accent4 41 2 2" xfId="6040"/>
    <cellStyle name="Accent4 41 3" xfId="6039"/>
    <cellStyle name="Accent4 42" xfId="1917"/>
    <cellStyle name="Accent4 42 2" xfId="1918"/>
    <cellStyle name="Accent4 42 2 2" xfId="6042"/>
    <cellStyle name="Accent4 42 3" xfId="6041"/>
    <cellStyle name="Accent4 43" xfId="1919"/>
    <cellStyle name="Accent4 43 2" xfId="1920"/>
    <cellStyle name="Accent4 43 2 2" xfId="6044"/>
    <cellStyle name="Accent4 43 3" xfId="6043"/>
    <cellStyle name="Accent4 44" xfId="1921"/>
    <cellStyle name="Accent4 44 2" xfId="1922"/>
    <cellStyle name="Accent4 44 2 2" xfId="6046"/>
    <cellStyle name="Accent4 44 3" xfId="6045"/>
    <cellStyle name="Accent4 45" xfId="1923"/>
    <cellStyle name="Accent4 45 2" xfId="1924"/>
    <cellStyle name="Accent4 45 2 2" xfId="6048"/>
    <cellStyle name="Accent4 45 3" xfId="6047"/>
    <cellStyle name="Accent4 46" xfId="1925"/>
    <cellStyle name="Accent4 46 2" xfId="1926"/>
    <cellStyle name="Accent4 46 2 2" xfId="6050"/>
    <cellStyle name="Accent4 46 3" xfId="6049"/>
    <cellStyle name="Accent4 47" xfId="1927"/>
    <cellStyle name="Accent4 47 2" xfId="1928"/>
    <cellStyle name="Accent4 47 2 2" xfId="6052"/>
    <cellStyle name="Accent4 47 3" xfId="6051"/>
    <cellStyle name="Accent4 5" xfId="1929"/>
    <cellStyle name="Accent4 5 2" xfId="1930"/>
    <cellStyle name="Accent4 5 2 2" xfId="6054"/>
    <cellStyle name="Accent4 5 3" xfId="6053"/>
    <cellStyle name="Accent4 6" xfId="1931"/>
    <cellStyle name="Accent4 6 2" xfId="1932"/>
    <cellStyle name="Accent4 6 2 2" xfId="6056"/>
    <cellStyle name="Accent4 6 3" xfId="6055"/>
    <cellStyle name="Accent4 7" xfId="1933"/>
    <cellStyle name="Accent4 7 2" xfId="1934"/>
    <cellStyle name="Accent4 7 2 2" xfId="6058"/>
    <cellStyle name="Accent4 7 3" xfId="6057"/>
    <cellStyle name="Accent4 8" xfId="1935"/>
    <cellStyle name="Accent4 8 2" xfId="1936"/>
    <cellStyle name="Accent4 8 2 2" xfId="6060"/>
    <cellStyle name="Accent4 8 3" xfId="6059"/>
    <cellStyle name="Accent4 9" xfId="1937"/>
    <cellStyle name="Accent4 9 2" xfId="1938"/>
    <cellStyle name="Accent4 9 2 2" xfId="6062"/>
    <cellStyle name="Accent4 9 3" xfId="6061"/>
    <cellStyle name="Accent5" xfId="1939" builtinId="45" customBuiltin="1"/>
    <cellStyle name="Accent5 - 20 %" xfId="1940"/>
    <cellStyle name="Accent5 - 20 % 2" xfId="6063"/>
    <cellStyle name="Accent5 - 40 %" xfId="1941"/>
    <cellStyle name="Accent5 - 40 % 2" xfId="6064"/>
    <cellStyle name="Accent5 - 60 %" xfId="1942"/>
    <cellStyle name="Accent5 - 60 % 2" xfId="6065"/>
    <cellStyle name="Accent5 10" xfId="1943"/>
    <cellStyle name="Accent5 10 2" xfId="1944"/>
    <cellStyle name="Accent5 10 2 2" xfId="6067"/>
    <cellStyle name="Accent5 10 3" xfId="6066"/>
    <cellStyle name="Accent5 11" xfId="1945"/>
    <cellStyle name="Accent5 11 2" xfId="1946"/>
    <cellStyle name="Accent5 11 2 2" xfId="6069"/>
    <cellStyle name="Accent5 11 3" xfId="6068"/>
    <cellStyle name="Accent5 12" xfId="1947"/>
    <cellStyle name="Accent5 12 2" xfId="1948"/>
    <cellStyle name="Accent5 12 2 2" xfId="6071"/>
    <cellStyle name="Accent5 12 3" xfId="6070"/>
    <cellStyle name="Accent5 13" xfId="1949"/>
    <cellStyle name="Accent5 13 2" xfId="1950"/>
    <cellStyle name="Accent5 13 2 2" xfId="6073"/>
    <cellStyle name="Accent5 13 3" xfId="6072"/>
    <cellStyle name="Accent5 14" xfId="1951"/>
    <cellStyle name="Accent5 14 2" xfId="1952"/>
    <cellStyle name="Accent5 14 2 2" xfId="6075"/>
    <cellStyle name="Accent5 14 3" xfId="6074"/>
    <cellStyle name="Accent5 15" xfId="1953"/>
    <cellStyle name="Accent5 15 2" xfId="1954"/>
    <cellStyle name="Accent5 15 2 2" xfId="6077"/>
    <cellStyle name="Accent5 15 3" xfId="6076"/>
    <cellStyle name="Accent5 16" xfId="1955"/>
    <cellStyle name="Accent5 16 2" xfId="1956"/>
    <cellStyle name="Accent5 16 2 2" xfId="6079"/>
    <cellStyle name="Accent5 16 3" xfId="6078"/>
    <cellStyle name="Accent5 17" xfId="1957"/>
    <cellStyle name="Accent5 17 2" xfId="1958"/>
    <cellStyle name="Accent5 17 2 2" xfId="6081"/>
    <cellStyle name="Accent5 17 3" xfId="6080"/>
    <cellStyle name="Accent5 18" xfId="1959"/>
    <cellStyle name="Accent5 18 2" xfId="1960"/>
    <cellStyle name="Accent5 18 2 2" xfId="6083"/>
    <cellStyle name="Accent5 18 3" xfId="6082"/>
    <cellStyle name="Accent5 19" xfId="1961"/>
    <cellStyle name="Accent5 19 2" xfId="1962"/>
    <cellStyle name="Accent5 19 2 2" xfId="6085"/>
    <cellStyle name="Accent5 19 3" xfId="6084"/>
    <cellStyle name="Accent5 2" xfId="1963"/>
    <cellStyle name="Accent5 2 2" xfId="1964"/>
    <cellStyle name="Accent5 2 2 2" xfId="1965"/>
    <cellStyle name="Accent5 2 2 2 2" xfId="6088"/>
    <cellStyle name="Accent5 2 2 3" xfId="6087"/>
    <cellStyle name="Accent5 2 3" xfId="1966"/>
    <cellStyle name="Accent5 2 3 2" xfId="6089"/>
    <cellStyle name="Accent5 2 4" xfId="6086"/>
    <cellStyle name="Accent5 20" xfId="1967"/>
    <cellStyle name="Accent5 20 2" xfId="1968"/>
    <cellStyle name="Accent5 20 2 2" xfId="6091"/>
    <cellStyle name="Accent5 20 3" xfId="6090"/>
    <cellStyle name="Accent5 21" xfId="1969"/>
    <cellStyle name="Accent5 21 2" xfId="1970"/>
    <cellStyle name="Accent5 21 2 2" xfId="6093"/>
    <cellStyle name="Accent5 21 3" xfId="6092"/>
    <cellStyle name="Accent5 22" xfId="1971"/>
    <cellStyle name="Accent5 22 2" xfId="1972"/>
    <cellStyle name="Accent5 22 2 2" xfId="6095"/>
    <cellStyle name="Accent5 22 3" xfId="6094"/>
    <cellStyle name="Accent5 23" xfId="1973"/>
    <cellStyle name="Accent5 23 2" xfId="1974"/>
    <cellStyle name="Accent5 23 2 2" xfId="6097"/>
    <cellStyle name="Accent5 23 3" xfId="6096"/>
    <cellStyle name="Accent5 24" xfId="1975"/>
    <cellStyle name="Accent5 24 2" xfId="1976"/>
    <cellStyle name="Accent5 24 2 2" xfId="6099"/>
    <cellStyle name="Accent5 24 3" xfId="6098"/>
    <cellStyle name="Accent5 25" xfId="1977"/>
    <cellStyle name="Accent5 25 2" xfId="1978"/>
    <cellStyle name="Accent5 25 2 2" xfId="6101"/>
    <cellStyle name="Accent5 25 3" xfId="6100"/>
    <cellStyle name="Accent5 26" xfId="1979"/>
    <cellStyle name="Accent5 26 2" xfId="1980"/>
    <cellStyle name="Accent5 26 2 2" xfId="6103"/>
    <cellStyle name="Accent5 26 3" xfId="6102"/>
    <cellStyle name="Accent5 27" xfId="1981"/>
    <cellStyle name="Accent5 27 2" xfId="1982"/>
    <cellStyle name="Accent5 27 2 2" xfId="6105"/>
    <cellStyle name="Accent5 27 3" xfId="6104"/>
    <cellStyle name="Accent5 28" xfId="1983"/>
    <cellStyle name="Accent5 28 2" xfId="1984"/>
    <cellStyle name="Accent5 28 2 2" xfId="6107"/>
    <cellStyle name="Accent5 28 3" xfId="6106"/>
    <cellStyle name="Accent5 29" xfId="1985"/>
    <cellStyle name="Accent5 29 2" xfId="1986"/>
    <cellStyle name="Accent5 29 2 2" xfId="6109"/>
    <cellStyle name="Accent5 29 3" xfId="6108"/>
    <cellStyle name="Accent5 3" xfId="1987"/>
    <cellStyle name="Accent5 3 2" xfId="1988"/>
    <cellStyle name="Accent5 3 2 2" xfId="1989"/>
    <cellStyle name="Accent5 3 2 2 2" xfId="6112"/>
    <cellStyle name="Accent5 3 2 3" xfId="6111"/>
    <cellStyle name="Accent5 3 3" xfId="1990"/>
    <cellStyle name="Accent5 3 3 2" xfId="6113"/>
    <cellStyle name="Accent5 3 4" xfId="6110"/>
    <cellStyle name="Accent5 30" xfId="1991"/>
    <cellStyle name="Accent5 30 2" xfId="1992"/>
    <cellStyle name="Accent5 30 2 2" xfId="6115"/>
    <cellStyle name="Accent5 30 3" xfId="6114"/>
    <cellStyle name="Accent5 31" xfId="1993"/>
    <cellStyle name="Accent5 31 2" xfId="1994"/>
    <cellStyle name="Accent5 31 2 2" xfId="6117"/>
    <cellStyle name="Accent5 31 3" xfId="6116"/>
    <cellStyle name="Accent5 32" xfId="1995"/>
    <cellStyle name="Accent5 32 2" xfId="1996"/>
    <cellStyle name="Accent5 32 2 2" xfId="6119"/>
    <cellStyle name="Accent5 32 3" xfId="6118"/>
    <cellStyle name="Accent5 33" xfId="1997"/>
    <cellStyle name="Accent5 33 2" xfId="1998"/>
    <cellStyle name="Accent5 33 2 2" xfId="6121"/>
    <cellStyle name="Accent5 33 3" xfId="6120"/>
    <cellStyle name="Accent5 34" xfId="1999"/>
    <cellStyle name="Accent5 34 2" xfId="2000"/>
    <cellStyle name="Accent5 34 2 2" xfId="6123"/>
    <cellStyle name="Accent5 34 3" xfId="6122"/>
    <cellStyle name="Accent5 35" xfId="2001"/>
    <cellStyle name="Accent5 35 2" xfId="2002"/>
    <cellStyle name="Accent5 35 2 2" xfId="6125"/>
    <cellStyle name="Accent5 35 3" xfId="6124"/>
    <cellStyle name="Accent5 36" xfId="2003"/>
    <cellStyle name="Accent5 36 2" xfId="2004"/>
    <cellStyle name="Accent5 36 2 2" xfId="6127"/>
    <cellStyle name="Accent5 36 3" xfId="6126"/>
    <cellStyle name="Accent5 37" xfId="2005"/>
    <cellStyle name="Accent5 37 2" xfId="2006"/>
    <cellStyle name="Accent5 37 2 2" xfId="6129"/>
    <cellStyle name="Accent5 37 3" xfId="6128"/>
    <cellStyle name="Accent5 38" xfId="2007"/>
    <cellStyle name="Accent5 38 2" xfId="2008"/>
    <cellStyle name="Accent5 38 2 2" xfId="6131"/>
    <cellStyle name="Accent5 38 3" xfId="6130"/>
    <cellStyle name="Accent5 39" xfId="2009"/>
    <cellStyle name="Accent5 39 2" xfId="2010"/>
    <cellStyle name="Accent5 39 2 2" xfId="6133"/>
    <cellStyle name="Accent5 39 3" xfId="6132"/>
    <cellStyle name="Accent5 4" xfId="2011"/>
    <cellStyle name="Accent5 4 2" xfId="2012"/>
    <cellStyle name="Accent5 4 2 2" xfId="6135"/>
    <cellStyle name="Accent5 4 3" xfId="6134"/>
    <cellStyle name="Accent5 40" xfId="2013"/>
    <cellStyle name="Accent5 40 2" xfId="2014"/>
    <cellStyle name="Accent5 40 2 2" xfId="6137"/>
    <cellStyle name="Accent5 40 3" xfId="6136"/>
    <cellStyle name="Accent5 41" xfId="2015"/>
    <cellStyle name="Accent5 41 2" xfId="2016"/>
    <cellStyle name="Accent5 41 2 2" xfId="6139"/>
    <cellStyle name="Accent5 41 3" xfId="6138"/>
    <cellStyle name="Accent5 42" xfId="2017"/>
    <cellStyle name="Accent5 42 2" xfId="2018"/>
    <cellStyle name="Accent5 42 2 2" xfId="6141"/>
    <cellStyle name="Accent5 42 3" xfId="6140"/>
    <cellStyle name="Accent5 43" xfId="2019"/>
    <cellStyle name="Accent5 43 2" xfId="2020"/>
    <cellStyle name="Accent5 43 2 2" xfId="6143"/>
    <cellStyle name="Accent5 43 3" xfId="6142"/>
    <cellStyle name="Accent5 44" xfId="2021"/>
    <cellStyle name="Accent5 44 2" xfId="2022"/>
    <cellStyle name="Accent5 44 2 2" xfId="6145"/>
    <cellStyle name="Accent5 44 3" xfId="6144"/>
    <cellStyle name="Accent5 45" xfId="2023"/>
    <cellStyle name="Accent5 45 2" xfId="2024"/>
    <cellStyle name="Accent5 45 2 2" xfId="6147"/>
    <cellStyle name="Accent5 45 3" xfId="6146"/>
    <cellStyle name="Accent5 46" xfId="2025"/>
    <cellStyle name="Accent5 46 2" xfId="2026"/>
    <cellStyle name="Accent5 46 2 2" xfId="6149"/>
    <cellStyle name="Accent5 46 3" xfId="6148"/>
    <cellStyle name="Accent5 47" xfId="2027"/>
    <cellStyle name="Accent5 47 2" xfId="2028"/>
    <cellStyle name="Accent5 47 2 2" xfId="6151"/>
    <cellStyle name="Accent5 47 3" xfId="6150"/>
    <cellStyle name="Accent5 5" xfId="2029"/>
    <cellStyle name="Accent5 5 2" xfId="2030"/>
    <cellStyle name="Accent5 5 2 2" xfId="6153"/>
    <cellStyle name="Accent5 5 3" xfId="6152"/>
    <cellStyle name="Accent5 6" xfId="2031"/>
    <cellStyle name="Accent5 6 2" xfId="2032"/>
    <cellStyle name="Accent5 6 2 2" xfId="6155"/>
    <cellStyle name="Accent5 6 3" xfId="6154"/>
    <cellStyle name="Accent5 7" xfId="2033"/>
    <cellStyle name="Accent5 7 2" xfId="2034"/>
    <cellStyle name="Accent5 7 2 2" xfId="6157"/>
    <cellStyle name="Accent5 7 3" xfId="6156"/>
    <cellStyle name="Accent5 8" xfId="2035"/>
    <cellStyle name="Accent5 8 2" xfId="2036"/>
    <cellStyle name="Accent5 8 2 2" xfId="6159"/>
    <cellStyle name="Accent5 8 3" xfId="6158"/>
    <cellStyle name="Accent5 9" xfId="2037"/>
    <cellStyle name="Accent5 9 2" xfId="2038"/>
    <cellStyle name="Accent5 9 2 2" xfId="6161"/>
    <cellStyle name="Accent5 9 3" xfId="6160"/>
    <cellStyle name="Accent6" xfId="2039" builtinId="49" customBuiltin="1"/>
    <cellStyle name="Accent6 - 20 %" xfId="2040"/>
    <cellStyle name="Accent6 - 20 % 2" xfId="6162"/>
    <cellStyle name="Accent6 - 40 %" xfId="2041"/>
    <cellStyle name="Accent6 - 40 % 2" xfId="6163"/>
    <cellStyle name="Accent6 - 60 %" xfId="2042"/>
    <cellStyle name="Accent6 - 60 % 2" xfId="6164"/>
    <cellStyle name="Accent6 10" xfId="2043"/>
    <cellStyle name="Accent6 10 2" xfId="2044"/>
    <cellStyle name="Accent6 10 2 2" xfId="6166"/>
    <cellStyle name="Accent6 10 3" xfId="6165"/>
    <cellStyle name="Accent6 11" xfId="2045"/>
    <cellStyle name="Accent6 11 2" xfId="2046"/>
    <cellStyle name="Accent6 11 2 2" xfId="6168"/>
    <cellStyle name="Accent6 11 3" xfId="6167"/>
    <cellStyle name="Accent6 12" xfId="2047"/>
    <cellStyle name="Accent6 12 2" xfId="2048"/>
    <cellStyle name="Accent6 12 2 2" xfId="6170"/>
    <cellStyle name="Accent6 12 3" xfId="6169"/>
    <cellStyle name="Accent6 13" xfId="2049"/>
    <cellStyle name="Accent6 13 2" xfId="2050"/>
    <cellStyle name="Accent6 13 2 2" xfId="6172"/>
    <cellStyle name="Accent6 13 3" xfId="6171"/>
    <cellStyle name="Accent6 14" xfId="2051"/>
    <cellStyle name="Accent6 14 2" xfId="2052"/>
    <cellStyle name="Accent6 14 2 2" xfId="6174"/>
    <cellStyle name="Accent6 14 3" xfId="6173"/>
    <cellStyle name="Accent6 15" xfId="2053"/>
    <cellStyle name="Accent6 15 2" xfId="2054"/>
    <cellStyle name="Accent6 15 2 2" xfId="6176"/>
    <cellStyle name="Accent6 15 3" xfId="6175"/>
    <cellStyle name="Accent6 16" xfId="2055"/>
    <cellStyle name="Accent6 16 2" xfId="2056"/>
    <cellStyle name="Accent6 16 2 2" xfId="6178"/>
    <cellStyle name="Accent6 16 3" xfId="6177"/>
    <cellStyle name="Accent6 17" xfId="2057"/>
    <cellStyle name="Accent6 17 2" xfId="2058"/>
    <cellStyle name="Accent6 17 2 2" xfId="6180"/>
    <cellStyle name="Accent6 17 3" xfId="6179"/>
    <cellStyle name="Accent6 18" xfId="2059"/>
    <cellStyle name="Accent6 18 2" xfId="2060"/>
    <cellStyle name="Accent6 18 2 2" xfId="6182"/>
    <cellStyle name="Accent6 18 3" xfId="6181"/>
    <cellStyle name="Accent6 19" xfId="2061"/>
    <cellStyle name="Accent6 19 2" xfId="2062"/>
    <cellStyle name="Accent6 19 2 2" xfId="6184"/>
    <cellStyle name="Accent6 19 3" xfId="6183"/>
    <cellStyle name="Accent6 2" xfId="2063"/>
    <cellStyle name="Accent6 2 2" xfId="2064"/>
    <cellStyle name="Accent6 2 2 2" xfId="2065"/>
    <cellStyle name="Accent6 2 2 2 2" xfId="6187"/>
    <cellStyle name="Accent6 2 2 3" xfId="6186"/>
    <cellStyle name="Accent6 2 3" xfId="2066"/>
    <cellStyle name="Accent6 2 3 2" xfId="2067"/>
    <cellStyle name="Accent6 2 3 2 2" xfId="6189"/>
    <cellStyle name="Accent6 2 3 3" xfId="6188"/>
    <cellStyle name="Accent6 2 4" xfId="2068"/>
    <cellStyle name="Accent6 2 4 2" xfId="2069"/>
    <cellStyle name="Accent6 2 4 2 2" xfId="6191"/>
    <cellStyle name="Accent6 2 4 3" xfId="6190"/>
    <cellStyle name="Accent6 2 5" xfId="2070"/>
    <cellStyle name="Accent6 2 5 2" xfId="2071"/>
    <cellStyle name="Accent6 2 5 2 2" xfId="6193"/>
    <cellStyle name="Accent6 2 5 3" xfId="6192"/>
    <cellStyle name="Accent6 2 6" xfId="2072"/>
    <cellStyle name="Accent6 2 6 2" xfId="6194"/>
    <cellStyle name="Accent6 2 7" xfId="6185"/>
    <cellStyle name="Accent6 20" xfId="2073"/>
    <cellStyle name="Accent6 20 2" xfId="2074"/>
    <cellStyle name="Accent6 20 2 2" xfId="6196"/>
    <cellStyle name="Accent6 20 3" xfId="6195"/>
    <cellStyle name="Accent6 21" xfId="2075"/>
    <cellStyle name="Accent6 21 2" xfId="2076"/>
    <cellStyle name="Accent6 21 2 2" xfId="6198"/>
    <cellStyle name="Accent6 21 3" xfId="6197"/>
    <cellStyle name="Accent6 22" xfId="2077"/>
    <cellStyle name="Accent6 22 2" xfId="2078"/>
    <cellStyle name="Accent6 22 2 2" xfId="6200"/>
    <cellStyle name="Accent6 22 3" xfId="6199"/>
    <cellStyle name="Accent6 23" xfId="2079"/>
    <cellStyle name="Accent6 23 2" xfId="2080"/>
    <cellStyle name="Accent6 23 2 2" xfId="6202"/>
    <cellStyle name="Accent6 23 3" xfId="6201"/>
    <cellStyle name="Accent6 24" xfId="2081"/>
    <cellStyle name="Accent6 24 2" xfId="2082"/>
    <cellStyle name="Accent6 24 2 2" xfId="6204"/>
    <cellStyle name="Accent6 24 3" xfId="6203"/>
    <cellStyle name="Accent6 25" xfId="2083"/>
    <cellStyle name="Accent6 25 2" xfId="2084"/>
    <cellStyle name="Accent6 25 2 2" xfId="6206"/>
    <cellStyle name="Accent6 25 3" xfId="6205"/>
    <cellStyle name="Accent6 26" xfId="2085"/>
    <cellStyle name="Accent6 26 2" xfId="2086"/>
    <cellStyle name="Accent6 26 2 2" xfId="6208"/>
    <cellStyle name="Accent6 26 3" xfId="6207"/>
    <cellStyle name="Accent6 27" xfId="2087"/>
    <cellStyle name="Accent6 27 2" xfId="2088"/>
    <cellStyle name="Accent6 27 2 2" xfId="6210"/>
    <cellStyle name="Accent6 27 3" xfId="6209"/>
    <cellStyle name="Accent6 28" xfId="2089"/>
    <cellStyle name="Accent6 28 2" xfId="2090"/>
    <cellStyle name="Accent6 28 2 2" xfId="6212"/>
    <cellStyle name="Accent6 28 3" xfId="6211"/>
    <cellStyle name="Accent6 29" xfId="2091"/>
    <cellStyle name="Accent6 29 2" xfId="2092"/>
    <cellStyle name="Accent6 29 2 2" xfId="6214"/>
    <cellStyle name="Accent6 29 3" xfId="6213"/>
    <cellStyle name="Accent6 3" xfId="2093"/>
    <cellStyle name="Accent6 3 2" xfId="2094"/>
    <cellStyle name="Accent6 3 2 2" xfId="2095"/>
    <cellStyle name="Accent6 3 2 2 2" xfId="6217"/>
    <cellStyle name="Accent6 3 2 3" xfId="6216"/>
    <cellStyle name="Accent6 3 3" xfId="2096"/>
    <cellStyle name="Accent6 3 3 2" xfId="6218"/>
    <cellStyle name="Accent6 3 4" xfId="6215"/>
    <cellStyle name="Accent6 30" xfId="2097"/>
    <cellStyle name="Accent6 30 2" xfId="2098"/>
    <cellStyle name="Accent6 30 2 2" xfId="6220"/>
    <cellStyle name="Accent6 30 3" xfId="6219"/>
    <cellStyle name="Accent6 31" xfId="2099"/>
    <cellStyle name="Accent6 31 2" xfId="2100"/>
    <cellStyle name="Accent6 31 2 2" xfId="6222"/>
    <cellStyle name="Accent6 31 3" xfId="6221"/>
    <cellStyle name="Accent6 32" xfId="2101"/>
    <cellStyle name="Accent6 32 2" xfId="2102"/>
    <cellStyle name="Accent6 32 2 2" xfId="6224"/>
    <cellStyle name="Accent6 32 3" xfId="6223"/>
    <cellStyle name="Accent6 33" xfId="2103"/>
    <cellStyle name="Accent6 33 2" xfId="2104"/>
    <cellStyle name="Accent6 33 2 2" xfId="6226"/>
    <cellStyle name="Accent6 33 3" xfId="6225"/>
    <cellStyle name="Accent6 34" xfId="2105"/>
    <cellStyle name="Accent6 34 2" xfId="2106"/>
    <cellStyle name="Accent6 34 2 2" xfId="6228"/>
    <cellStyle name="Accent6 34 3" xfId="6227"/>
    <cellStyle name="Accent6 35" xfId="2107"/>
    <cellStyle name="Accent6 35 2" xfId="2108"/>
    <cellStyle name="Accent6 35 2 2" xfId="6230"/>
    <cellStyle name="Accent6 35 3" xfId="6229"/>
    <cellStyle name="Accent6 36" xfId="2109"/>
    <cellStyle name="Accent6 36 2" xfId="2110"/>
    <cellStyle name="Accent6 36 2 2" xfId="6232"/>
    <cellStyle name="Accent6 36 3" xfId="6231"/>
    <cellStyle name="Accent6 37" xfId="2111"/>
    <cellStyle name="Accent6 37 2" xfId="2112"/>
    <cellStyle name="Accent6 37 2 2" xfId="6234"/>
    <cellStyle name="Accent6 37 3" xfId="6233"/>
    <cellStyle name="Accent6 38" xfId="2113"/>
    <cellStyle name="Accent6 38 2" xfId="2114"/>
    <cellStyle name="Accent6 38 2 2" xfId="6236"/>
    <cellStyle name="Accent6 38 3" xfId="6235"/>
    <cellStyle name="Accent6 39" xfId="2115"/>
    <cellStyle name="Accent6 39 2" xfId="2116"/>
    <cellStyle name="Accent6 39 2 2" xfId="6238"/>
    <cellStyle name="Accent6 39 3" xfId="6237"/>
    <cellStyle name="Accent6 4" xfId="2117"/>
    <cellStyle name="Accent6 4 2" xfId="2118"/>
    <cellStyle name="Accent6 4 2 2" xfId="6240"/>
    <cellStyle name="Accent6 4 3" xfId="6239"/>
    <cellStyle name="Accent6 40" xfId="2119"/>
    <cellStyle name="Accent6 40 2" xfId="2120"/>
    <cellStyle name="Accent6 40 2 2" xfId="6242"/>
    <cellStyle name="Accent6 40 3" xfId="6241"/>
    <cellStyle name="Accent6 41" xfId="2121"/>
    <cellStyle name="Accent6 41 2" xfId="2122"/>
    <cellStyle name="Accent6 41 2 2" xfId="6244"/>
    <cellStyle name="Accent6 41 3" xfId="6243"/>
    <cellStyle name="Accent6 42" xfId="2123"/>
    <cellStyle name="Accent6 42 2" xfId="2124"/>
    <cellStyle name="Accent6 42 2 2" xfId="6246"/>
    <cellStyle name="Accent6 42 3" xfId="6245"/>
    <cellStyle name="Accent6 43" xfId="2125"/>
    <cellStyle name="Accent6 43 2" xfId="2126"/>
    <cellStyle name="Accent6 43 2 2" xfId="6248"/>
    <cellStyle name="Accent6 43 3" xfId="6247"/>
    <cellStyle name="Accent6 44" xfId="2127"/>
    <cellStyle name="Accent6 44 2" xfId="2128"/>
    <cellStyle name="Accent6 44 2 2" xfId="6250"/>
    <cellStyle name="Accent6 44 3" xfId="6249"/>
    <cellStyle name="Accent6 45" xfId="2129"/>
    <cellStyle name="Accent6 45 2" xfId="2130"/>
    <cellStyle name="Accent6 45 2 2" xfId="6252"/>
    <cellStyle name="Accent6 45 3" xfId="6251"/>
    <cellStyle name="Accent6 46" xfId="2131"/>
    <cellStyle name="Accent6 46 2" xfId="2132"/>
    <cellStyle name="Accent6 46 2 2" xfId="6254"/>
    <cellStyle name="Accent6 46 3" xfId="6253"/>
    <cellStyle name="Accent6 47" xfId="2133"/>
    <cellStyle name="Accent6 47 2" xfId="2134"/>
    <cellStyle name="Accent6 47 2 2" xfId="6256"/>
    <cellStyle name="Accent6 47 3" xfId="6255"/>
    <cellStyle name="Accent6 5" xfId="2135"/>
    <cellStyle name="Accent6 5 2" xfId="2136"/>
    <cellStyle name="Accent6 5 2 2" xfId="6258"/>
    <cellStyle name="Accent6 5 3" xfId="6257"/>
    <cellStyle name="Accent6 6" xfId="2137"/>
    <cellStyle name="Accent6 6 2" xfId="2138"/>
    <cellStyle name="Accent6 6 2 2" xfId="6260"/>
    <cellStyle name="Accent6 6 3" xfId="6259"/>
    <cellStyle name="Accent6 7" xfId="2139"/>
    <cellStyle name="Accent6 7 2" xfId="2140"/>
    <cellStyle name="Accent6 7 2 2" xfId="6262"/>
    <cellStyle name="Accent6 7 3" xfId="6261"/>
    <cellStyle name="Accent6 8" xfId="2141"/>
    <cellStyle name="Accent6 8 2" xfId="2142"/>
    <cellStyle name="Accent6 8 2 2" xfId="6264"/>
    <cellStyle name="Accent6 8 3" xfId="6263"/>
    <cellStyle name="Accent6 9" xfId="2143"/>
    <cellStyle name="Accent6 9 2" xfId="2144"/>
    <cellStyle name="Accent6 9 2 2" xfId="6266"/>
    <cellStyle name="Accent6 9 3" xfId="6265"/>
    <cellStyle name="arial" xfId="2145"/>
    <cellStyle name="arial 2" xfId="2146"/>
    <cellStyle name="arial 2 2" xfId="6268"/>
    <cellStyle name="arial 3" xfId="6267"/>
    <cellStyle name="Arial 8 Souligné" xfId="2147"/>
    <cellStyle name="Arial 8 Souligné 2" xfId="2148"/>
    <cellStyle name="Arial 8 Souligné 2 2" xfId="6270"/>
    <cellStyle name="Arial 8 Souligné 3" xfId="6269"/>
    <cellStyle name="arial gras" xfId="2149"/>
    <cellStyle name="arial gras 2" xfId="6271"/>
    <cellStyle name="Avertissement" xfId="2150" builtinId="11" customBuiltin="1"/>
    <cellStyle name="Avertissement 2" xfId="2151"/>
    <cellStyle name="Avertissement 2 2" xfId="2152"/>
    <cellStyle name="Avertissement 2 2 2" xfId="2153"/>
    <cellStyle name="Avertissement 2 2 2 2" xfId="6274"/>
    <cellStyle name="Avertissement 2 2 3" xfId="6273"/>
    <cellStyle name="Avertissement 2 3" xfId="6272"/>
    <cellStyle name="Avertissement 3" xfId="2154"/>
    <cellStyle name="Avertissement 3 2" xfId="2155"/>
    <cellStyle name="Avertissement 3 2 2" xfId="6276"/>
    <cellStyle name="Avertissement 3 3" xfId="6275"/>
    <cellStyle name="B" xfId="2156"/>
    <cellStyle name="B 2" xfId="6277"/>
    <cellStyle name="B 3" xfId="9120"/>
    <cellStyle name="Bad" xfId="2157"/>
    <cellStyle name="Bad 2" xfId="2158"/>
    <cellStyle name="Bad 2 2" xfId="6279"/>
    <cellStyle name="Bad 3" xfId="6278"/>
    <cellStyle name="C" xfId="2159"/>
    <cellStyle name="C 2" xfId="6280"/>
    <cellStyle name="C 3" xfId="9121"/>
    <cellStyle name="Calcul" xfId="2160" builtinId="22" customBuiltin="1"/>
    <cellStyle name="Calcul 2" xfId="2161"/>
    <cellStyle name="Calcul 2 2" xfId="2162"/>
    <cellStyle name="Calcul 2 2 2" xfId="2163"/>
    <cellStyle name="Calcul 2 2 2 2" xfId="6283"/>
    <cellStyle name="Calcul 2 2 3" xfId="6282"/>
    <cellStyle name="Calcul 2 3" xfId="2164"/>
    <cellStyle name="Calcul 2 3 2" xfId="2165"/>
    <cellStyle name="Calcul 2 3 2 2" xfId="6285"/>
    <cellStyle name="Calcul 2 3 3" xfId="6284"/>
    <cellStyle name="Calcul 2 4" xfId="2166"/>
    <cellStyle name="Calcul 2 4 2" xfId="2167"/>
    <cellStyle name="Calcul 2 4 2 2" xfId="6287"/>
    <cellStyle name="Calcul 2 4 3" xfId="6286"/>
    <cellStyle name="Calcul 2 5" xfId="2168"/>
    <cellStyle name="Calcul 2 5 2" xfId="2169"/>
    <cellStyle name="Calcul 2 5 2 2" xfId="6289"/>
    <cellStyle name="Calcul 2 5 3" xfId="6288"/>
    <cellStyle name="Calcul 2 6" xfId="2170"/>
    <cellStyle name="Calcul 2 6 2" xfId="6290"/>
    <cellStyle name="Calcul 2 7" xfId="6281"/>
    <cellStyle name="Calcul 3" xfId="2171"/>
    <cellStyle name="Calcul 3 2" xfId="2172"/>
    <cellStyle name="Calcul 3 2 2" xfId="2173"/>
    <cellStyle name="Calcul 3 2 2 2" xfId="6293"/>
    <cellStyle name="Calcul 3 2 3" xfId="6292"/>
    <cellStyle name="Calcul 3 3" xfId="2174"/>
    <cellStyle name="Calcul 3 3 2" xfId="6294"/>
    <cellStyle name="Calcul 3 4" xfId="6291"/>
    <cellStyle name="Calcul 4" xfId="2175"/>
    <cellStyle name="Calcul 4 2" xfId="2176"/>
    <cellStyle name="Calcul 4 2 2" xfId="6296"/>
    <cellStyle name="Calcul 4 3" xfId="6295"/>
    <cellStyle name="Calcul 5" xfId="2177"/>
    <cellStyle name="Calcul 5 2" xfId="2178"/>
    <cellStyle name="Calcul 5 2 2" xfId="6298"/>
    <cellStyle name="Calcul 5 3" xfId="6297"/>
    <cellStyle name="Calculation" xfId="2179"/>
    <cellStyle name="Calculation 2" xfId="2180"/>
    <cellStyle name="Calculation 2 2" xfId="2181"/>
    <cellStyle name="Calculation 2 2 2" xfId="6301"/>
    <cellStyle name="Calculation 2 3" xfId="6300"/>
    <cellStyle name="Calculation 3" xfId="2182"/>
    <cellStyle name="Calculation 3 2" xfId="2183"/>
    <cellStyle name="Calculation 3 2 2" xfId="6303"/>
    <cellStyle name="Calculation 3 3" xfId="6302"/>
    <cellStyle name="Calculation 4" xfId="2184"/>
    <cellStyle name="Calculation 4 2" xfId="6304"/>
    <cellStyle name="Calculation 5" xfId="6299"/>
    <cellStyle name="Cat. A" xfId="2185"/>
    <cellStyle name="Cat. A 2" xfId="6305"/>
    <cellStyle name="Cat. A 3" xfId="9122"/>
    <cellStyle name="Cat. B" xfId="2186"/>
    <cellStyle name="Cat. B 2" xfId="6306"/>
    <cellStyle name="Cat. B 3" xfId="9123"/>
    <cellStyle name="Cat. C" xfId="2187"/>
    <cellStyle name="Cat. C 2" xfId="6307"/>
    <cellStyle name="Cat. C 3" xfId="9124"/>
    <cellStyle name="Cat. D" xfId="2188"/>
    <cellStyle name="Cat. D 2" xfId="6308"/>
    <cellStyle name="Cat. D 3" xfId="9125"/>
    <cellStyle name="Cellule liée" xfId="2189" builtinId="24" customBuiltin="1"/>
    <cellStyle name="Cellule liée 2" xfId="2190"/>
    <cellStyle name="Cellule liée 2 2" xfId="2191"/>
    <cellStyle name="Cellule liée 2 2 2" xfId="6310"/>
    <cellStyle name="Cellule liée 2 3" xfId="2192"/>
    <cellStyle name="Cellule liée 2 3 2" xfId="6311"/>
    <cellStyle name="Cellule liée 2 4" xfId="2193"/>
    <cellStyle name="Cellule liée 2 4 2" xfId="6312"/>
    <cellStyle name="Cellule liée 2 5" xfId="2194"/>
    <cellStyle name="Cellule liée 2 5 2" xfId="2195"/>
    <cellStyle name="Cellule liée 2 5 2 2" xfId="6314"/>
    <cellStyle name="Cellule liée 2 5 3" xfId="6313"/>
    <cellStyle name="Cellule liée 2 6" xfId="6309"/>
    <cellStyle name="Cellule liée 3" xfId="2196"/>
    <cellStyle name="Cellule liée 3 2" xfId="2197"/>
    <cellStyle name="Cellule liée 3 2 2" xfId="6316"/>
    <cellStyle name="Cellule liée 3 3" xfId="6315"/>
    <cellStyle name="Cellule liée 4" xfId="2198"/>
    <cellStyle name="Cellule liée 4 2" xfId="6317"/>
    <cellStyle name="Cellule liée 5" xfId="6318"/>
    <cellStyle name="Chap" xfId="2199"/>
    <cellStyle name="Chap 2" xfId="2200"/>
    <cellStyle name="Chap 2 2" xfId="2201"/>
    <cellStyle name="Chap 2 2 2" xfId="6321"/>
    <cellStyle name="Chap 2 3" xfId="6320"/>
    <cellStyle name="Chap 3" xfId="2202"/>
    <cellStyle name="Chap 3 2" xfId="6322"/>
    <cellStyle name="Chap 4" xfId="6319"/>
    <cellStyle name="Check Cell" xfId="2203"/>
    <cellStyle name="Check Cell 2" xfId="2204"/>
    <cellStyle name="Check Cell 2 2" xfId="6324"/>
    <cellStyle name="Check Cell 3" xfId="6323"/>
    <cellStyle name="ColBlue" xfId="2205"/>
    <cellStyle name="ColBlue 2" xfId="6325"/>
    <cellStyle name="ColGreen" xfId="2206"/>
    <cellStyle name="ColGreen 2" xfId="6326"/>
    <cellStyle name="colonne" xfId="2207"/>
    <cellStyle name="colonne 2" xfId="6327"/>
    <cellStyle name="ColRed" xfId="2208"/>
    <cellStyle name="ColRed 2" xfId="6328"/>
    <cellStyle name="Comma (1)" xfId="2209"/>
    <cellStyle name="Comma (1) 2" xfId="6329"/>
    <cellStyle name="Comma (1) 3" xfId="9126"/>
    <cellStyle name="Comma (2)" xfId="2210"/>
    <cellStyle name="Comma (2) 2" xfId="6330"/>
    <cellStyle name="Comma (2) 3" xfId="9127"/>
    <cellStyle name="Comma 2" xfId="2211"/>
    <cellStyle name="Comma 2 2" xfId="2212"/>
    <cellStyle name="Comma 2 2 2" xfId="2213"/>
    <cellStyle name="Comma 2 2 2 2" xfId="6333"/>
    <cellStyle name="Comma 2 2 2 3" xfId="9130"/>
    <cellStyle name="Comma 2 2 3" xfId="6332"/>
    <cellStyle name="Comma 2 2 4" xfId="9129"/>
    <cellStyle name="Comma 2 3" xfId="2214"/>
    <cellStyle name="Comma 2 3 2" xfId="6334"/>
    <cellStyle name="Comma 2 3 3" xfId="9131"/>
    <cellStyle name="Comma 2 4" xfId="6331"/>
    <cellStyle name="Comma 2 5" xfId="9128"/>
    <cellStyle name="Commentaire 10" xfId="9679"/>
    <cellStyle name="Commentaire 11" xfId="9713"/>
    <cellStyle name="Commentaire 12" xfId="9734"/>
    <cellStyle name="Commentaire 13" xfId="9753"/>
    <cellStyle name="Commentaire 2" xfId="2215"/>
    <cellStyle name="Commentaire 2 10" xfId="2216"/>
    <cellStyle name="Commentaire 2 10 2" xfId="2217"/>
    <cellStyle name="Commentaire 2 10 2 2" xfId="2218"/>
    <cellStyle name="Commentaire 2 10 2 2 2" xfId="2219"/>
    <cellStyle name="Commentaire 2 10 2 2 2 2" xfId="6339"/>
    <cellStyle name="Commentaire 2 10 2 2 2 3" xfId="9132"/>
    <cellStyle name="Commentaire 2 10 2 2 3" xfId="6338"/>
    <cellStyle name="Commentaire 2 10 2 3" xfId="2220"/>
    <cellStyle name="Commentaire 2 10 2 3 2" xfId="6340"/>
    <cellStyle name="Commentaire 2 10 2 3 3" xfId="9133"/>
    <cellStyle name="Commentaire 2 10 2 4" xfId="6337"/>
    <cellStyle name="Commentaire 2 10 3" xfId="2221"/>
    <cellStyle name="Commentaire 2 10 3 2" xfId="2222"/>
    <cellStyle name="Commentaire 2 10 3 2 2" xfId="6342"/>
    <cellStyle name="Commentaire 2 10 3 2 3" xfId="9134"/>
    <cellStyle name="Commentaire 2 10 3 3" xfId="6341"/>
    <cellStyle name="Commentaire 2 10 4" xfId="2223"/>
    <cellStyle name="Commentaire 2 10 4 2" xfId="6343"/>
    <cellStyle name="Commentaire 2 10 4 3" xfId="9135"/>
    <cellStyle name="Commentaire 2 10 5" xfId="6336"/>
    <cellStyle name="Commentaire 2 11" xfId="2224"/>
    <cellStyle name="Commentaire 2 11 2" xfId="6344"/>
    <cellStyle name="Commentaire 2 11 3" xfId="9136"/>
    <cellStyle name="Commentaire 2 12" xfId="6335"/>
    <cellStyle name="Commentaire 2 2" xfId="2225"/>
    <cellStyle name="Commentaire 2 2 2" xfId="2226"/>
    <cellStyle name="Commentaire 2 2 2 2" xfId="2227"/>
    <cellStyle name="Commentaire 2 2 2 2 2" xfId="2228"/>
    <cellStyle name="Commentaire 2 2 2 2 2 2" xfId="6348"/>
    <cellStyle name="Commentaire 2 2 2 2 2 3" xfId="9137"/>
    <cellStyle name="Commentaire 2 2 2 2 3" xfId="6347"/>
    <cellStyle name="Commentaire 2 2 2 3" xfId="2229"/>
    <cellStyle name="Commentaire 2 2 2 3 2" xfId="6349"/>
    <cellStyle name="Commentaire 2 2 2 3 3" xfId="9138"/>
    <cellStyle name="Commentaire 2 2 2 4" xfId="6346"/>
    <cellStyle name="Commentaire 2 2 3" xfId="2230"/>
    <cellStyle name="Commentaire 2 2 3 2" xfId="2231"/>
    <cellStyle name="Commentaire 2 2 3 2 2" xfId="6351"/>
    <cellStyle name="Commentaire 2 2 3 2 3" xfId="9139"/>
    <cellStyle name="Commentaire 2 2 3 3" xfId="6350"/>
    <cellStyle name="Commentaire 2 2 4" xfId="2232"/>
    <cellStyle name="Commentaire 2 2 4 2" xfId="2233"/>
    <cellStyle name="Commentaire 2 2 4 2 2" xfId="2234"/>
    <cellStyle name="Commentaire 2 2 4 2 2 2" xfId="2235"/>
    <cellStyle name="Commentaire 2 2 4 2 2 2 2" xfId="2236"/>
    <cellStyle name="Commentaire 2 2 4 2 2 2 2 2" xfId="2237"/>
    <cellStyle name="Commentaire 2 2 4 2 2 2 2 2 2" xfId="6357"/>
    <cellStyle name="Commentaire 2 2 4 2 2 2 2 2 3" xfId="9140"/>
    <cellStyle name="Commentaire 2 2 4 2 2 2 2 3" xfId="6356"/>
    <cellStyle name="Commentaire 2 2 4 2 2 2 3" xfId="2238"/>
    <cellStyle name="Commentaire 2 2 4 2 2 2 3 2" xfId="6358"/>
    <cellStyle name="Commentaire 2 2 4 2 2 2 3 3" xfId="9141"/>
    <cellStyle name="Commentaire 2 2 4 2 2 2 4" xfId="6355"/>
    <cellStyle name="Commentaire 2 2 4 2 2 3" xfId="2239"/>
    <cellStyle name="Commentaire 2 2 4 2 2 3 2" xfId="2240"/>
    <cellStyle name="Commentaire 2 2 4 2 2 3 2 2" xfId="6360"/>
    <cellStyle name="Commentaire 2 2 4 2 2 3 2 3" xfId="9142"/>
    <cellStyle name="Commentaire 2 2 4 2 2 3 3" xfId="6359"/>
    <cellStyle name="Commentaire 2 2 4 2 2 4" xfId="2241"/>
    <cellStyle name="Commentaire 2 2 4 2 2 4 2" xfId="6361"/>
    <cellStyle name="Commentaire 2 2 4 2 2 4 3" xfId="9143"/>
    <cellStyle name="Commentaire 2 2 4 2 2 5" xfId="6354"/>
    <cellStyle name="Commentaire 2 2 4 2 3" xfId="2242"/>
    <cellStyle name="Commentaire 2 2 4 2 3 2" xfId="2243"/>
    <cellStyle name="Commentaire 2 2 4 2 3 2 2" xfId="6363"/>
    <cellStyle name="Commentaire 2 2 4 2 3 2 3" xfId="9144"/>
    <cellStyle name="Commentaire 2 2 4 2 3 3" xfId="6362"/>
    <cellStyle name="Commentaire 2 2 4 2 4" xfId="2244"/>
    <cellStyle name="Commentaire 2 2 4 2 4 2" xfId="6364"/>
    <cellStyle name="Commentaire 2 2 4 2 4 3" xfId="9145"/>
    <cellStyle name="Commentaire 2 2 4 2 5" xfId="6353"/>
    <cellStyle name="Commentaire 2 2 4 3" xfId="2245"/>
    <cellStyle name="Commentaire 2 2 4 3 2" xfId="2246"/>
    <cellStyle name="Commentaire 2 2 4 3 2 2" xfId="6366"/>
    <cellStyle name="Commentaire 2 2 4 3 2 3" xfId="9146"/>
    <cellStyle name="Commentaire 2 2 4 3 3" xfId="6365"/>
    <cellStyle name="Commentaire 2 2 4 4" xfId="2247"/>
    <cellStyle name="Commentaire 2 2 4 4 2" xfId="2248"/>
    <cellStyle name="Commentaire 2 2 4 4 2 2" xfId="6368"/>
    <cellStyle name="Commentaire 2 2 4 4 2 3" xfId="9147"/>
    <cellStyle name="Commentaire 2 2 4 4 3" xfId="6367"/>
    <cellStyle name="Commentaire 2 2 4 5" xfId="2249"/>
    <cellStyle name="Commentaire 2 2 4 5 2" xfId="6369"/>
    <cellStyle name="Commentaire 2 2 4 5 3" xfId="9148"/>
    <cellStyle name="Commentaire 2 2 4 6" xfId="6352"/>
    <cellStyle name="Commentaire 2 2 5" xfId="2250"/>
    <cellStyle name="Commentaire 2 2 5 2" xfId="2251"/>
    <cellStyle name="Commentaire 2 2 5 2 2" xfId="2252"/>
    <cellStyle name="Commentaire 2 2 5 2 2 2" xfId="2253"/>
    <cellStyle name="Commentaire 2 2 5 2 2 2 2" xfId="6373"/>
    <cellStyle name="Commentaire 2 2 5 2 2 2 3" xfId="9149"/>
    <cellStyle name="Commentaire 2 2 5 2 2 3" xfId="6372"/>
    <cellStyle name="Commentaire 2 2 5 2 3" xfId="2254"/>
    <cellStyle name="Commentaire 2 2 5 2 3 2" xfId="6374"/>
    <cellStyle name="Commentaire 2 2 5 2 3 3" xfId="9150"/>
    <cellStyle name="Commentaire 2 2 5 2 4" xfId="6371"/>
    <cellStyle name="Commentaire 2 2 5 3" xfId="2255"/>
    <cellStyle name="Commentaire 2 2 5 3 2" xfId="2256"/>
    <cellStyle name="Commentaire 2 2 5 3 2 2" xfId="6376"/>
    <cellStyle name="Commentaire 2 2 5 3 2 3" xfId="9151"/>
    <cellStyle name="Commentaire 2 2 5 3 3" xfId="6375"/>
    <cellStyle name="Commentaire 2 2 5 4" xfId="2257"/>
    <cellStyle name="Commentaire 2 2 5 4 2" xfId="6377"/>
    <cellStyle name="Commentaire 2 2 5 4 3" xfId="9152"/>
    <cellStyle name="Commentaire 2 2 5 5" xfId="6370"/>
    <cellStyle name="Commentaire 2 2 6" xfId="2258"/>
    <cellStyle name="Commentaire 2 2 6 2" xfId="2259"/>
    <cellStyle name="Commentaire 2 2 6 2 2" xfId="6379"/>
    <cellStyle name="Commentaire 2 2 6 2 3" xfId="9154"/>
    <cellStyle name="Commentaire 2 2 6 3" xfId="6378"/>
    <cellStyle name="Commentaire 2 2 6 4" xfId="9153"/>
    <cellStyle name="Commentaire 2 2 7" xfId="2260"/>
    <cellStyle name="Commentaire 2 2 7 2" xfId="6380"/>
    <cellStyle name="Commentaire 2 2 7 3" xfId="9155"/>
    <cellStyle name="Commentaire 2 2 8" xfId="6345"/>
    <cellStyle name="Commentaire 2 3" xfId="2261"/>
    <cellStyle name="Commentaire 2 3 2" xfId="2262"/>
    <cellStyle name="Commentaire 2 3 2 2" xfId="2263"/>
    <cellStyle name="Commentaire 2 3 2 2 2" xfId="6383"/>
    <cellStyle name="Commentaire 2 3 2 2 3" xfId="9157"/>
    <cellStyle name="Commentaire 2 3 2 3" xfId="6382"/>
    <cellStyle name="Commentaire 2 3 2 4" xfId="9156"/>
    <cellStyle name="Commentaire 2 3 3" xfId="2264"/>
    <cellStyle name="Commentaire 2 3 3 2" xfId="6384"/>
    <cellStyle name="Commentaire 2 3 3 3" xfId="9158"/>
    <cellStyle name="Commentaire 2 3 4" xfId="6381"/>
    <cellStyle name="Commentaire 2 4" xfId="2265"/>
    <cellStyle name="Commentaire 2 4 2" xfId="2266"/>
    <cellStyle name="Commentaire 2 4 2 2" xfId="2267"/>
    <cellStyle name="Commentaire 2 4 2 2 2" xfId="6387"/>
    <cellStyle name="Commentaire 2 4 2 2 3" xfId="9161"/>
    <cellStyle name="Commentaire 2 4 2 3" xfId="6386"/>
    <cellStyle name="Commentaire 2 4 2 4" xfId="9160"/>
    <cellStyle name="Commentaire 2 4 3" xfId="2268"/>
    <cellStyle name="Commentaire 2 4 3 2" xfId="6388"/>
    <cellStyle name="Commentaire 2 4 3 3" xfId="9162"/>
    <cellStyle name="Commentaire 2 4 4" xfId="6385"/>
    <cellStyle name="Commentaire 2 4 5" xfId="9159"/>
    <cellStyle name="Commentaire 2 5" xfId="2269"/>
    <cellStyle name="Commentaire 2 5 2" xfId="2270"/>
    <cellStyle name="Commentaire 2 5 2 2" xfId="6390"/>
    <cellStyle name="Commentaire 2 5 2 3" xfId="9163"/>
    <cellStyle name="Commentaire 2 5 3" xfId="6389"/>
    <cellStyle name="Commentaire 2 6" xfId="2271"/>
    <cellStyle name="Commentaire 2 6 2" xfId="2272"/>
    <cellStyle name="Commentaire 2 6 2 2" xfId="2273"/>
    <cellStyle name="Commentaire 2 6 2 2 2" xfId="6393"/>
    <cellStyle name="Commentaire 2 6 2 2 3" xfId="9164"/>
    <cellStyle name="Commentaire 2 6 2 3" xfId="6392"/>
    <cellStyle name="Commentaire 2 6 3" xfId="2274"/>
    <cellStyle name="Commentaire 2 6 3 2" xfId="6394"/>
    <cellStyle name="Commentaire 2 6 3 3" xfId="9165"/>
    <cellStyle name="Commentaire 2 6 4" xfId="6391"/>
    <cellStyle name="Commentaire 2 7" xfId="2275"/>
    <cellStyle name="Commentaire 2 7 2" xfId="2276"/>
    <cellStyle name="Commentaire 2 7 2 2" xfId="6396"/>
    <cellStyle name="Commentaire 2 7 2 3" xfId="9166"/>
    <cellStyle name="Commentaire 2 7 3" xfId="6395"/>
    <cellStyle name="Commentaire 2 8" xfId="2277"/>
    <cellStyle name="Commentaire 2 8 2" xfId="2278"/>
    <cellStyle name="Commentaire 2 8 2 2" xfId="2279"/>
    <cellStyle name="Commentaire 2 8 2 2 2" xfId="2280"/>
    <cellStyle name="Commentaire 2 8 2 2 2 2" xfId="6400"/>
    <cellStyle name="Commentaire 2 8 2 2 2 3" xfId="9167"/>
    <cellStyle name="Commentaire 2 8 2 2 3" xfId="6399"/>
    <cellStyle name="Commentaire 2 8 2 3" xfId="2281"/>
    <cellStyle name="Commentaire 2 8 2 3 2" xfId="6401"/>
    <cellStyle name="Commentaire 2 8 2 3 3" xfId="9168"/>
    <cellStyle name="Commentaire 2 8 2 4" xfId="6398"/>
    <cellStyle name="Commentaire 2 8 3" xfId="2282"/>
    <cellStyle name="Commentaire 2 8 3 2" xfId="2283"/>
    <cellStyle name="Commentaire 2 8 3 2 2" xfId="6403"/>
    <cellStyle name="Commentaire 2 8 3 2 3" xfId="9169"/>
    <cellStyle name="Commentaire 2 8 3 3" xfId="6402"/>
    <cellStyle name="Commentaire 2 8 4" xfId="2284"/>
    <cellStyle name="Commentaire 2 8 4 2" xfId="6404"/>
    <cellStyle name="Commentaire 2 8 4 3" xfId="9170"/>
    <cellStyle name="Commentaire 2 8 5" xfId="6397"/>
    <cellStyle name="Commentaire 2 9" xfId="2285"/>
    <cellStyle name="Commentaire 2 9 2" xfId="2286"/>
    <cellStyle name="Commentaire 2 9 2 2" xfId="2287"/>
    <cellStyle name="Commentaire 2 9 2 2 2" xfId="2288"/>
    <cellStyle name="Commentaire 2 9 2 2 2 2" xfId="2289"/>
    <cellStyle name="Commentaire 2 9 2 2 2 2 2" xfId="6409"/>
    <cellStyle name="Commentaire 2 9 2 2 2 2 3" xfId="9171"/>
    <cellStyle name="Commentaire 2 9 2 2 2 3" xfId="6408"/>
    <cellStyle name="Commentaire 2 9 2 2 3" xfId="2290"/>
    <cellStyle name="Commentaire 2 9 2 2 3 2" xfId="6410"/>
    <cellStyle name="Commentaire 2 9 2 2 3 3" xfId="9172"/>
    <cellStyle name="Commentaire 2 9 2 2 4" xfId="6407"/>
    <cellStyle name="Commentaire 2 9 2 3" xfId="2291"/>
    <cellStyle name="Commentaire 2 9 2 3 2" xfId="2292"/>
    <cellStyle name="Commentaire 2 9 2 3 2 2" xfId="6412"/>
    <cellStyle name="Commentaire 2 9 2 3 2 3" xfId="9173"/>
    <cellStyle name="Commentaire 2 9 2 3 3" xfId="6411"/>
    <cellStyle name="Commentaire 2 9 2 4" xfId="2293"/>
    <cellStyle name="Commentaire 2 9 2 4 2" xfId="6413"/>
    <cellStyle name="Commentaire 2 9 2 4 3" xfId="9174"/>
    <cellStyle name="Commentaire 2 9 2 5" xfId="6406"/>
    <cellStyle name="Commentaire 2 9 3" xfId="2294"/>
    <cellStyle name="Commentaire 2 9 3 2" xfId="2295"/>
    <cellStyle name="Commentaire 2 9 3 2 2" xfId="6415"/>
    <cellStyle name="Commentaire 2 9 3 3" xfId="6414"/>
    <cellStyle name="Commentaire 2 9 4" xfId="2296"/>
    <cellStyle name="Commentaire 2 9 4 2" xfId="6416"/>
    <cellStyle name="Commentaire 2 9 4 3" xfId="9175"/>
    <cellStyle name="Commentaire 2 9 5" xfId="6405"/>
    <cellStyle name="Commentaire 3" xfId="2297"/>
    <cellStyle name="Commentaire 3 2" xfId="2298"/>
    <cellStyle name="Commentaire 3 2 2" xfId="2299"/>
    <cellStyle name="Commentaire 3 2 2 2" xfId="2300"/>
    <cellStyle name="Commentaire 3 2 2 2 2" xfId="6420"/>
    <cellStyle name="Commentaire 3 2 2 3" xfId="6419"/>
    <cellStyle name="Commentaire 3 2 2 4" xfId="9178"/>
    <cellStyle name="Commentaire 3 2 3" xfId="2301"/>
    <cellStyle name="Commentaire 3 2 3 2" xfId="6421"/>
    <cellStyle name="Commentaire 3 2 4" xfId="6418"/>
    <cellStyle name="Commentaire 3 2 5" xfId="9177"/>
    <cellStyle name="Commentaire 3 3" xfId="2302"/>
    <cellStyle name="Commentaire 3 3 2" xfId="2303"/>
    <cellStyle name="Commentaire 3 3 2 2" xfId="2304"/>
    <cellStyle name="Commentaire 3 3 2 2 2" xfId="6424"/>
    <cellStyle name="Commentaire 3 3 2 3" xfId="6423"/>
    <cellStyle name="Commentaire 3 3 2 4" xfId="9180"/>
    <cellStyle name="Commentaire 3 3 3" xfId="2305"/>
    <cellStyle name="Commentaire 3 3 3 2" xfId="6425"/>
    <cellStyle name="Commentaire 3 3 4" xfId="6422"/>
    <cellStyle name="Commentaire 3 3 5" xfId="9179"/>
    <cellStyle name="Commentaire 3 4" xfId="2306"/>
    <cellStyle name="Commentaire 3 4 2" xfId="2307"/>
    <cellStyle name="Commentaire 3 4 2 2" xfId="6427"/>
    <cellStyle name="Commentaire 3 4 3" xfId="6426"/>
    <cellStyle name="Commentaire 3 4 4" xfId="9181"/>
    <cellStyle name="Commentaire 3 5" xfId="2308"/>
    <cellStyle name="Commentaire 3 5 2" xfId="6428"/>
    <cellStyle name="Commentaire 3 6" xfId="6417"/>
    <cellStyle name="Commentaire 3 7" xfId="9176"/>
    <cellStyle name="Commentaire 4" xfId="2309"/>
    <cellStyle name="Commentaire 4 2" xfId="2310"/>
    <cellStyle name="Commentaire 4 2 2" xfId="2311"/>
    <cellStyle name="Commentaire 4 2 2 2" xfId="2312"/>
    <cellStyle name="Commentaire 4 2 2 2 2" xfId="6432"/>
    <cellStyle name="Commentaire 4 2 2 3" xfId="6431"/>
    <cellStyle name="Commentaire 4 2 3" xfId="2313"/>
    <cellStyle name="Commentaire 4 2 3 2" xfId="6433"/>
    <cellStyle name="Commentaire 4 2 4" xfId="6430"/>
    <cellStyle name="Commentaire 4 3" xfId="2314"/>
    <cellStyle name="Commentaire 4 3 2" xfId="2315"/>
    <cellStyle name="Commentaire 4 3 2 2" xfId="6435"/>
    <cellStyle name="Commentaire 4 3 3" xfId="6434"/>
    <cellStyle name="Commentaire 4 4" xfId="2316"/>
    <cellStyle name="Commentaire 4 4 2" xfId="2317"/>
    <cellStyle name="Commentaire 4 4 2 2" xfId="2318"/>
    <cellStyle name="Commentaire 4 4 2 2 2" xfId="2319"/>
    <cellStyle name="Commentaire 4 4 2 2 2 2" xfId="2320"/>
    <cellStyle name="Commentaire 4 4 2 2 2 2 2" xfId="2321"/>
    <cellStyle name="Commentaire 4 4 2 2 2 2 2 2" xfId="6441"/>
    <cellStyle name="Commentaire 4 4 2 2 2 2 3" xfId="6440"/>
    <cellStyle name="Commentaire 4 4 2 2 2 3" xfId="2322"/>
    <cellStyle name="Commentaire 4 4 2 2 2 3 2" xfId="6442"/>
    <cellStyle name="Commentaire 4 4 2 2 2 4" xfId="6439"/>
    <cellStyle name="Commentaire 4 4 2 2 3" xfId="2323"/>
    <cellStyle name="Commentaire 4 4 2 2 3 2" xfId="2324"/>
    <cellStyle name="Commentaire 4 4 2 2 3 2 2" xfId="6444"/>
    <cellStyle name="Commentaire 4 4 2 2 3 3" xfId="6443"/>
    <cellStyle name="Commentaire 4 4 2 2 4" xfId="2325"/>
    <cellStyle name="Commentaire 4 4 2 2 4 2" xfId="6445"/>
    <cellStyle name="Commentaire 4 4 2 2 5" xfId="6438"/>
    <cellStyle name="Commentaire 4 4 2 3" xfId="2326"/>
    <cellStyle name="Commentaire 4 4 2 3 2" xfId="2327"/>
    <cellStyle name="Commentaire 4 4 2 3 2 2" xfId="6447"/>
    <cellStyle name="Commentaire 4 4 2 3 3" xfId="6446"/>
    <cellStyle name="Commentaire 4 4 2 4" xfId="2328"/>
    <cellStyle name="Commentaire 4 4 2 4 2" xfId="6448"/>
    <cellStyle name="Commentaire 4 4 2 5" xfId="6437"/>
    <cellStyle name="Commentaire 4 4 3" xfId="2329"/>
    <cellStyle name="Commentaire 4 4 3 2" xfId="2330"/>
    <cellStyle name="Commentaire 4 4 3 2 2" xfId="6450"/>
    <cellStyle name="Commentaire 4 4 3 3" xfId="6449"/>
    <cellStyle name="Commentaire 4 4 4" xfId="2331"/>
    <cellStyle name="Commentaire 4 4 4 2" xfId="2332"/>
    <cellStyle name="Commentaire 4 4 4 2 2" xfId="6452"/>
    <cellStyle name="Commentaire 4 4 4 3" xfId="6451"/>
    <cellStyle name="Commentaire 4 4 5" xfId="2333"/>
    <cellStyle name="Commentaire 4 4 5 2" xfId="6453"/>
    <cellStyle name="Commentaire 4 4 6" xfId="6436"/>
    <cellStyle name="Commentaire 4 5" xfId="2334"/>
    <cellStyle name="Commentaire 4 5 2" xfId="2335"/>
    <cellStyle name="Commentaire 4 5 2 2" xfId="2336"/>
    <cellStyle name="Commentaire 4 5 2 2 2" xfId="2337"/>
    <cellStyle name="Commentaire 4 5 2 2 2 2" xfId="6457"/>
    <cellStyle name="Commentaire 4 5 2 2 3" xfId="6456"/>
    <cellStyle name="Commentaire 4 5 2 3" xfId="2338"/>
    <cellStyle name="Commentaire 4 5 2 3 2" xfId="6458"/>
    <cellStyle name="Commentaire 4 5 2 4" xfId="6455"/>
    <cellStyle name="Commentaire 4 5 3" xfId="2339"/>
    <cellStyle name="Commentaire 4 5 3 2" xfId="2340"/>
    <cellStyle name="Commentaire 4 5 3 2 2" xfId="6460"/>
    <cellStyle name="Commentaire 4 5 3 3" xfId="6459"/>
    <cellStyle name="Commentaire 4 5 4" xfId="2341"/>
    <cellStyle name="Commentaire 4 5 4 2" xfId="6461"/>
    <cellStyle name="Commentaire 4 5 5" xfId="6454"/>
    <cellStyle name="Commentaire 4 6" xfId="2342"/>
    <cellStyle name="Commentaire 4 6 2" xfId="2343"/>
    <cellStyle name="Commentaire 4 6 2 2" xfId="6463"/>
    <cellStyle name="Commentaire 4 6 3" xfId="6462"/>
    <cellStyle name="Commentaire 4 6 4" xfId="9182"/>
    <cellStyle name="Commentaire 4 7" xfId="2344"/>
    <cellStyle name="Commentaire 4 7 2" xfId="6464"/>
    <cellStyle name="Commentaire 4 8" xfId="6429"/>
    <cellStyle name="Commentaire 5" xfId="2345"/>
    <cellStyle name="Commentaire 5 2" xfId="2346"/>
    <cellStyle name="Commentaire 5 2 2" xfId="2347"/>
    <cellStyle name="Commentaire 5 2 2 2" xfId="6467"/>
    <cellStyle name="Commentaire 5 2 3" xfId="6466"/>
    <cellStyle name="Commentaire 5 2 4" xfId="9184"/>
    <cellStyle name="Commentaire 5 3" xfId="2348"/>
    <cellStyle name="Commentaire 5 3 2" xfId="6468"/>
    <cellStyle name="Commentaire 5 4" xfId="6465"/>
    <cellStyle name="Commentaire 5 5" xfId="9183"/>
    <cellStyle name="Commentaire 6" xfId="2349"/>
    <cellStyle name="Commentaire 6 2" xfId="2350"/>
    <cellStyle name="Commentaire 6 2 2" xfId="2351"/>
    <cellStyle name="Commentaire 6 2 2 2" xfId="2352"/>
    <cellStyle name="Commentaire 6 2 2 2 2" xfId="6472"/>
    <cellStyle name="Commentaire 6 2 2 3" xfId="6471"/>
    <cellStyle name="Commentaire 6 2 2 4" xfId="9186"/>
    <cellStyle name="Commentaire 6 2 3" xfId="2353"/>
    <cellStyle name="Commentaire 6 2 3 2" xfId="6473"/>
    <cellStyle name="Commentaire 6 2 4" xfId="6470"/>
    <cellStyle name="Commentaire 6 2 5" xfId="9185"/>
    <cellStyle name="Commentaire 6 3" xfId="2354"/>
    <cellStyle name="Commentaire 6 3 2" xfId="2355"/>
    <cellStyle name="Commentaire 6 3 2 2" xfId="6475"/>
    <cellStyle name="Commentaire 6 3 3" xfId="6474"/>
    <cellStyle name="Commentaire 6 3 4" xfId="9187"/>
    <cellStyle name="Commentaire 6 4" xfId="2356"/>
    <cellStyle name="Commentaire 6 4 2" xfId="2357"/>
    <cellStyle name="Commentaire 6 4 2 2" xfId="6477"/>
    <cellStyle name="Commentaire 6 4 3" xfId="6476"/>
    <cellStyle name="Commentaire 6 5" xfId="2358"/>
    <cellStyle name="Commentaire 6 5 2" xfId="6478"/>
    <cellStyle name="Commentaire 6 6" xfId="6469"/>
    <cellStyle name="Commentaire 7" xfId="2359"/>
    <cellStyle name="Commentaire 7 2" xfId="2360"/>
    <cellStyle name="Commentaire 7 2 2" xfId="2361"/>
    <cellStyle name="Commentaire 7 2 2 2" xfId="2362"/>
    <cellStyle name="Commentaire 7 2 2 2 2" xfId="6482"/>
    <cellStyle name="Commentaire 7 2 2 3" xfId="6481"/>
    <cellStyle name="Commentaire 7 2 3" xfId="2363"/>
    <cellStyle name="Commentaire 7 2 3 2" xfId="6483"/>
    <cellStyle name="Commentaire 7 2 4" xfId="6480"/>
    <cellStyle name="Commentaire 7 3" xfId="2364"/>
    <cellStyle name="Commentaire 7 3 2" xfId="2365"/>
    <cellStyle name="Commentaire 7 3 2 2" xfId="6485"/>
    <cellStyle name="Commentaire 7 3 3" xfId="6484"/>
    <cellStyle name="Commentaire 7 4" xfId="2366"/>
    <cellStyle name="Commentaire 7 4 2" xfId="6486"/>
    <cellStyle name="Commentaire 7 5" xfId="6479"/>
    <cellStyle name="Commentaire 8" xfId="2367"/>
    <cellStyle name="Commentaire 8 2" xfId="2368"/>
    <cellStyle name="Commentaire 8 2 2" xfId="6488"/>
    <cellStyle name="Commentaire 8 3" xfId="2369"/>
    <cellStyle name="Commentaire 8 3 2" xfId="6489"/>
    <cellStyle name="Commentaire 8 4" xfId="6487"/>
    <cellStyle name="Commentaire 9" xfId="6490"/>
    <cellStyle name="Currency (0)" xfId="2370"/>
    <cellStyle name="Currency (0) 2" xfId="2371"/>
    <cellStyle name="Currency (0) 2 2" xfId="6492"/>
    <cellStyle name="Currency (0) 3" xfId="6491"/>
    <cellStyle name="Currency (0) 4" xfId="9188"/>
    <cellStyle name="Currency (2)" xfId="2372"/>
    <cellStyle name="Currency (2) 2" xfId="2373"/>
    <cellStyle name="Currency (2) 2 2" xfId="6494"/>
    <cellStyle name="Currency (2) 3" xfId="6493"/>
    <cellStyle name="Currency (2) 4" xfId="9189"/>
    <cellStyle name="Currency_Book2" xfId="2374"/>
    <cellStyle name="D" xfId="2375"/>
    <cellStyle name="D 2" xfId="2376"/>
    <cellStyle name="D 2 2" xfId="6496"/>
    <cellStyle name="D 3" xfId="6495"/>
    <cellStyle name="D 4" xfId="9190"/>
    <cellStyle name="Date" xfId="2377"/>
    <cellStyle name="Date 2" xfId="2378"/>
    <cellStyle name="Date 2 2" xfId="2379"/>
    <cellStyle name="Date 2 2 2" xfId="2380"/>
    <cellStyle name="Date 2 2 2 2" xfId="6500"/>
    <cellStyle name="Date 2 2 3" xfId="6499"/>
    <cellStyle name="Date 2 3" xfId="2381"/>
    <cellStyle name="Date 2 3 2" xfId="6501"/>
    <cellStyle name="Date 2 4" xfId="6498"/>
    <cellStyle name="Date 3" xfId="2382"/>
    <cellStyle name="Date 3 2" xfId="2383"/>
    <cellStyle name="Date 3 2 2" xfId="6503"/>
    <cellStyle name="Date 3 3" xfId="6502"/>
    <cellStyle name="Date 4" xfId="2384"/>
    <cellStyle name="Date 4 2" xfId="6504"/>
    <cellStyle name="Date 5" xfId="6497"/>
    <cellStyle name="Défaut" xfId="2385"/>
    <cellStyle name="Défaut 2" xfId="2386"/>
    <cellStyle name="Défaut 2 2" xfId="6508"/>
    <cellStyle name="Défaut 3" xfId="6507"/>
    <cellStyle name="Défaut 4" xfId="9191"/>
    <cellStyle name="DEFINITION" xfId="2387"/>
    <cellStyle name="DEFINITION 2" xfId="2388"/>
    <cellStyle name="DEFINITION 2 2" xfId="6506"/>
    <cellStyle name="DEFINITION 3" xfId="6505"/>
    <cellStyle name="Emphase 1" xfId="2389"/>
    <cellStyle name="Emphase 1 2" xfId="2390"/>
    <cellStyle name="Emphase 1 2 2" xfId="6510"/>
    <cellStyle name="Emphase 1 3" xfId="6509"/>
    <cellStyle name="Emphase 2" xfId="2391"/>
    <cellStyle name="Emphase 2 2" xfId="2392"/>
    <cellStyle name="Emphase 2 2 2" xfId="6512"/>
    <cellStyle name="Emphase 2 3" xfId="6511"/>
    <cellStyle name="Emphase 3" xfId="2393"/>
    <cellStyle name="Emphase 3 2" xfId="2394"/>
    <cellStyle name="Emphase 3 2 2" xfId="6514"/>
    <cellStyle name="Emphase 3 3" xfId="6513"/>
    <cellStyle name="EncTitre" xfId="2395"/>
    <cellStyle name="EncTitre 2" xfId="2396"/>
    <cellStyle name="EncTitre 2 2" xfId="6544"/>
    <cellStyle name="EncTitre 3" xfId="6543"/>
    <cellStyle name="En-tête" xfId="9697"/>
    <cellStyle name="En-tête 1" xfId="2397"/>
    <cellStyle name="En-tête 1 2" xfId="2398"/>
    <cellStyle name="En-tête 1 2 2" xfId="2399"/>
    <cellStyle name="En-tête 1 2 2 2" xfId="2400"/>
    <cellStyle name="En-tête 1 2 2 2 2" xfId="6518"/>
    <cellStyle name="En-tête 1 2 2 3" xfId="6517"/>
    <cellStyle name="En-tête 1 2 3" xfId="2401"/>
    <cellStyle name="En-tête 1 2 3 2" xfId="6519"/>
    <cellStyle name="En-tête 1 2 4" xfId="6516"/>
    <cellStyle name="En-tête 1 3" xfId="2402"/>
    <cellStyle name="En-tête 1 3 2" xfId="2403"/>
    <cellStyle name="En-tête 1 3 2 2" xfId="6521"/>
    <cellStyle name="En-tête 1 3 3" xfId="6520"/>
    <cellStyle name="En-tête 1 4" xfId="2404"/>
    <cellStyle name="En-tête 1 4 2" xfId="6522"/>
    <cellStyle name="En-tête 1 5" xfId="6515"/>
    <cellStyle name="En-tête 1_vue Rému RA 2015" xfId="2405"/>
    <cellStyle name="En-tête 2" xfId="2406"/>
    <cellStyle name="En-tête 2 2" xfId="2407"/>
    <cellStyle name="En-tête 2 2 2" xfId="2408"/>
    <cellStyle name="En-tête 2 2 2 2" xfId="2409"/>
    <cellStyle name="En-tête 2 2 2 2 2" xfId="2410"/>
    <cellStyle name="En-tête 2 2 2 2 2 2" xfId="6527"/>
    <cellStyle name="En-tête 2 2 2 2 3" xfId="6526"/>
    <cellStyle name="En-tête 2 2 2 2 4" xfId="9195"/>
    <cellStyle name="En-tête 2 2 2 3" xfId="2411"/>
    <cellStyle name="En-tête 2 2 2 3 2" xfId="6528"/>
    <cellStyle name="En-tête 2 2 2 4" xfId="6525"/>
    <cellStyle name="En-tête 2 2 2 5" xfId="9194"/>
    <cellStyle name="En-tête 2 2 3" xfId="2412"/>
    <cellStyle name="En-tête 2 2 3 2" xfId="6529"/>
    <cellStyle name="En-tête 2 2 4" xfId="6524"/>
    <cellStyle name="En-tête 2 2 5" xfId="9193"/>
    <cellStyle name="En-tête 2 3" xfId="2413"/>
    <cellStyle name="En-tête 2 3 2" xfId="2414"/>
    <cellStyle name="En-tête 2 3 2 2" xfId="2415"/>
    <cellStyle name="En-tête 2 3 2 2 2" xfId="6532"/>
    <cellStyle name="En-tête 2 3 2 3" xfId="6531"/>
    <cellStyle name="En-tête 2 3 2 4" xfId="9197"/>
    <cellStyle name="En-tête 2 3 3" xfId="2416"/>
    <cellStyle name="En-tête 2 3 3 2" xfId="6533"/>
    <cellStyle name="En-tête 2 3 4" xfId="6530"/>
    <cellStyle name="En-tête 2 3 5" xfId="9196"/>
    <cellStyle name="En-tête 2 4" xfId="2417"/>
    <cellStyle name="En-tête 2 4 2" xfId="2418"/>
    <cellStyle name="En-tête 2 4 2 2" xfId="2419"/>
    <cellStyle name="En-tête 2 4 2 2 2" xfId="2420"/>
    <cellStyle name="En-tête 2 4 2 2 2 2" xfId="6537"/>
    <cellStyle name="En-tête 2 4 2 2 3" xfId="6536"/>
    <cellStyle name="En-tête 2 4 2 2 4" xfId="9200"/>
    <cellStyle name="En-tête 2 4 2 3" xfId="2421"/>
    <cellStyle name="En-tête 2 4 2 3 2" xfId="6538"/>
    <cellStyle name="En-tête 2 4 2 4" xfId="6535"/>
    <cellStyle name="En-tête 2 4 2 5" xfId="9199"/>
    <cellStyle name="En-tête 2 4 3" xfId="2422"/>
    <cellStyle name="En-tête 2 4 3 2" xfId="2423"/>
    <cellStyle name="En-tête 2 4 3 2 2" xfId="6540"/>
    <cellStyle name="En-tête 2 4 3 3" xfId="6539"/>
    <cellStyle name="En-tête 2 4 3 4" xfId="9201"/>
    <cellStyle name="En-tête 2 4 4" xfId="2424"/>
    <cellStyle name="En-tête 2 4 4 2" xfId="6541"/>
    <cellStyle name="En-tête 2 4 5" xfId="6534"/>
    <cellStyle name="En-tête 2 4 6" xfId="9198"/>
    <cellStyle name="En-tête 2 5" xfId="2425"/>
    <cellStyle name="En-tête 2 5 2" xfId="6542"/>
    <cellStyle name="En-tête 2 6" xfId="6523"/>
    <cellStyle name="En-tête 2 7" xfId="9192"/>
    <cellStyle name="En-tête 2_vue Rému RA 2015" xfId="2426"/>
    <cellStyle name="Entrée" xfId="2427" builtinId="20" customBuiltin="1"/>
    <cellStyle name="Entrée 2" xfId="2428"/>
    <cellStyle name="Entrée 2 2" xfId="2429"/>
    <cellStyle name="Entrée 2 2 2" xfId="2430"/>
    <cellStyle name="Entrée 2 2 2 2" xfId="6547"/>
    <cellStyle name="Entrée 2 2 3" xfId="6546"/>
    <cellStyle name="Entrée 2 3" xfId="2431"/>
    <cellStyle name="Entrée 2 3 2" xfId="2432"/>
    <cellStyle name="Entrée 2 3 2 2" xfId="6549"/>
    <cellStyle name="Entrée 2 3 3" xfId="6548"/>
    <cellStyle name="Entrée 2 4" xfId="2433"/>
    <cellStyle name="Entrée 2 4 2" xfId="2434"/>
    <cellStyle name="Entrée 2 4 2 2" xfId="6551"/>
    <cellStyle name="Entrée 2 4 3" xfId="6550"/>
    <cellStyle name="Entrée 2 5" xfId="2435"/>
    <cellStyle name="Entrée 2 5 2" xfId="2436"/>
    <cellStyle name="Entrée 2 5 2 2" xfId="6553"/>
    <cellStyle name="Entrée 2 5 3" xfId="6552"/>
    <cellStyle name="Entrée 2 6" xfId="2437"/>
    <cellStyle name="Entrée 2 6 2" xfId="6554"/>
    <cellStyle name="Entrée 2 7" xfId="6545"/>
    <cellStyle name="Entrée 3" xfId="2438"/>
    <cellStyle name="Entrée 3 2" xfId="2439"/>
    <cellStyle name="Entrée 3 2 2" xfId="2440"/>
    <cellStyle name="Entrée 3 2 2 2" xfId="6557"/>
    <cellStyle name="Entrée 3 2 3" xfId="6556"/>
    <cellStyle name="Entrée 3 3" xfId="2441"/>
    <cellStyle name="Entrée 3 3 2" xfId="6558"/>
    <cellStyle name="Entrée 3 4" xfId="6555"/>
    <cellStyle name="Entrée 4" xfId="2442"/>
    <cellStyle name="Entrée 4 2" xfId="2443"/>
    <cellStyle name="Entrée 4 2 2" xfId="6560"/>
    <cellStyle name="Entrée 4 3" xfId="6559"/>
    <cellStyle name="Entrée 5" xfId="6561"/>
    <cellStyle name="Erotin 2" xfId="2444"/>
    <cellStyle name="Erotin 2 2" xfId="2445"/>
    <cellStyle name="Erotin 2 2 2" xfId="2446"/>
    <cellStyle name="Erotin 2 2 2 2" xfId="2447"/>
    <cellStyle name="Erotin 2 2 2 2 2" xfId="6565"/>
    <cellStyle name="Erotin 2 2 2 3" xfId="6564"/>
    <cellStyle name="Erotin 2 2 3" xfId="2448"/>
    <cellStyle name="Erotin 2 2 3 2" xfId="6566"/>
    <cellStyle name="Erotin 2 2 4" xfId="6563"/>
    <cellStyle name="Erotin 2 3" xfId="2449"/>
    <cellStyle name="Erotin 2 3 2" xfId="2450"/>
    <cellStyle name="Erotin 2 3 2 2" xfId="6568"/>
    <cellStyle name="Erotin 2 3 3" xfId="2451"/>
    <cellStyle name="Erotin 2 3 3 2" xfId="6569"/>
    <cellStyle name="Erotin 2 3 4" xfId="6567"/>
    <cellStyle name="Erotin 2 4" xfId="2452"/>
    <cellStyle name="Erotin 2 4 2" xfId="2453"/>
    <cellStyle name="Erotin 2 4 2 2" xfId="6571"/>
    <cellStyle name="Erotin 2 4 3" xfId="6570"/>
    <cellStyle name="Erotin 2 5" xfId="2454"/>
    <cellStyle name="Erotin 2 5 2" xfId="2455"/>
    <cellStyle name="Erotin 2 5 2 2" xfId="6573"/>
    <cellStyle name="Erotin 2 5 3" xfId="2456"/>
    <cellStyle name="Erotin 2 5 3 2" xfId="6574"/>
    <cellStyle name="Erotin 2 5 4" xfId="6572"/>
    <cellStyle name="Erotin 2 6" xfId="2457"/>
    <cellStyle name="Erotin 2 6 2" xfId="6575"/>
    <cellStyle name="Erotin 2 6 3" xfId="9202"/>
    <cellStyle name="Erotin 2 7" xfId="2458"/>
    <cellStyle name="Erotin 2 7 2" xfId="6576"/>
    <cellStyle name="Erotin 2 8" xfId="6562"/>
    <cellStyle name="Euro" xfId="2459"/>
    <cellStyle name="Euro 1" xfId="2460"/>
    <cellStyle name="Euro 1 2" xfId="2461"/>
    <cellStyle name="Euro 1 2 2" xfId="2462"/>
    <cellStyle name="Euro 1 2 2 2" xfId="6580"/>
    <cellStyle name="Euro 1 2 3" xfId="6579"/>
    <cellStyle name="Euro 1 2 4" xfId="9204"/>
    <cellStyle name="Euro 1 3" xfId="2463"/>
    <cellStyle name="Euro 1 3 2" xfId="6581"/>
    <cellStyle name="Euro 1 4" xfId="6578"/>
    <cellStyle name="Euro 1 5" xfId="9203"/>
    <cellStyle name="Euro 10" xfId="2464"/>
    <cellStyle name="Euro 10 2" xfId="2465"/>
    <cellStyle name="Euro 10 2 2" xfId="2466"/>
    <cellStyle name="Euro 10 2 2 2" xfId="6584"/>
    <cellStyle name="Euro 10 2 3" xfId="6583"/>
    <cellStyle name="Euro 10 2 4" xfId="9206"/>
    <cellStyle name="Euro 10 3" xfId="2467"/>
    <cellStyle name="Euro 10 3 2" xfId="6585"/>
    <cellStyle name="Euro 10 4" xfId="6582"/>
    <cellStyle name="Euro 10 5" xfId="9205"/>
    <cellStyle name="Euro 11" xfId="2468"/>
    <cellStyle name="Euro 11 2" xfId="2469"/>
    <cellStyle name="Euro 11 2 2" xfId="6587"/>
    <cellStyle name="Euro 11 2 3" xfId="9208"/>
    <cellStyle name="Euro 11 3" xfId="2470"/>
    <cellStyle name="Euro 11 3 2" xfId="6588"/>
    <cellStyle name="Euro 11 4" xfId="6586"/>
    <cellStyle name="Euro 11 5" xfId="9207"/>
    <cellStyle name="Euro 12" xfId="2471"/>
    <cellStyle name="Euro 12 2" xfId="6589"/>
    <cellStyle name="Euro 12 3" xfId="9209"/>
    <cellStyle name="Euro 13" xfId="2472"/>
    <cellStyle name="Euro 13 2" xfId="6590"/>
    <cellStyle name="Euro 14" xfId="6577"/>
    <cellStyle name="Euro 2" xfId="2473"/>
    <cellStyle name="Euro 2 2" xfId="2474"/>
    <cellStyle name="Euro 2 2 2" xfId="2475"/>
    <cellStyle name="Euro 2 2 2 2" xfId="6593"/>
    <cellStyle name="Euro 2 2 3" xfId="6592"/>
    <cellStyle name="Euro 2 2 4" xfId="9211"/>
    <cellStyle name="Euro 2 3" xfId="2476"/>
    <cellStyle name="Euro 2 3 2" xfId="2477"/>
    <cellStyle name="Euro 2 3 2 2" xfId="6595"/>
    <cellStyle name="Euro 2 3 3" xfId="6594"/>
    <cellStyle name="Euro 2 3 4" xfId="9212"/>
    <cellStyle name="Euro 2 4" xfId="2478"/>
    <cellStyle name="Euro 2 4 2" xfId="6596"/>
    <cellStyle name="Euro 2 5" xfId="6591"/>
    <cellStyle name="Euro 2 6" xfId="9210"/>
    <cellStyle name="Euro 3" xfId="2479"/>
    <cellStyle name="Euro 3 2" xfId="2480"/>
    <cellStyle name="Euro 3 2 2" xfId="2481"/>
    <cellStyle name="Euro 3 2 2 2" xfId="2482"/>
    <cellStyle name="Euro 3 2 2 2 2" xfId="6600"/>
    <cellStyle name="Euro 3 2 2 3" xfId="6599"/>
    <cellStyle name="Euro 3 2 2 4" xfId="9215"/>
    <cellStyle name="Euro 3 2 3" xfId="2483"/>
    <cellStyle name="Euro 3 2 3 2" xfId="2484"/>
    <cellStyle name="Euro 3 2 3 2 2" xfId="6602"/>
    <cellStyle name="Euro 3 2 3 3" xfId="6601"/>
    <cellStyle name="Euro 3 2 3 4" xfId="9216"/>
    <cellStyle name="Euro 3 2 4" xfId="2485"/>
    <cellStyle name="Euro 3 2 4 2" xfId="6603"/>
    <cellStyle name="Euro 3 2 5" xfId="6598"/>
    <cellStyle name="Euro 3 2 6" xfId="9214"/>
    <cellStyle name="Euro 3 3" xfId="2486"/>
    <cellStyle name="Euro 3 3 2" xfId="2487"/>
    <cellStyle name="Euro 3 3 2 2" xfId="2488"/>
    <cellStyle name="Euro 3 3 2 2 2" xfId="6606"/>
    <cellStyle name="Euro 3 3 2 3" xfId="6605"/>
    <cellStyle name="Euro 3 3 2 4" xfId="9218"/>
    <cellStyle name="Euro 3 3 3" xfId="2489"/>
    <cellStyle name="Euro 3 3 3 2" xfId="6607"/>
    <cellStyle name="Euro 3 3 4" xfId="6604"/>
    <cellStyle name="Euro 3 3 5" xfId="9217"/>
    <cellStyle name="Euro 3 4" xfId="2490"/>
    <cellStyle name="Euro 3 4 2" xfId="2491"/>
    <cellStyle name="Euro 3 4 2 2" xfId="6609"/>
    <cellStyle name="Euro 3 4 3" xfId="6608"/>
    <cellStyle name="Euro 3 4 4" xfId="9219"/>
    <cellStyle name="Euro 3 5" xfId="2492"/>
    <cellStyle name="Euro 3 5 2" xfId="2493"/>
    <cellStyle name="Euro 3 5 2 2" xfId="6611"/>
    <cellStyle name="Euro 3 5 3" xfId="6610"/>
    <cellStyle name="Euro 3 5 4" xfId="9220"/>
    <cellStyle name="Euro 3 6" xfId="2494"/>
    <cellStyle name="Euro 3 6 2" xfId="6612"/>
    <cellStyle name="Euro 3 7" xfId="6597"/>
    <cellStyle name="Euro 3 8" xfId="9213"/>
    <cellStyle name="Euro 4" xfId="2495"/>
    <cellStyle name="Euro 4 2" xfId="2496"/>
    <cellStyle name="Euro 4 2 2" xfId="2497"/>
    <cellStyle name="Euro 4 2 2 2" xfId="2498"/>
    <cellStyle name="Euro 4 2 2 2 2" xfId="6616"/>
    <cellStyle name="Euro 4 2 2 3" xfId="6615"/>
    <cellStyle name="Euro 4 2 2 4" xfId="9223"/>
    <cellStyle name="Euro 4 2 3" xfId="2499"/>
    <cellStyle name="Euro 4 2 3 2" xfId="2500"/>
    <cellStyle name="Euro 4 2 3 2 2" xfId="6618"/>
    <cellStyle name="Euro 4 2 3 3" xfId="6617"/>
    <cellStyle name="Euro 4 2 3 4" xfId="9224"/>
    <cellStyle name="Euro 4 2 4" xfId="2501"/>
    <cellStyle name="Euro 4 2 4 2" xfId="6619"/>
    <cellStyle name="Euro 4 2 5" xfId="6614"/>
    <cellStyle name="Euro 4 2 6" xfId="9222"/>
    <cellStyle name="Euro 4 3" xfId="2502"/>
    <cellStyle name="Euro 4 3 2" xfId="2503"/>
    <cellStyle name="Euro 4 3 2 2" xfId="2504"/>
    <cellStyle name="Euro 4 3 2 2 2" xfId="6622"/>
    <cellStyle name="Euro 4 3 2 3" xfId="6621"/>
    <cellStyle name="Euro 4 3 2 4" xfId="9226"/>
    <cellStyle name="Euro 4 3 3" xfId="2505"/>
    <cellStyle name="Euro 4 3 3 2" xfId="6623"/>
    <cellStyle name="Euro 4 3 4" xfId="6620"/>
    <cellStyle name="Euro 4 3 5" xfId="9225"/>
    <cellStyle name="Euro 4 4" xfId="2506"/>
    <cellStyle name="Euro 4 4 2" xfId="2507"/>
    <cellStyle name="Euro 4 4 2 2" xfId="6625"/>
    <cellStyle name="Euro 4 4 3" xfId="6624"/>
    <cellStyle name="Euro 4 4 4" xfId="9227"/>
    <cellStyle name="Euro 4 5" xfId="2508"/>
    <cellStyle name="Euro 4 5 2" xfId="2509"/>
    <cellStyle name="Euro 4 5 2 2" xfId="6627"/>
    <cellStyle name="Euro 4 5 3" xfId="6626"/>
    <cellStyle name="Euro 4 5 4" xfId="9228"/>
    <cellStyle name="Euro 4 6" xfId="2510"/>
    <cellStyle name="Euro 4 6 2" xfId="6628"/>
    <cellStyle name="Euro 4 7" xfId="6613"/>
    <cellStyle name="Euro 4 8" xfId="9221"/>
    <cellStyle name="Euro 5" xfId="2511"/>
    <cellStyle name="Euro 5 2" xfId="2512"/>
    <cellStyle name="Euro 5 2 2" xfId="2513"/>
    <cellStyle name="Euro 5 2 2 2" xfId="2514"/>
    <cellStyle name="Euro 5 2 2 2 2" xfId="6632"/>
    <cellStyle name="Euro 5 2 2 3" xfId="6631"/>
    <cellStyle name="Euro 5 2 2 4" xfId="9231"/>
    <cellStyle name="Euro 5 2 3" xfId="2515"/>
    <cellStyle name="Euro 5 2 3 2" xfId="6633"/>
    <cellStyle name="Euro 5 2 4" xfId="6630"/>
    <cellStyle name="Euro 5 2 5" xfId="9230"/>
    <cellStyle name="Euro 5 3" xfId="2516"/>
    <cellStyle name="Euro 5 3 2" xfId="2517"/>
    <cellStyle name="Euro 5 3 2 2" xfId="6635"/>
    <cellStyle name="Euro 5 3 3" xfId="6634"/>
    <cellStyle name="Euro 5 3 4" xfId="9232"/>
    <cellStyle name="Euro 5 4" xfId="2518"/>
    <cellStyle name="Euro 5 4 2" xfId="6636"/>
    <cellStyle name="Euro 5 5" xfId="6629"/>
    <cellStyle name="Euro 5 6" xfId="9229"/>
    <cellStyle name="Euro 6" xfId="2519"/>
    <cellStyle name="Euro 6 2" xfId="2520"/>
    <cellStyle name="Euro 6 2 2" xfId="2521"/>
    <cellStyle name="Euro 6 2 2 2" xfId="2522"/>
    <cellStyle name="Euro 6 2 2 2 2" xfId="6640"/>
    <cellStyle name="Euro 6 2 2 3" xfId="6639"/>
    <cellStyle name="Euro 6 2 2 4" xfId="9235"/>
    <cellStyle name="Euro 6 2 3" xfId="2523"/>
    <cellStyle name="Euro 6 2 3 2" xfId="2524"/>
    <cellStyle name="Euro 6 2 3 2 2" xfId="6642"/>
    <cellStyle name="Euro 6 2 3 3" xfId="6641"/>
    <cellStyle name="Euro 6 2 3 4" xfId="9236"/>
    <cellStyle name="Euro 6 2 4" xfId="2525"/>
    <cellStyle name="Euro 6 2 4 2" xfId="6643"/>
    <cellStyle name="Euro 6 2 5" xfId="6638"/>
    <cellStyle name="Euro 6 2 6" xfId="9234"/>
    <cellStyle name="Euro 6 3" xfId="2526"/>
    <cellStyle name="Euro 6 3 2" xfId="2527"/>
    <cellStyle name="Euro 6 3 2 2" xfId="6645"/>
    <cellStyle name="Euro 6 3 3" xfId="6644"/>
    <cellStyle name="Euro 6 3 4" xfId="9237"/>
    <cellStyle name="Euro 6 4" xfId="2528"/>
    <cellStyle name="Euro 6 4 2" xfId="6646"/>
    <cellStyle name="Euro 6 5" xfId="6637"/>
    <cellStyle name="Euro 6 6" xfId="9233"/>
    <cellStyle name="Euro 7" xfId="2529"/>
    <cellStyle name="Euro 7 2" xfId="2530"/>
    <cellStyle name="Euro 7 2 2" xfId="2531"/>
    <cellStyle name="Euro 7 2 2 2" xfId="2532"/>
    <cellStyle name="Euro 7 2 2 2 2" xfId="6650"/>
    <cellStyle name="Euro 7 2 2 3" xfId="6649"/>
    <cellStyle name="Euro 7 2 2 4" xfId="9240"/>
    <cellStyle name="Euro 7 2 3" xfId="2533"/>
    <cellStyle name="Euro 7 2 3 2" xfId="2534"/>
    <cellStyle name="Euro 7 2 3 2 2" xfId="6652"/>
    <cellStyle name="Euro 7 2 3 3" xfId="6651"/>
    <cellStyle name="Euro 7 2 3 4" xfId="9241"/>
    <cellStyle name="Euro 7 2 4" xfId="2535"/>
    <cellStyle name="Euro 7 2 4 2" xfId="6653"/>
    <cellStyle name="Euro 7 2 5" xfId="6648"/>
    <cellStyle name="Euro 7 2 6" xfId="9239"/>
    <cellStyle name="Euro 7 3" xfId="2536"/>
    <cellStyle name="Euro 7 3 2" xfId="6654"/>
    <cellStyle name="Euro 7 4" xfId="6647"/>
    <cellStyle name="Euro 7 5" xfId="9238"/>
    <cellStyle name="Euro 8" xfId="2537"/>
    <cellStyle name="Euro 8 2" xfId="2538"/>
    <cellStyle name="Euro 8 2 2" xfId="2539"/>
    <cellStyle name="Euro 8 2 2 2" xfId="2540"/>
    <cellStyle name="Euro 8 2 2 2 2" xfId="6658"/>
    <cellStyle name="Euro 8 2 2 3" xfId="6657"/>
    <cellStyle name="Euro 8 2 2 4" xfId="9244"/>
    <cellStyle name="Euro 8 2 3" xfId="2541"/>
    <cellStyle name="Euro 8 2 3 2" xfId="6659"/>
    <cellStyle name="Euro 8 2 4" xfId="6656"/>
    <cellStyle name="Euro 8 2 5" xfId="9243"/>
    <cellStyle name="Euro 8 3" xfId="2542"/>
    <cellStyle name="Euro 8 3 2" xfId="2543"/>
    <cellStyle name="Euro 8 3 2 2" xfId="6661"/>
    <cellStyle name="Euro 8 3 3" xfId="6660"/>
    <cellStyle name="Euro 8 3 4" xfId="9245"/>
    <cellStyle name="Euro 8 4" xfId="2544"/>
    <cellStyle name="Euro 8 4 2" xfId="6662"/>
    <cellStyle name="Euro 8 5" xfId="6655"/>
    <cellStyle name="Euro 8 6" xfId="9242"/>
    <cellStyle name="Euro 9" xfId="2545"/>
    <cellStyle name="Euro 9 2" xfId="2546"/>
    <cellStyle name="Euro 9 2 2" xfId="6664"/>
    <cellStyle name="Euro 9 3" xfId="6663"/>
    <cellStyle name="Euro 9 4" xfId="9246"/>
    <cellStyle name="Euro_0705XX_RETP_2007_DM1_BOP_v3" xfId="2547"/>
    <cellStyle name="EVAL" xfId="2548"/>
    <cellStyle name="EVAL 2" xfId="2549"/>
    <cellStyle name="EVAL 2 2" xfId="6666"/>
    <cellStyle name="EVAL 3" xfId="6665"/>
    <cellStyle name="Excel Built-in Explanatory Text" xfId="9698"/>
    <cellStyle name="Excel Built-in Normal" xfId="2550"/>
    <cellStyle name="Excel Built-in Normal 2" xfId="2551"/>
    <cellStyle name="Excel Built-in Normal 2 2" xfId="9247"/>
    <cellStyle name="Excel Built-in Normal 3" xfId="2552"/>
    <cellStyle name="Excel Built-in Normal 3 2" xfId="9248"/>
    <cellStyle name="Excel Built-in Normal 4" xfId="2553"/>
    <cellStyle name="Excel Built-in Normal 4 2" xfId="9249"/>
    <cellStyle name="Excel.Chart" xfId="2554"/>
    <cellStyle name="Excel.Chart 2" xfId="2555"/>
    <cellStyle name="Excel.Chart 2 2" xfId="6668"/>
    <cellStyle name="Excel.Chart 3" xfId="2556"/>
    <cellStyle name="Excel.Chart 3 2" xfId="6669"/>
    <cellStyle name="Excel.Chart 4" xfId="6667"/>
    <cellStyle name="Explanatory Text" xfId="2557"/>
    <cellStyle name="Explanatory Text 2" xfId="2558"/>
    <cellStyle name="Explanatory Text 2 2" xfId="6671"/>
    <cellStyle name="Explanatory Text 3" xfId="6670"/>
    <cellStyle name="FILET_HAUT" xfId="2559"/>
    <cellStyle name="Financier" xfId="2560"/>
    <cellStyle name="Financier 2" xfId="2561"/>
    <cellStyle name="Financier 2 2" xfId="2562"/>
    <cellStyle name="Financier 2 2 2" xfId="2563"/>
    <cellStyle name="Financier 2 2 2 2" xfId="6675"/>
    <cellStyle name="Financier 2 2 3" xfId="6674"/>
    <cellStyle name="Financier 2 3" xfId="2564"/>
    <cellStyle name="Financier 2 3 2" xfId="6676"/>
    <cellStyle name="Financier 2 4" xfId="6673"/>
    <cellStyle name="Financier 3" xfId="2565"/>
    <cellStyle name="Financier 3 2" xfId="6677"/>
    <cellStyle name="Financier 4" xfId="6672"/>
    <cellStyle name="Financier0" xfId="2566"/>
    <cellStyle name="Financier0 2" xfId="2567"/>
    <cellStyle name="Financier0 2 2" xfId="2568"/>
    <cellStyle name="Financier0 2 2 2" xfId="2569"/>
    <cellStyle name="Financier0 2 2 2 2" xfId="6681"/>
    <cellStyle name="Financier0 2 2 3" xfId="6680"/>
    <cellStyle name="Financier0 2 3" xfId="2570"/>
    <cellStyle name="Financier0 2 3 2" xfId="6682"/>
    <cellStyle name="Financier0 2 4" xfId="6679"/>
    <cellStyle name="Financier0 3" xfId="2571"/>
    <cellStyle name="Financier0 3 2" xfId="2572"/>
    <cellStyle name="Financier0 3 2 2" xfId="6684"/>
    <cellStyle name="Financier0 3 3" xfId="6683"/>
    <cellStyle name="Financier0 4" xfId="2573"/>
    <cellStyle name="Financier0 4 2" xfId="6685"/>
    <cellStyle name="Financier0 5" xfId="6678"/>
    <cellStyle name="Flag" xfId="2574"/>
    <cellStyle name="Flag 2" xfId="6686"/>
    <cellStyle name="Formule Interne" xfId="2575"/>
    <cellStyle name="Formule Interne 2" xfId="2576"/>
    <cellStyle name="Formule Interne 2 2" xfId="6688"/>
    <cellStyle name="Formule Interne 3" xfId="6687"/>
    <cellStyle name="Francs" xfId="2577"/>
    <cellStyle name="Francs 2" xfId="2578"/>
    <cellStyle name="Francs 2 2" xfId="6690"/>
    <cellStyle name="Francs 3" xfId="6689"/>
    <cellStyle name="Good" xfId="2579"/>
    <cellStyle name="Good 2" xfId="2580"/>
    <cellStyle name="Good 2 2" xfId="6692"/>
    <cellStyle name="Good 3" xfId="6691"/>
    <cellStyle name="Grey" xfId="2581"/>
    <cellStyle name="Grey 2" xfId="2582"/>
    <cellStyle name="Grey 2 2" xfId="2583"/>
    <cellStyle name="Grey 2 2 2" xfId="6695"/>
    <cellStyle name="Grey 2 3" xfId="6694"/>
    <cellStyle name="Grey 3" xfId="2584"/>
    <cellStyle name="Grey 3 2" xfId="6696"/>
    <cellStyle name="Grey 4" xfId="6693"/>
    <cellStyle name="headerStyle" xfId="2585"/>
    <cellStyle name="headerStyle 2" xfId="2586"/>
    <cellStyle name="headerStyle 2 2" xfId="6698"/>
    <cellStyle name="headerStyle 3" xfId="6697"/>
    <cellStyle name="Heading 1" xfId="2587"/>
    <cellStyle name="Heading 1 2" xfId="2588"/>
    <cellStyle name="Heading 1 2 2" xfId="6700"/>
    <cellStyle name="Heading 1 3" xfId="6699"/>
    <cellStyle name="Heading 2" xfId="2589"/>
    <cellStyle name="Heading 2 2" xfId="2590"/>
    <cellStyle name="Heading 2 2 2" xfId="6702"/>
    <cellStyle name="Heading 2 3" xfId="6701"/>
    <cellStyle name="Heading 3" xfId="2591"/>
    <cellStyle name="Heading 3 2" xfId="2592"/>
    <cellStyle name="Heading 3 2 2" xfId="6704"/>
    <cellStyle name="Heading 3 3" xfId="6703"/>
    <cellStyle name="Heading 4" xfId="2593"/>
    <cellStyle name="Heading 4 2" xfId="2594"/>
    <cellStyle name="Heading 4 2 2" xfId="6706"/>
    <cellStyle name="Heading 4 3" xfId="6705"/>
    <cellStyle name="Heading2" xfId="2595"/>
    <cellStyle name="Heading2 2" xfId="2596"/>
    <cellStyle name="Heading2 2 2" xfId="6708"/>
    <cellStyle name="Heading2 3" xfId="6707"/>
    <cellStyle name="Heading3" xfId="2597"/>
    <cellStyle name="Heading3 2" xfId="2598"/>
    <cellStyle name="Heading3 2 2" xfId="6710"/>
    <cellStyle name="Heading3 3" xfId="6709"/>
    <cellStyle name="HP" xfId="2599"/>
    <cellStyle name="HP 2" xfId="2600"/>
    <cellStyle name="HP 2 2" xfId="6712"/>
    <cellStyle name="HP 3" xfId="6711"/>
    <cellStyle name="HP 4" xfId="9250"/>
    <cellStyle name="Hyperlink 2" xfId="2601"/>
    <cellStyle name="Hyperlink 2 2" xfId="2602"/>
    <cellStyle name="Hyperlink 2 2 2" xfId="6714"/>
    <cellStyle name="Hyperlink 2 3" xfId="6713"/>
    <cellStyle name="Input" xfId="2603"/>
    <cellStyle name="Input [yellow]" xfId="2604"/>
    <cellStyle name="Input [yellow] 2" xfId="2605"/>
    <cellStyle name="Input [yellow] 2 2" xfId="2606"/>
    <cellStyle name="Input [yellow] 2 2 2" xfId="6805"/>
    <cellStyle name="Input [yellow] 2 3" xfId="6804"/>
    <cellStyle name="Input [yellow] 3" xfId="2607"/>
    <cellStyle name="Input [yellow] 3 2" xfId="6806"/>
    <cellStyle name="Input [yellow] 4" xfId="6803"/>
    <cellStyle name="Input 10" xfId="2608"/>
    <cellStyle name="Input 10 2" xfId="2609"/>
    <cellStyle name="Input 10 2 2" xfId="6717"/>
    <cellStyle name="Input 10 3" xfId="6716"/>
    <cellStyle name="Input 11" xfId="2610"/>
    <cellStyle name="Input 11 2" xfId="2611"/>
    <cellStyle name="Input 11 2 2" xfId="6719"/>
    <cellStyle name="Input 11 3" xfId="6718"/>
    <cellStyle name="Input 12" xfId="2612"/>
    <cellStyle name="Input 12 2" xfId="2613"/>
    <cellStyle name="Input 12 2 2" xfId="6721"/>
    <cellStyle name="Input 12 3" xfId="6720"/>
    <cellStyle name="Input 13" xfId="2614"/>
    <cellStyle name="Input 13 2" xfId="2615"/>
    <cellStyle name="Input 13 2 2" xfId="6723"/>
    <cellStyle name="Input 13 3" xfId="6722"/>
    <cellStyle name="Input 14" xfId="2616"/>
    <cellStyle name="Input 14 2" xfId="2617"/>
    <cellStyle name="Input 14 2 2" xfId="6725"/>
    <cellStyle name="Input 14 3" xfId="6724"/>
    <cellStyle name="Input 15" xfId="2618"/>
    <cellStyle name="Input 15 2" xfId="2619"/>
    <cellStyle name="Input 15 2 2" xfId="6727"/>
    <cellStyle name="Input 15 3" xfId="6726"/>
    <cellStyle name="Input 16" xfId="2620"/>
    <cellStyle name="Input 16 2" xfId="2621"/>
    <cellStyle name="Input 16 2 2" xfId="6729"/>
    <cellStyle name="Input 16 3" xfId="6728"/>
    <cellStyle name="Input 17" xfId="2622"/>
    <cellStyle name="Input 17 2" xfId="2623"/>
    <cellStyle name="Input 17 2 2" xfId="6731"/>
    <cellStyle name="Input 17 3" xfId="6730"/>
    <cellStyle name="Input 18" xfId="2624"/>
    <cellStyle name="Input 18 2" xfId="2625"/>
    <cellStyle name="Input 18 2 2" xfId="6733"/>
    <cellStyle name="Input 18 3" xfId="6732"/>
    <cellStyle name="Input 19" xfId="2626"/>
    <cellStyle name="Input 19 2" xfId="2627"/>
    <cellStyle name="Input 19 2 2" xfId="6735"/>
    <cellStyle name="Input 19 3" xfId="6734"/>
    <cellStyle name="Input 2" xfId="2628"/>
    <cellStyle name="Input 2 2" xfId="2629"/>
    <cellStyle name="Input 2 2 2" xfId="6737"/>
    <cellStyle name="Input 2 3" xfId="6736"/>
    <cellStyle name="Input 20" xfId="2630"/>
    <cellStyle name="Input 20 2" xfId="2631"/>
    <cellStyle name="Input 20 2 2" xfId="6739"/>
    <cellStyle name="Input 20 3" xfId="6738"/>
    <cellStyle name="Input 21" xfId="2632"/>
    <cellStyle name="Input 21 2" xfId="2633"/>
    <cellStyle name="Input 21 2 2" xfId="6741"/>
    <cellStyle name="Input 21 3" xfId="6740"/>
    <cellStyle name="Input 22" xfId="2634"/>
    <cellStyle name="Input 22 2" xfId="2635"/>
    <cellStyle name="Input 22 2 2" xfId="6743"/>
    <cellStyle name="Input 22 3" xfId="6742"/>
    <cellStyle name="Input 23" xfId="2636"/>
    <cellStyle name="Input 23 2" xfId="2637"/>
    <cellStyle name="Input 23 2 2" xfId="6745"/>
    <cellStyle name="Input 23 3" xfId="6744"/>
    <cellStyle name="Input 24" xfId="2638"/>
    <cellStyle name="Input 24 2" xfId="2639"/>
    <cellStyle name="Input 24 2 2" xfId="6747"/>
    <cellStyle name="Input 24 3" xfId="6746"/>
    <cellStyle name="Input 25" xfId="2640"/>
    <cellStyle name="Input 25 2" xfId="2641"/>
    <cellStyle name="Input 25 2 2" xfId="6749"/>
    <cellStyle name="Input 25 3" xfId="6748"/>
    <cellStyle name="Input 26" xfId="2642"/>
    <cellStyle name="Input 26 2" xfId="2643"/>
    <cellStyle name="Input 26 2 2" xfId="6751"/>
    <cellStyle name="Input 26 3" xfId="6750"/>
    <cellStyle name="Input 27" xfId="2644"/>
    <cellStyle name="Input 27 2" xfId="2645"/>
    <cellStyle name="Input 27 2 2" xfId="6753"/>
    <cellStyle name="Input 27 3" xfId="6752"/>
    <cellStyle name="Input 28" xfId="2646"/>
    <cellStyle name="Input 28 2" xfId="2647"/>
    <cellStyle name="Input 28 2 2" xfId="6755"/>
    <cellStyle name="Input 28 3" xfId="6754"/>
    <cellStyle name="Input 29" xfId="2648"/>
    <cellStyle name="Input 29 2" xfId="2649"/>
    <cellStyle name="Input 29 2 2" xfId="6757"/>
    <cellStyle name="Input 29 3" xfId="6756"/>
    <cellStyle name="Input 3" xfId="2650"/>
    <cellStyle name="Input 3 2" xfId="2651"/>
    <cellStyle name="Input 3 2 2" xfId="6759"/>
    <cellStyle name="Input 3 3" xfId="6758"/>
    <cellStyle name="Input 30" xfId="2652"/>
    <cellStyle name="Input 30 2" xfId="2653"/>
    <cellStyle name="Input 30 2 2" xfId="6761"/>
    <cellStyle name="Input 30 3" xfId="6760"/>
    <cellStyle name="Input 31" xfId="2654"/>
    <cellStyle name="Input 31 2" xfId="2655"/>
    <cellStyle name="Input 31 2 2" xfId="6763"/>
    <cellStyle name="Input 31 3" xfId="6762"/>
    <cellStyle name="Input 32" xfId="2656"/>
    <cellStyle name="Input 32 2" xfId="2657"/>
    <cellStyle name="Input 32 2 2" xfId="6765"/>
    <cellStyle name="Input 32 3" xfId="6764"/>
    <cellStyle name="Input 33" xfId="2658"/>
    <cellStyle name="Input 33 2" xfId="2659"/>
    <cellStyle name="Input 33 2 2" xfId="6767"/>
    <cellStyle name="Input 33 3" xfId="6766"/>
    <cellStyle name="Input 34" xfId="2660"/>
    <cellStyle name="Input 34 2" xfId="2661"/>
    <cellStyle name="Input 34 2 2" xfId="6769"/>
    <cellStyle name="Input 34 3" xfId="6768"/>
    <cellStyle name="Input 35" xfId="2662"/>
    <cellStyle name="Input 35 2" xfId="2663"/>
    <cellStyle name="Input 35 2 2" xfId="6771"/>
    <cellStyle name="Input 35 3" xfId="6770"/>
    <cellStyle name="Input 36" xfId="2664"/>
    <cellStyle name="Input 36 2" xfId="2665"/>
    <cellStyle name="Input 36 2 2" xfId="6773"/>
    <cellStyle name="Input 36 3" xfId="6772"/>
    <cellStyle name="Input 37" xfId="2666"/>
    <cellStyle name="Input 37 2" xfId="2667"/>
    <cellStyle name="Input 37 2 2" xfId="6775"/>
    <cellStyle name="Input 37 3" xfId="6774"/>
    <cellStyle name="Input 38" xfId="2668"/>
    <cellStyle name="Input 38 2" xfId="2669"/>
    <cellStyle name="Input 38 2 2" xfId="6777"/>
    <cellStyle name="Input 38 3" xfId="6776"/>
    <cellStyle name="Input 39" xfId="2670"/>
    <cellStyle name="Input 39 2" xfId="2671"/>
    <cellStyle name="Input 39 2 2" xfId="6779"/>
    <cellStyle name="Input 39 3" xfId="6778"/>
    <cellStyle name="Input 4" xfId="2672"/>
    <cellStyle name="Input 4 2" xfId="2673"/>
    <cellStyle name="Input 4 2 2" xfId="6781"/>
    <cellStyle name="Input 4 3" xfId="6780"/>
    <cellStyle name="Input 40" xfId="2674"/>
    <cellStyle name="Input 40 2" xfId="2675"/>
    <cellStyle name="Input 40 2 2" xfId="6783"/>
    <cellStyle name="Input 40 3" xfId="6782"/>
    <cellStyle name="Input 41" xfId="2676"/>
    <cellStyle name="Input 41 2" xfId="2677"/>
    <cellStyle name="Input 41 2 2" xfId="6785"/>
    <cellStyle name="Input 41 3" xfId="6784"/>
    <cellStyle name="Input 42" xfId="2678"/>
    <cellStyle name="Input 42 2" xfId="2679"/>
    <cellStyle name="Input 42 2 2" xfId="6787"/>
    <cellStyle name="Input 42 3" xfId="6786"/>
    <cellStyle name="Input 43" xfId="2680"/>
    <cellStyle name="Input 43 2" xfId="2681"/>
    <cellStyle name="Input 43 2 2" xfId="6789"/>
    <cellStyle name="Input 43 3" xfId="6788"/>
    <cellStyle name="Input 44" xfId="2682"/>
    <cellStyle name="Input 44 2" xfId="2683"/>
    <cellStyle name="Input 44 2 2" xfId="6791"/>
    <cellStyle name="Input 44 3" xfId="6790"/>
    <cellStyle name="Input 45" xfId="2684"/>
    <cellStyle name="Input 45 2" xfId="6792"/>
    <cellStyle name="Input 46" xfId="6715"/>
    <cellStyle name="Input 5" xfId="2685"/>
    <cellStyle name="Input 5 2" xfId="2686"/>
    <cellStyle name="Input 5 2 2" xfId="6794"/>
    <cellStyle name="Input 5 3" xfId="6793"/>
    <cellStyle name="Input 6" xfId="2687"/>
    <cellStyle name="Input 6 2" xfId="2688"/>
    <cellStyle name="Input 6 2 2" xfId="6796"/>
    <cellStyle name="Input 6 3" xfId="6795"/>
    <cellStyle name="Input 7" xfId="2689"/>
    <cellStyle name="Input 7 2" xfId="2690"/>
    <cellStyle name="Input 7 2 2" xfId="6798"/>
    <cellStyle name="Input 7 3" xfId="6797"/>
    <cellStyle name="Input 8" xfId="2691"/>
    <cellStyle name="Input 8 2" xfId="2692"/>
    <cellStyle name="Input 8 2 2" xfId="6800"/>
    <cellStyle name="Input 8 3" xfId="6799"/>
    <cellStyle name="Input 9" xfId="2693"/>
    <cellStyle name="Input 9 2" xfId="2694"/>
    <cellStyle name="Input 9 2 2" xfId="6802"/>
    <cellStyle name="Input 9 3" xfId="6801"/>
    <cellStyle name="Input_Echéancier calamités publiques 2012-2016 au 28 juin 2012" xfId="2695"/>
    <cellStyle name="Insatisfaisant" xfId="2696" builtinId="27" customBuiltin="1"/>
    <cellStyle name="Insatisfaisant 2" xfId="2697"/>
    <cellStyle name="Insatisfaisant 2 2" xfId="2698"/>
    <cellStyle name="Insatisfaisant 2 2 2" xfId="2699"/>
    <cellStyle name="Insatisfaisant 2 2 2 2" xfId="6809"/>
    <cellStyle name="Insatisfaisant 2 2 3" xfId="6808"/>
    <cellStyle name="Insatisfaisant 2 3" xfId="2700"/>
    <cellStyle name="Insatisfaisant 2 3 2" xfId="2701"/>
    <cellStyle name="Insatisfaisant 2 3 2 2" xfId="6811"/>
    <cellStyle name="Insatisfaisant 2 3 3" xfId="6810"/>
    <cellStyle name="Insatisfaisant 2 4" xfId="2702"/>
    <cellStyle name="Insatisfaisant 2 4 2" xfId="2703"/>
    <cellStyle name="Insatisfaisant 2 4 2 2" xfId="6813"/>
    <cellStyle name="Insatisfaisant 2 4 3" xfId="6812"/>
    <cellStyle name="Insatisfaisant 2 5" xfId="2704"/>
    <cellStyle name="Insatisfaisant 2 5 2" xfId="2705"/>
    <cellStyle name="Insatisfaisant 2 5 2 2" xfId="6815"/>
    <cellStyle name="Insatisfaisant 2 5 3" xfId="6814"/>
    <cellStyle name="Insatisfaisant 2 6" xfId="2706"/>
    <cellStyle name="Insatisfaisant 2 6 2" xfId="6816"/>
    <cellStyle name="Insatisfaisant 2 7" xfId="6807"/>
    <cellStyle name="Insatisfaisant 3" xfId="2707"/>
    <cellStyle name="Insatisfaisant 3 2" xfId="2708"/>
    <cellStyle name="Insatisfaisant 3 2 2" xfId="6818"/>
    <cellStyle name="Insatisfaisant 3 3" xfId="6817"/>
    <cellStyle name="Insatisfaisant 4" xfId="2709"/>
    <cellStyle name="Insatisfaisant 4 2" xfId="2710"/>
    <cellStyle name="Insatisfaisant 4 2 2" xfId="6820"/>
    <cellStyle name="Insatisfaisant 4 3" xfId="6819"/>
    <cellStyle name="Insatisfaisant 5" xfId="6821"/>
    <cellStyle name="ith" xfId="2711"/>
    <cellStyle name="ith 2" xfId="2712"/>
    <cellStyle name="ith 2 2" xfId="6823"/>
    <cellStyle name="ith 3" xfId="6822"/>
    <cellStyle name="ith 4" xfId="9251"/>
    <cellStyle name="kCACHE" xfId="2713"/>
    <cellStyle name="kCACHE 2" xfId="2714"/>
    <cellStyle name="kCACHE 2 2" xfId="6825"/>
    <cellStyle name="kCACHE 3" xfId="6824"/>
    <cellStyle name="Liaison Externe" xfId="2715"/>
    <cellStyle name="Liaison Externe 2" xfId="2716"/>
    <cellStyle name="Liaison Externe 2 2" xfId="6827"/>
    <cellStyle name="Liaison Externe 3" xfId="6826"/>
    <cellStyle name="Lien hypertexte 2" xfId="2717"/>
    <cellStyle name="Lien hypertexte 2 2" xfId="2718"/>
    <cellStyle name="Lien hypertexte 2 2 2" xfId="2719"/>
    <cellStyle name="Lien hypertexte 2 2 2 2" xfId="6830"/>
    <cellStyle name="Lien hypertexte 2 2 3" xfId="6829"/>
    <cellStyle name="Lien hypertexte 2 3" xfId="2720"/>
    <cellStyle name="Lien hypertexte 2 3 2" xfId="6831"/>
    <cellStyle name="Lien hypertexte 2 4" xfId="6828"/>
    <cellStyle name="Lien hypertexte 3" xfId="2721"/>
    <cellStyle name="Lien hypertexte 3 2" xfId="2722"/>
    <cellStyle name="Lien hypertexte 3 2 2" xfId="2723"/>
    <cellStyle name="Lien hypertexte 3 2 2 2" xfId="6834"/>
    <cellStyle name="Lien hypertexte 3 2 3" xfId="6833"/>
    <cellStyle name="Lien hypertexte 3 3" xfId="2724"/>
    <cellStyle name="Lien hypertexte 3 3 2" xfId="2725"/>
    <cellStyle name="Lien hypertexte 3 3 2 2" xfId="6836"/>
    <cellStyle name="Lien hypertexte 3 3 3" xfId="6835"/>
    <cellStyle name="Lien hypertexte 3 4" xfId="2726"/>
    <cellStyle name="Lien hypertexte 3 4 2" xfId="6837"/>
    <cellStyle name="Lien hypertexte 3 5" xfId="6832"/>
    <cellStyle name="Lien hypertexte 4" xfId="2727"/>
    <cellStyle name="Lien hypertexte 4 2" xfId="6838"/>
    <cellStyle name="Lien hypertexte visité 2" xfId="2728"/>
    <cellStyle name="Lien hypertexte visité 2 2" xfId="2729"/>
    <cellStyle name="Lien hypertexte visité 2 2 2" xfId="2730"/>
    <cellStyle name="Lien hypertexte visité 2 2 2 2" xfId="6841"/>
    <cellStyle name="Lien hypertexte visité 2 2 3" xfId="6840"/>
    <cellStyle name="Lien hypertexte visité 2 3" xfId="2731"/>
    <cellStyle name="Lien hypertexte visité 2 3 2" xfId="6842"/>
    <cellStyle name="Lien hypertexte visité 2 4" xfId="6839"/>
    <cellStyle name="Lien hypertexte visité 3" xfId="2732"/>
    <cellStyle name="Lien hypertexte visité 3 2" xfId="2733"/>
    <cellStyle name="Lien hypertexte visité 3 2 2" xfId="2734"/>
    <cellStyle name="Lien hypertexte visité 3 2 2 2" xfId="6845"/>
    <cellStyle name="Lien hypertexte visité 3 2 3" xfId="6844"/>
    <cellStyle name="Lien hypertexte visité 3 3" xfId="2735"/>
    <cellStyle name="Lien hypertexte visité 3 3 2" xfId="6846"/>
    <cellStyle name="Lien hypertexte visité 3 4" xfId="6843"/>
    <cellStyle name="Linked Cell" xfId="2736"/>
    <cellStyle name="Linked Cell 2" xfId="2737"/>
    <cellStyle name="Linked Cell 2 2" xfId="6848"/>
    <cellStyle name="Linked Cell 3" xfId="6847"/>
    <cellStyle name="Milliers" xfId="2738" builtinId="3"/>
    <cellStyle name="Milliers 10" xfId="2739"/>
    <cellStyle name="Milliers 10 2" xfId="6849"/>
    <cellStyle name="Milliers 10 3" xfId="9252"/>
    <cellStyle name="Milliers 11" xfId="9675"/>
    <cellStyle name="Milliers 2" xfId="2740"/>
    <cellStyle name="Milliers 2 2" xfId="2741"/>
    <cellStyle name="Milliers 2 2 2" xfId="2742"/>
    <cellStyle name="Milliers 2 2 2 2" xfId="2743"/>
    <cellStyle name="Milliers 2 2 2 2 2" xfId="6853"/>
    <cellStyle name="Milliers 2 2 2 3" xfId="6852"/>
    <cellStyle name="Milliers 2 2 2 4" xfId="9255"/>
    <cellStyle name="Milliers 2 2 3" xfId="2744"/>
    <cellStyle name="Milliers 2 2 3 2" xfId="6854"/>
    <cellStyle name="Milliers 2 2 4" xfId="6851"/>
    <cellStyle name="Milliers 2 2 5" xfId="9254"/>
    <cellStyle name="Milliers 2 3" xfId="2745"/>
    <cellStyle name="Milliers 2 3 2" xfId="2746"/>
    <cellStyle name="Milliers 2 3 2 2" xfId="6856"/>
    <cellStyle name="Milliers 2 3 3" xfId="6855"/>
    <cellStyle name="Milliers 2 3 4" xfId="9256"/>
    <cellStyle name="Milliers 2 4" xfId="2747"/>
    <cellStyle name="Milliers 2 4 2" xfId="2748"/>
    <cellStyle name="Milliers 2 4 2 2" xfId="6858"/>
    <cellStyle name="Milliers 2 4 3" xfId="6857"/>
    <cellStyle name="Milliers 2 4 4" xfId="9257"/>
    <cellStyle name="Milliers 2 5" xfId="2749"/>
    <cellStyle name="Milliers 2 5 2" xfId="2750"/>
    <cellStyle name="Milliers 2 5 2 2" xfId="6860"/>
    <cellStyle name="Milliers 2 5 3" xfId="6859"/>
    <cellStyle name="Milliers 2 5 4" xfId="9258"/>
    <cellStyle name="Milliers 2 6" xfId="2751"/>
    <cellStyle name="Milliers 2 6 2" xfId="6861"/>
    <cellStyle name="Milliers 2 7" xfId="6850"/>
    <cellStyle name="Milliers 2 8" xfId="9253"/>
    <cellStyle name="Milliers 3" xfId="2752"/>
    <cellStyle name="Milliers 3 2" xfId="2753"/>
    <cellStyle name="Milliers 3 2 2" xfId="2754"/>
    <cellStyle name="Milliers 3 2 2 2" xfId="2755"/>
    <cellStyle name="Milliers 3 2 2 2 2" xfId="6865"/>
    <cellStyle name="Milliers 3 2 2 3" xfId="6864"/>
    <cellStyle name="Milliers 3 2 2 4" xfId="9261"/>
    <cellStyle name="Milliers 3 2 3" xfId="2756"/>
    <cellStyle name="Milliers 3 2 3 2" xfId="2757"/>
    <cellStyle name="Milliers 3 2 3 2 2" xfId="6867"/>
    <cellStyle name="Milliers 3 2 3 3" xfId="6866"/>
    <cellStyle name="Milliers 3 2 3 4" xfId="9262"/>
    <cellStyle name="Milliers 3 2 4" xfId="2758"/>
    <cellStyle name="Milliers 3 2 4 2" xfId="2759"/>
    <cellStyle name="Milliers 3 2 4 2 2" xfId="6869"/>
    <cellStyle name="Milliers 3 2 4 3" xfId="6868"/>
    <cellStyle name="Milliers 3 2 4 4" xfId="9263"/>
    <cellStyle name="Milliers 3 2 5" xfId="2760"/>
    <cellStyle name="Milliers 3 2 5 2" xfId="6870"/>
    <cellStyle name="Milliers 3 2 6" xfId="6863"/>
    <cellStyle name="Milliers 3 2 7" xfId="9260"/>
    <cellStyle name="Milliers 3 3" xfId="2761"/>
    <cellStyle name="Milliers 3 3 2" xfId="2762"/>
    <cellStyle name="Milliers 3 3 2 2" xfId="2763"/>
    <cellStyle name="Milliers 3 3 2 2 2" xfId="6873"/>
    <cellStyle name="Milliers 3 3 2 3" xfId="6872"/>
    <cellStyle name="Milliers 3 3 2 4" xfId="9265"/>
    <cellStyle name="Milliers 3 3 3" xfId="2764"/>
    <cellStyle name="Milliers 3 3 3 2" xfId="6874"/>
    <cellStyle name="Milliers 3 3 4" xfId="6871"/>
    <cellStyle name="Milliers 3 3 5" xfId="9264"/>
    <cellStyle name="Milliers 3 4" xfId="2765"/>
    <cellStyle name="Milliers 3 4 2" xfId="2766"/>
    <cellStyle name="Milliers 3 4 2 2" xfId="6876"/>
    <cellStyle name="Milliers 3 4 3" xfId="6875"/>
    <cellStyle name="Milliers 3 4 4" xfId="9266"/>
    <cellStyle name="Milliers 3 5" xfId="2767"/>
    <cellStyle name="Milliers 3 5 2" xfId="2768"/>
    <cellStyle name="Milliers 3 5 2 2" xfId="6878"/>
    <cellStyle name="Milliers 3 5 3" xfId="6877"/>
    <cellStyle name="Milliers 3 6" xfId="2769"/>
    <cellStyle name="Milliers 3 6 2" xfId="6879"/>
    <cellStyle name="Milliers 3 7" xfId="6862"/>
    <cellStyle name="Milliers 3 8" xfId="9259"/>
    <cellStyle name="Milliers 32" xfId="2770"/>
    <cellStyle name="Milliers 32 2" xfId="2771"/>
    <cellStyle name="Milliers 32 2 2" xfId="2772"/>
    <cellStyle name="Milliers 32 2 2 2" xfId="2773"/>
    <cellStyle name="Milliers 32 2 2 2 2" xfId="2774"/>
    <cellStyle name="Milliers 32 2 2 2 2 2" xfId="6884"/>
    <cellStyle name="Milliers 32 2 2 2 3" xfId="6883"/>
    <cellStyle name="Milliers 32 2 2 3" xfId="2775"/>
    <cellStyle name="Milliers 32 2 2 3 2" xfId="6885"/>
    <cellStyle name="Milliers 32 2 2 4" xfId="6882"/>
    <cellStyle name="Milliers 32 2 3" xfId="2776"/>
    <cellStyle name="Milliers 32 2 3 2" xfId="6886"/>
    <cellStyle name="Milliers 32 2 4" xfId="6881"/>
    <cellStyle name="Milliers 32 3" xfId="2777"/>
    <cellStyle name="Milliers 32 3 2" xfId="2778"/>
    <cellStyle name="Milliers 32 3 2 2" xfId="2779"/>
    <cellStyle name="Milliers 32 3 2 2 2" xfId="2780"/>
    <cellStyle name="Milliers 32 3 2 2 2 2" xfId="6890"/>
    <cellStyle name="Milliers 32 3 2 2 3" xfId="6889"/>
    <cellStyle name="Milliers 32 3 2 3" xfId="2781"/>
    <cellStyle name="Milliers 32 3 2 3 2" xfId="6891"/>
    <cellStyle name="Milliers 32 3 2 4" xfId="6888"/>
    <cellStyle name="Milliers 32 3 3" xfId="2782"/>
    <cellStyle name="Milliers 32 3 3 2" xfId="6892"/>
    <cellStyle name="Milliers 32 3 4" xfId="6887"/>
    <cellStyle name="Milliers 32 4" xfId="2783"/>
    <cellStyle name="Milliers 32 4 2" xfId="2784"/>
    <cellStyle name="Milliers 32 4 2 2" xfId="2785"/>
    <cellStyle name="Milliers 32 4 2 2 2" xfId="6895"/>
    <cellStyle name="Milliers 32 4 2 3" xfId="6894"/>
    <cellStyle name="Milliers 32 4 3" xfId="2786"/>
    <cellStyle name="Milliers 32 4 3 2" xfId="6896"/>
    <cellStyle name="Milliers 32 4 4" xfId="6893"/>
    <cellStyle name="Milliers 32 5" xfId="2787"/>
    <cellStyle name="Milliers 32 5 2" xfId="6897"/>
    <cellStyle name="Milliers 32 6" xfId="6880"/>
    <cellStyle name="Milliers 4" xfId="2788"/>
    <cellStyle name="Milliers 4 2" xfId="2789"/>
    <cellStyle name="Milliers 4 2 2" xfId="2790"/>
    <cellStyle name="Milliers 4 2 2 2" xfId="6900"/>
    <cellStyle name="Milliers 4 2 3" xfId="6899"/>
    <cellStyle name="Milliers 4 2 4" xfId="9268"/>
    <cellStyle name="Milliers 4 3" xfId="2791"/>
    <cellStyle name="Milliers 4 3 2" xfId="6901"/>
    <cellStyle name="Milliers 4 4" xfId="6898"/>
    <cellStyle name="Milliers 4 5" xfId="9267"/>
    <cellStyle name="Milliers 5" xfId="2792"/>
    <cellStyle name="Milliers 5 2" xfId="2793"/>
    <cellStyle name="Milliers 5 2 2" xfId="2794"/>
    <cellStyle name="Milliers 5 2 2 2" xfId="2795"/>
    <cellStyle name="Milliers 5 2 2 2 2" xfId="6905"/>
    <cellStyle name="Milliers 5 2 2 3" xfId="6904"/>
    <cellStyle name="Milliers 5 2 2 4" xfId="9271"/>
    <cellStyle name="Milliers 5 2 3" xfId="2796"/>
    <cellStyle name="Milliers 5 2 3 2" xfId="2797"/>
    <cellStyle name="Milliers 5 2 3 2 2" xfId="2798"/>
    <cellStyle name="Milliers 5 2 3 2 2 2" xfId="2799"/>
    <cellStyle name="Milliers 5 2 3 2 2 2 2" xfId="6909"/>
    <cellStyle name="Milliers 5 2 3 2 2 3" xfId="6908"/>
    <cellStyle name="Milliers 5 2 3 2 3" xfId="2800"/>
    <cellStyle name="Milliers 5 2 3 2 3 2" xfId="6910"/>
    <cellStyle name="Milliers 5 2 3 2 4" xfId="6907"/>
    <cellStyle name="Milliers 5 2 3 3" xfId="2801"/>
    <cellStyle name="Milliers 5 2 3 3 2" xfId="6911"/>
    <cellStyle name="Milliers 5 2 3 4" xfId="6906"/>
    <cellStyle name="Milliers 5 2 4" xfId="2802"/>
    <cellStyle name="Milliers 5 2 4 2" xfId="6912"/>
    <cellStyle name="Milliers 5 2 5" xfId="6903"/>
    <cellStyle name="Milliers 5 2 6" xfId="9270"/>
    <cellStyle name="Milliers 5 3" xfId="2803"/>
    <cellStyle name="Milliers 5 3 2" xfId="2804"/>
    <cellStyle name="Milliers 5 3 2 2" xfId="6914"/>
    <cellStyle name="Milliers 5 3 3" xfId="6913"/>
    <cellStyle name="Milliers 5 3 4" xfId="9272"/>
    <cellStyle name="Milliers 5 4" xfId="2805"/>
    <cellStyle name="Milliers 5 4 2" xfId="2806"/>
    <cellStyle name="Milliers 5 4 2 2" xfId="2807"/>
    <cellStyle name="Milliers 5 4 2 2 2" xfId="2808"/>
    <cellStyle name="Milliers 5 4 2 2 2 2" xfId="6918"/>
    <cellStyle name="Milliers 5 4 2 2 3" xfId="6917"/>
    <cellStyle name="Milliers 5 4 2 3" xfId="2809"/>
    <cellStyle name="Milliers 5 4 2 3 2" xfId="6919"/>
    <cellStyle name="Milliers 5 4 2 4" xfId="6916"/>
    <cellStyle name="Milliers 5 4 3" xfId="2810"/>
    <cellStyle name="Milliers 5 4 3 2" xfId="6920"/>
    <cellStyle name="Milliers 5 4 4" xfId="6915"/>
    <cellStyle name="Milliers 5 5" xfId="2811"/>
    <cellStyle name="Milliers 5 5 2" xfId="6921"/>
    <cellStyle name="Milliers 5 6" xfId="6902"/>
    <cellStyle name="Milliers 5 7" xfId="9269"/>
    <cellStyle name="Milliers 6" xfId="2812"/>
    <cellStyle name="Milliers 6 2" xfId="2813"/>
    <cellStyle name="Milliers 6 2 2" xfId="2814"/>
    <cellStyle name="Milliers 6 2 2 2" xfId="6924"/>
    <cellStyle name="Milliers 6 2 3" xfId="6923"/>
    <cellStyle name="Milliers 6 2 4" xfId="9274"/>
    <cellStyle name="Milliers 6 3" xfId="2815"/>
    <cellStyle name="Milliers 6 3 2" xfId="2816"/>
    <cellStyle name="Milliers 6 3 2 2" xfId="6926"/>
    <cellStyle name="Milliers 6 3 3" xfId="6925"/>
    <cellStyle name="Milliers 6 4" xfId="2817"/>
    <cellStyle name="Milliers 6 4 2" xfId="6927"/>
    <cellStyle name="Milliers 6 5" xfId="6922"/>
    <cellStyle name="Milliers 6 6" xfId="9273"/>
    <cellStyle name="Milliers 7" xfId="2818"/>
    <cellStyle name="Milliers 7 2" xfId="2819"/>
    <cellStyle name="Milliers 7 2 2" xfId="2820"/>
    <cellStyle name="Milliers 7 2 2 2" xfId="2821"/>
    <cellStyle name="Milliers 7 2 2 2 2" xfId="6931"/>
    <cellStyle name="Milliers 7 2 2 3" xfId="6930"/>
    <cellStyle name="Milliers 7 2 2 4" xfId="9277"/>
    <cellStyle name="Milliers 7 2 3" xfId="2822"/>
    <cellStyle name="Milliers 7 2 3 2" xfId="6932"/>
    <cellStyle name="Milliers 7 2 4" xfId="6929"/>
    <cellStyle name="Milliers 7 2 5" xfId="9276"/>
    <cellStyle name="Milliers 7 3" xfId="2823"/>
    <cellStyle name="Milliers 7 3 2" xfId="2824"/>
    <cellStyle name="Milliers 7 3 2 2" xfId="6934"/>
    <cellStyle name="Milliers 7 3 3" xfId="6933"/>
    <cellStyle name="Milliers 7 3 4" xfId="9278"/>
    <cellStyle name="Milliers 7 4" xfId="2825"/>
    <cellStyle name="Milliers 7 4 2" xfId="2826"/>
    <cellStyle name="Milliers 7 4 2 2" xfId="2827"/>
    <cellStyle name="Milliers 7 4 2 2 2" xfId="2828"/>
    <cellStyle name="Milliers 7 4 2 2 2 2" xfId="6938"/>
    <cellStyle name="Milliers 7 4 2 2 3" xfId="6937"/>
    <cellStyle name="Milliers 7 4 2 3" xfId="2829"/>
    <cellStyle name="Milliers 7 4 2 3 2" xfId="6939"/>
    <cellStyle name="Milliers 7 4 2 4" xfId="6936"/>
    <cellStyle name="Milliers 7 4 3" xfId="2830"/>
    <cellStyle name="Milliers 7 4 3 2" xfId="6940"/>
    <cellStyle name="Milliers 7 4 4" xfId="6935"/>
    <cellStyle name="Milliers 7 5" xfId="2831"/>
    <cellStyle name="Milliers 7 5 2" xfId="6941"/>
    <cellStyle name="Milliers 7 6" xfId="6928"/>
    <cellStyle name="Milliers 7 7" xfId="9275"/>
    <cellStyle name="Milliers 8" xfId="2832"/>
    <cellStyle name="Milliers 8 2" xfId="2833"/>
    <cellStyle name="Milliers 8 2 2" xfId="2834"/>
    <cellStyle name="Milliers 8 2 2 2" xfId="6944"/>
    <cellStyle name="Milliers 8 2 3" xfId="6943"/>
    <cellStyle name="Milliers 8 2 4" xfId="9280"/>
    <cellStyle name="Milliers 8 3" xfId="2835"/>
    <cellStyle name="Milliers 8 3 2" xfId="6945"/>
    <cellStyle name="Milliers 8 4" xfId="6942"/>
    <cellStyle name="Milliers 8 5" xfId="9279"/>
    <cellStyle name="Milliers 9" xfId="2836"/>
    <cellStyle name="Milliers 9 2" xfId="2837"/>
    <cellStyle name="Milliers 9 2 2" xfId="2838"/>
    <cellStyle name="Milliers 9 2 2 2" xfId="6948"/>
    <cellStyle name="Milliers 9 2 3" xfId="6947"/>
    <cellStyle name="Milliers 9 2 4" xfId="9282"/>
    <cellStyle name="Milliers 9 3" xfId="2839"/>
    <cellStyle name="Milliers 9 3 2" xfId="6949"/>
    <cellStyle name="Milliers 9 4" xfId="6946"/>
    <cellStyle name="Milliers 9 5" xfId="9281"/>
    <cellStyle name="Milliers(0)" xfId="2840"/>
    <cellStyle name="Milliers(0) 2" xfId="2841"/>
    <cellStyle name="Milliers(0) 2 2" xfId="6951"/>
    <cellStyle name="Milliers(0) 3" xfId="6950"/>
    <cellStyle name="Milliers(0) 4" xfId="9283"/>
    <cellStyle name="Milliers(1)" xfId="2842"/>
    <cellStyle name="Milliers(1) 2" xfId="2843"/>
    <cellStyle name="Milliers(1) 2 2" xfId="2844"/>
    <cellStyle name="Milliers(1) 2 2 2" xfId="2845"/>
    <cellStyle name="Milliers(1) 2 2 2 2" xfId="6955"/>
    <cellStyle name="Milliers(1) 2 2 3" xfId="6954"/>
    <cellStyle name="Milliers(1) 2 2 4" xfId="9286"/>
    <cellStyle name="Milliers(1) 2 3" xfId="2846"/>
    <cellStyle name="Milliers(1) 2 3 2" xfId="6956"/>
    <cellStyle name="Milliers(1) 2 4" xfId="6953"/>
    <cellStyle name="Milliers(1) 2 5" xfId="9285"/>
    <cellStyle name="Milliers(1) 3" xfId="2847"/>
    <cellStyle name="Milliers(1) 3 2" xfId="2848"/>
    <cellStyle name="Milliers(1) 3 2 2" xfId="6958"/>
    <cellStyle name="Milliers(1) 3 3" xfId="6957"/>
    <cellStyle name="Milliers(1) 3 4" xfId="9287"/>
    <cellStyle name="Milliers(1) 4" xfId="2849"/>
    <cellStyle name="Milliers(1) 4 2" xfId="2850"/>
    <cellStyle name="Milliers(1) 4 2 2" xfId="6960"/>
    <cellStyle name="Milliers(1) 4 3" xfId="6959"/>
    <cellStyle name="Milliers(1) 4 4" xfId="9288"/>
    <cellStyle name="Milliers(1) 5" xfId="2851"/>
    <cellStyle name="Milliers(1) 5 2" xfId="6961"/>
    <cellStyle name="Milliers(1) 6" xfId="6952"/>
    <cellStyle name="Milliers(1) 7" xfId="9284"/>
    <cellStyle name="Milliers(2)" xfId="2852"/>
    <cellStyle name="Milliers(2) 2" xfId="2853"/>
    <cellStyle name="Milliers(2) 2 2" xfId="2854"/>
    <cellStyle name="Milliers(2) 2 2 2" xfId="6964"/>
    <cellStyle name="Milliers(2) 2 3" xfId="6963"/>
    <cellStyle name="Milliers(2) 3" xfId="2855"/>
    <cellStyle name="Milliers(2) 3 2" xfId="6965"/>
    <cellStyle name="Milliers(2) 4" xfId="6962"/>
    <cellStyle name="Milliers0" xfId="2856"/>
    <cellStyle name="Milliers0 2" xfId="2857"/>
    <cellStyle name="Milliers0 2 2" xfId="6967"/>
    <cellStyle name="Milliers0 3" xfId="6966"/>
    <cellStyle name="Millions [1]" xfId="2858"/>
    <cellStyle name="Millions [1] 2" xfId="2859"/>
    <cellStyle name="Millions [1] 2 2" xfId="6969"/>
    <cellStyle name="Millions [1] 3" xfId="6968"/>
    <cellStyle name="Monétaire 2" xfId="2860"/>
    <cellStyle name="Monétaire 2 2" xfId="2861"/>
    <cellStyle name="Monétaire 2 2 2" xfId="2862"/>
    <cellStyle name="Monétaire 2 2 2 2" xfId="6972"/>
    <cellStyle name="Monétaire 2 2 3" xfId="6971"/>
    <cellStyle name="Monétaire 2 2 4" xfId="9290"/>
    <cellStyle name="Monétaire 2 3" xfId="2863"/>
    <cellStyle name="Monétaire 2 3 2" xfId="6973"/>
    <cellStyle name="Monétaire 2 4" xfId="6970"/>
    <cellStyle name="Monétaire 2 5" xfId="9289"/>
    <cellStyle name="Monétaire 3" xfId="2864"/>
    <cellStyle name="Monétaire 3 2" xfId="2865"/>
    <cellStyle name="Monétaire 3 2 2" xfId="2866"/>
    <cellStyle name="Monétaire 3 2 2 2" xfId="2867"/>
    <cellStyle name="Monétaire 3 2 2 2 2" xfId="6977"/>
    <cellStyle name="Monétaire 3 2 2 3" xfId="6976"/>
    <cellStyle name="Monétaire 3 2 2 4" xfId="9293"/>
    <cellStyle name="Monétaire 3 2 3" xfId="2868"/>
    <cellStyle name="Monétaire 3 2 3 2" xfId="6978"/>
    <cellStyle name="Monétaire 3 2 4" xfId="6975"/>
    <cellStyle name="Monétaire 3 2 5" xfId="9292"/>
    <cellStyle name="Monétaire 3 3" xfId="2869"/>
    <cellStyle name="Monétaire 3 3 2" xfId="2870"/>
    <cellStyle name="Monétaire 3 3 2 2" xfId="6980"/>
    <cellStyle name="Monétaire 3 3 3" xfId="6979"/>
    <cellStyle name="Monétaire 3 3 4" xfId="9294"/>
    <cellStyle name="Monétaire 3 4" xfId="2871"/>
    <cellStyle name="Monétaire 3 4 2" xfId="6981"/>
    <cellStyle name="Monétaire 3 5" xfId="6974"/>
    <cellStyle name="Monétaire 3 6" xfId="9291"/>
    <cellStyle name="Monétaire 4" xfId="2872"/>
    <cellStyle name="Monétaire 4 2" xfId="2873"/>
    <cellStyle name="Monétaire 4 2 2" xfId="2874"/>
    <cellStyle name="Monétaire 4 2 2 2" xfId="6984"/>
    <cellStyle name="Monétaire 4 2 3" xfId="6983"/>
    <cellStyle name="Monétaire 4 2 4" xfId="9296"/>
    <cellStyle name="Monétaire 4 3" xfId="2875"/>
    <cellStyle name="Monétaire 4 3 2" xfId="6985"/>
    <cellStyle name="Monétaire 4 4" xfId="6982"/>
    <cellStyle name="Monétaire 4 5" xfId="9295"/>
    <cellStyle name="Monétaire 5" xfId="2876"/>
    <cellStyle name="Monétaire 5 2" xfId="2877"/>
    <cellStyle name="Monétaire 5 2 2" xfId="2878"/>
    <cellStyle name="Monétaire 5 2 2 2" xfId="6988"/>
    <cellStyle name="Monétaire 5 2 3" xfId="6987"/>
    <cellStyle name="Monétaire 5 2 4" xfId="9298"/>
    <cellStyle name="Monétaire 5 3" xfId="2879"/>
    <cellStyle name="Monétaire 5 3 2" xfId="6989"/>
    <cellStyle name="Monétaire 5 4" xfId="6986"/>
    <cellStyle name="Monétaire 5 5" xfId="9297"/>
    <cellStyle name="Monétaire 6" xfId="2880"/>
    <cellStyle name="Monétaire 6 2" xfId="2881"/>
    <cellStyle name="Monétaire 6 2 2" xfId="2882"/>
    <cellStyle name="Monétaire 6 2 2 2" xfId="6992"/>
    <cellStyle name="Monétaire 6 2 3" xfId="6991"/>
    <cellStyle name="Monétaire 6 2 4" xfId="9300"/>
    <cellStyle name="Monétaire 6 3" xfId="2883"/>
    <cellStyle name="Monétaire 6 3 2" xfId="6993"/>
    <cellStyle name="Monétaire 6 4" xfId="6990"/>
    <cellStyle name="Monétaire 6 5" xfId="9299"/>
    <cellStyle name="Monétaire0" xfId="2884"/>
    <cellStyle name="Monétaire0 2" xfId="2885"/>
    <cellStyle name="Monétaire0 2 2" xfId="2886"/>
    <cellStyle name="Monétaire0 2 2 2" xfId="2887"/>
    <cellStyle name="Monétaire0 2 2 2 2" xfId="6997"/>
    <cellStyle name="Monétaire0 2 2 3" xfId="6996"/>
    <cellStyle name="Monétaire0 2 3" xfId="2888"/>
    <cellStyle name="Monétaire0 2 3 2" xfId="6998"/>
    <cellStyle name="Monétaire0 2 4" xfId="6995"/>
    <cellStyle name="Monétaire0 3" xfId="2889"/>
    <cellStyle name="Monétaire0 3 2" xfId="6999"/>
    <cellStyle name="Monétaire0 4" xfId="6994"/>
    <cellStyle name="Motif" xfId="2890"/>
    <cellStyle name="Motif 10" xfId="2891"/>
    <cellStyle name="Motif 10 2" xfId="2892"/>
    <cellStyle name="Motif 10 2 2" xfId="2893"/>
    <cellStyle name="Motif 10 2 2 2" xfId="7003"/>
    <cellStyle name="Motif 10 2 3" xfId="7004"/>
    <cellStyle name="Motif 10 2 4" xfId="7002"/>
    <cellStyle name="Motif 10 3" xfId="7001"/>
    <cellStyle name="Motif 11" xfId="2894"/>
    <cellStyle name="Motif 11 2" xfId="2895"/>
    <cellStyle name="Motif 11 2 2" xfId="2896"/>
    <cellStyle name="Motif 11 2 2 2" xfId="7007"/>
    <cellStyle name="Motif 11 2 3" xfId="7006"/>
    <cellStyle name="Motif 11 3" xfId="2897"/>
    <cellStyle name="Motif 11 3 2" xfId="7008"/>
    <cellStyle name="Motif 11 4" xfId="7009"/>
    <cellStyle name="Motif 11 5" xfId="7005"/>
    <cellStyle name="Motif 12" xfId="2898"/>
    <cellStyle name="Motif 12 2" xfId="2899"/>
    <cellStyle name="Motif 12 2 2" xfId="7011"/>
    <cellStyle name="Motif 12 3" xfId="7010"/>
    <cellStyle name="Motif 13" xfId="7000"/>
    <cellStyle name="Motif 2" xfId="2900"/>
    <cellStyle name="Motif 2 2" xfId="2901"/>
    <cellStyle name="Motif 2 2 2" xfId="2902"/>
    <cellStyle name="Motif 2 2 2 2" xfId="2903"/>
    <cellStyle name="Motif 2 2 2 2 2" xfId="7015"/>
    <cellStyle name="Motif 2 2 2 3" xfId="7014"/>
    <cellStyle name="Motif 2 2 2 4" xfId="9301"/>
    <cellStyle name="Motif 2 2 3" xfId="2904"/>
    <cellStyle name="Motif 2 2 3 2" xfId="7016"/>
    <cellStyle name="Motif 2 2 4" xfId="7013"/>
    <cellStyle name="Motif 2 3" xfId="2905"/>
    <cellStyle name="Motif 2 3 2" xfId="2906"/>
    <cellStyle name="Motif 2 3 2 2" xfId="2907"/>
    <cellStyle name="Motif 2 3 2 2 2" xfId="7019"/>
    <cellStyle name="Motif 2 3 2 3" xfId="7018"/>
    <cellStyle name="Motif 2 3 2 4" xfId="9303"/>
    <cellStyle name="Motif 2 3 3" xfId="2908"/>
    <cellStyle name="Motif 2 3 3 2" xfId="7020"/>
    <cellStyle name="Motif 2 3 4" xfId="7017"/>
    <cellStyle name="Motif 2 3 5" xfId="9302"/>
    <cellStyle name="Motif 2 4" xfId="2909"/>
    <cellStyle name="Motif 2 4 2" xfId="7021"/>
    <cellStyle name="Motif 2 5" xfId="7012"/>
    <cellStyle name="Motif 2 6" xfId="8253"/>
    <cellStyle name="Motif 3" xfId="2910"/>
    <cellStyle name="Motif 3 2" xfId="2911"/>
    <cellStyle name="Motif 3 2 2" xfId="2912"/>
    <cellStyle name="Motif 3 2 2 2" xfId="7024"/>
    <cellStyle name="Motif 3 2 3" xfId="7023"/>
    <cellStyle name="Motif 3 3" xfId="2913"/>
    <cellStyle name="Motif 3 3 2" xfId="2914"/>
    <cellStyle name="Motif 3 3 2 2" xfId="7026"/>
    <cellStyle name="Motif 3 3 3" xfId="7025"/>
    <cellStyle name="Motif 3 4" xfId="2915"/>
    <cellStyle name="Motif 3 4 2" xfId="7027"/>
    <cellStyle name="Motif 3 5" xfId="7022"/>
    <cellStyle name="Motif 3_vue Rému RA 2015" xfId="2916"/>
    <cellStyle name="Motif 4" xfId="2917"/>
    <cellStyle name="Motif 4 2" xfId="2918"/>
    <cellStyle name="Motif 4 2 2" xfId="2919"/>
    <cellStyle name="Motif 4 2 2 2" xfId="2920"/>
    <cellStyle name="Motif 4 2 2 2 2" xfId="7031"/>
    <cellStyle name="Motif 4 2 2 3" xfId="7030"/>
    <cellStyle name="Motif 4 2 3" xfId="2921"/>
    <cellStyle name="Motif 4 2 3 2" xfId="7032"/>
    <cellStyle name="Motif 4 2 4" xfId="7029"/>
    <cellStyle name="Motif 4 2_vue Rému RA 2015" xfId="2922"/>
    <cellStyle name="Motif 4 3" xfId="2923"/>
    <cellStyle name="Motif 4 3 2" xfId="2924"/>
    <cellStyle name="Motif 4 3 2 2" xfId="7034"/>
    <cellStyle name="Motif 4 3 3" xfId="7033"/>
    <cellStyle name="Motif 4 4" xfId="2925"/>
    <cellStyle name="Motif 4 4 2" xfId="2926"/>
    <cellStyle name="Motif 4 4 2 2" xfId="7036"/>
    <cellStyle name="Motif 4 4 3" xfId="7035"/>
    <cellStyle name="Motif 4 5" xfId="2927"/>
    <cellStyle name="Motif 4 5 2" xfId="2928"/>
    <cellStyle name="Motif 4 5 2 2" xfId="7038"/>
    <cellStyle name="Motif 4 5 3" xfId="7037"/>
    <cellStyle name="Motif 4 6" xfId="2929"/>
    <cellStyle name="Motif 4 6 2" xfId="2930"/>
    <cellStyle name="Motif 4 6 2 2" xfId="2931"/>
    <cellStyle name="Motif 4 6 2 2 2" xfId="7041"/>
    <cellStyle name="Motif 4 6 2 3" xfId="7042"/>
    <cellStyle name="Motif 4 6 2 4" xfId="7040"/>
    <cellStyle name="Motif 4 6 3" xfId="7039"/>
    <cellStyle name="Motif 4 7" xfId="7028"/>
    <cellStyle name="Motif 5" xfId="2932"/>
    <cellStyle name="Motif 5 2" xfId="2933"/>
    <cellStyle name="Motif 5 2 2" xfId="2934"/>
    <cellStyle name="Motif 5 2 2 2" xfId="2935"/>
    <cellStyle name="Motif 5 2 2 2 2" xfId="7046"/>
    <cellStyle name="Motif 5 2 2 3" xfId="7045"/>
    <cellStyle name="Motif 5 2 2 4" xfId="9305"/>
    <cellStyle name="Motif 5 2 3" xfId="2936"/>
    <cellStyle name="Motif 5 2 3 2" xfId="7047"/>
    <cellStyle name="Motif 5 2 4" xfId="7044"/>
    <cellStyle name="Motif 5 2 5" xfId="9304"/>
    <cellStyle name="Motif 5 3" xfId="2937"/>
    <cellStyle name="Motif 5 3 2" xfId="2938"/>
    <cellStyle name="Motif 5 3 2 2" xfId="7049"/>
    <cellStyle name="Motif 5 3 3" xfId="7048"/>
    <cellStyle name="Motif 5 4" xfId="2939"/>
    <cellStyle name="Motif 5 4 2" xfId="2940"/>
    <cellStyle name="Motif 5 4 2 2" xfId="7051"/>
    <cellStyle name="Motif 5 4 3" xfId="7050"/>
    <cellStyle name="Motif 5 4 4" xfId="9306"/>
    <cellStyle name="Motif 5 5" xfId="2941"/>
    <cellStyle name="Motif 5 5 2" xfId="7052"/>
    <cellStyle name="Motif 5 6" xfId="7043"/>
    <cellStyle name="Motif 6" xfId="2942"/>
    <cellStyle name="Motif 6 2" xfId="2943"/>
    <cellStyle name="Motif 6 2 2" xfId="2944"/>
    <cellStyle name="Motif 6 2 2 2" xfId="7055"/>
    <cellStyle name="Motif 6 2 3" xfId="7054"/>
    <cellStyle name="Motif 6 3" xfId="2945"/>
    <cellStyle name="Motif 6 3 2" xfId="7056"/>
    <cellStyle name="Motif 6 4" xfId="7053"/>
    <cellStyle name="Motif 6_vue Rému RA 2015" xfId="2946"/>
    <cellStyle name="Motif 7" xfId="2947"/>
    <cellStyle name="Motif 7 2" xfId="2948"/>
    <cellStyle name="Motif 7 2 2" xfId="2949"/>
    <cellStyle name="Motif 7 2 2 2" xfId="7059"/>
    <cellStyle name="Motif 7 2 3" xfId="7058"/>
    <cellStyle name="Motif 7 2 4" xfId="9308"/>
    <cellStyle name="Motif 7 3" xfId="2950"/>
    <cellStyle name="Motif 7 3 2" xfId="7060"/>
    <cellStyle name="Motif 7 4" xfId="7057"/>
    <cellStyle name="Motif 7 5" xfId="9307"/>
    <cellStyle name="Motif 8" xfId="2951"/>
    <cellStyle name="Motif 8 2" xfId="2952"/>
    <cellStyle name="Motif 8 2 2" xfId="2953"/>
    <cellStyle name="Motif 8 2 2 2" xfId="7063"/>
    <cellStyle name="Motif 8 2 3" xfId="7062"/>
    <cellStyle name="Motif 8 2 4" xfId="9310"/>
    <cellStyle name="Motif 8 3" xfId="2954"/>
    <cellStyle name="Motif 8 3 2" xfId="7064"/>
    <cellStyle name="Motif 8 4" xfId="7061"/>
    <cellStyle name="Motif 8 5" xfId="9309"/>
    <cellStyle name="Motif 8_vue Rému RA 2015" xfId="2955"/>
    <cellStyle name="Motif 9" xfId="2956"/>
    <cellStyle name="Motif 9 2" xfId="2957"/>
    <cellStyle name="Motif 9 2 2" xfId="2958"/>
    <cellStyle name="Motif 9 2 2 2" xfId="7067"/>
    <cellStyle name="Motif 9 2 3" xfId="7068"/>
    <cellStyle name="Motif 9 2 4" xfId="7066"/>
    <cellStyle name="Motif 9 3" xfId="2959"/>
    <cellStyle name="Motif 9 3 2" xfId="2960"/>
    <cellStyle name="Motif 9 3 2 2" xfId="7070"/>
    <cellStyle name="Motif 9 3 3" xfId="7071"/>
    <cellStyle name="Motif 9 3 4" xfId="7069"/>
    <cellStyle name="Motif 9 4" xfId="7065"/>
    <cellStyle name="Motif_vue Rému RA 2015" xfId="2961"/>
    <cellStyle name="motif1" xfId="2962"/>
    <cellStyle name="motif1 2" xfId="2963"/>
    <cellStyle name="motif1 2 2" xfId="7073"/>
    <cellStyle name="motif1 3" xfId="7072"/>
    <cellStyle name="NEGATIF" xfId="2964"/>
    <cellStyle name="NEGATIF 2" xfId="2965"/>
    <cellStyle name="NEGATIF 2 2" xfId="7075"/>
    <cellStyle name="NEGATIF 3" xfId="7074"/>
    <cellStyle name="Neutral" xfId="2966"/>
    <cellStyle name="Neutral 2" xfId="2967"/>
    <cellStyle name="Neutral 2 2" xfId="7077"/>
    <cellStyle name="Neutral 3" xfId="7076"/>
    <cellStyle name="Neutre" xfId="2968" builtinId="28" customBuiltin="1"/>
    <cellStyle name="Neutre 2" xfId="2969"/>
    <cellStyle name="Neutre 2 2" xfId="2970"/>
    <cellStyle name="Neutre 2 2 2" xfId="2971"/>
    <cellStyle name="Neutre 2 2 2 2" xfId="7080"/>
    <cellStyle name="Neutre 2 2 3" xfId="7079"/>
    <cellStyle name="Neutre 2 3" xfId="2972"/>
    <cellStyle name="Neutre 2 3 2" xfId="2973"/>
    <cellStyle name="Neutre 2 3 2 2" xfId="7082"/>
    <cellStyle name="Neutre 2 3 3" xfId="7081"/>
    <cellStyle name="Neutre 2 4" xfId="2974"/>
    <cellStyle name="Neutre 2 4 2" xfId="2975"/>
    <cellStyle name="Neutre 2 4 2 2" xfId="7084"/>
    <cellStyle name="Neutre 2 4 3" xfId="7083"/>
    <cellStyle name="Neutre 2 5" xfId="2976"/>
    <cellStyle name="Neutre 2 5 2" xfId="2977"/>
    <cellStyle name="Neutre 2 5 2 2" xfId="7086"/>
    <cellStyle name="Neutre 2 5 3" xfId="7085"/>
    <cellStyle name="Neutre 2 6" xfId="2978"/>
    <cellStyle name="Neutre 2 6 2" xfId="7087"/>
    <cellStyle name="Neutre 2 7" xfId="7078"/>
    <cellStyle name="Neutre 3" xfId="2979"/>
    <cellStyle name="Neutre 3 2" xfId="2980"/>
    <cellStyle name="Neutre 3 2 2" xfId="7089"/>
    <cellStyle name="Neutre 3 3" xfId="7088"/>
    <cellStyle name="Neutre 4" xfId="2981"/>
    <cellStyle name="Neutre 4 2" xfId="2982"/>
    <cellStyle name="Neutre 4 2 2" xfId="7091"/>
    <cellStyle name="Neutre 4 3" xfId="7090"/>
    <cellStyle name="Neutre 5" xfId="7092"/>
    <cellStyle name="Normaali 2" xfId="2983"/>
    <cellStyle name="Normaali 2 2" xfId="2984"/>
    <cellStyle name="Normaali 2 2 2" xfId="7094"/>
    <cellStyle name="Normaali 2 3" xfId="7093"/>
    <cellStyle name="Normal" xfId="0" builtinId="0"/>
    <cellStyle name="Normal - Style1" xfId="2985"/>
    <cellStyle name="Normal - Style1 2" xfId="2986"/>
    <cellStyle name="Normal - Style1 2 2" xfId="7096"/>
    <cellStyle name="Normal - Style1 3" xfId="7095"/>
    <cellStyle name="Normal 1" xfId="2987"/>
    <cellStyle name="Normal 1 2" xfId="2988"/>
    <cellStyle name="Normal 1 2 2" xfId="7098"/>
    <cellStyle name="Normal 1 3" xfId="7097"/>
    <cellStyle name="Normal 10" xfId="2989"/>
    <cellStyle name="Normal 10 2" xfId="2990"/>
    <cellStyle name="Normal 10 2 2" xfId="2991"/>
    <cellStyle name="Normal 10 2 2 2" xfId="7101"/>
    <cellStyle name="Normal 10 2 3" xfId="7100"/>
    <cellStyle name="Normal 10 3" xfId="2992"/>
    <cellStyle name="Normal 10 3 2" xfId="2993"/>
    <cellStyle name="Normal 10 3 2 2" xfId="7103"/>
    <cellStyle name="Normal 10 3 3" xfId="7102"/>
    <cellStyle name="Normal 10 3 4" xfId="9311"/>
    <cellStyle name="Normal 10 4" xfId="7099"/>
    <cellStyle name="Normal 100" xfId="2994"/>
    <cellStyle name="Normal 100 2" xfId="2995"/>
    <cellStyle name="Normal 100 2 2" xfId="7105"/>
    <cellStyle name="Normal 100 3" xfId="7104"/>
    <cellStyle name="Normal 100 4" xfId="9312"/>
    <cellStyle name="Normal 101" xfId="2996"/>
    <cellStyle name="Normal 101 2" xfId="2997"/>
    <cellStyle name="Normal 101 2 2" xfId="7107"/>
    <cellStyle name="Normal 101 3" xfId="7106"/>
    <cellStyle name="Normal 101 4" xfId="9313"/>
    <cellStyle name="Normal 102" xfId="2998"/>
    <cellStyle name="Normal 102 2" xfId="2999"/>
    <cellStyle name="Normal 102 2 2" xfId="7109"/>
    <cellStyle name="Normal 102 3" xfId="7108"/>
    <cellStyle name="Normal 102 4" xfId="9314"/>
    <cellStyle name="Normal 103" xfId="3000"/>
    <cellStyle name="Normal 103 2" xfId="3001"/>
    <cellStyle name="Normal 103 2 2" xfId="7111"/>
    <cellStyle name="Normal 103 3" xfId="7110"/>
    <cellStyle name="Normal 104" xfId="3002"/>
    <cellStyle name="Normal 104 2" xfId="3003"/>
    <cellStyle name="Normal 104 2 2" xfId="7113"/>
    <cellStyle name="Normal 104 3" xfId="7112"/>
    <cellStyle name="Normal 104 4" xfId="9315"/>
    <cellStyle name="Normal 105" xfId="3004"/>
    <cellStyle name="Normal 105 2" xfId="3005"/>
    <cellStyle name="Normal 105 2 2" xfId="7115"/>
    <cellStyle name="Normal 105 3" xfId="7114"/>
    <cellStyle name="Normal 105 4" xfId="9316"/>
    <cellStyle name="Normal 106" xfId="3006"/>
    <cellStyle name="Normal 106 2" xfId="3007"/>
    <cellStyle name="Normal 106 2 2" xfId="7117"/>
    <cellStyle name="Normal 106 3" xfId="7116"/>
    <cellStyle name="Normal 107" xfId="3008"/>
    <cellStyle name="Normal 107 2" xfId="3009"/>
    <cellStyle name="Normal 107 2 2" xfId="7119"/>
    <cellStyle name="Normal 107 3" xfId="7118"/>
    <cellStyle name="Normal 107 4" xfId="9317"/>
    <cellStyle name="Normal 108" xfId="3010"/>
    <cellStyle name="Normal 108 2" xfId="3011"/>
    <cellStyle name="Normal 108 2 2" xfId="7121"/>
    <cellStyle name="Normal 108 3" xfId="7120"/>
    <cellStyle name="Normal 108 4" xfId="9318"/>
    <cellStyle name="Normal 109" xfId="3012"/>
    <cellStyle name="Normal 109 2" xfId="7122"/>
    <cellStyle name="Normal 11" xfId="3013"/>
    <cellStyle name="Normal 11 2" xfId="3014"/>
    <cellStyle name="Normal 11 2 2" xfId="3015"/>
    <cellStyle name="Normal 11 2 2 2" xfId="7125"/>
    <cellStyle name="Normal 11 2 3" xfId="3016"/>
    <cellStyle name="Normal 11 2 3 2" xfId="3017"/>
    <cellStyle name="Normal 11 2 3 2 2" xfId="7127"/>
    <cellStyle name="Normal 11 2 3 3" xfId="7126"/>
    <cellStyle name="Normal 11 2 3 4" xfId="9319"/>
    <cellStyle name="Normal 11 2 4" xfId="7124"/>
    <cellStyle name="Normal 11 3" xfId="3018"/>
    <cellStyle name="Normal 11 3 2" xfId="7128"/>
    <cellStyle name="Normal 11 4" xfId="3019"/>
    <cellStyle name="Normal 11 4 2" xfId="7129"/>
    <cellStyle name="Normal 11 5" xfId="3020"/>
    <cellStyle name="Normal 11 5 2" xfId="3021"/>
    <cellStyle name="Normal 11 5 2 2" xfId="7131"/>
    <cellStyle name="Normal 11 5 3" xfId="7130"/>
    <cellStyle name="Normal 11 5 4" xfId="9320"/>
    <cellStyle name="Normal 11 6" xfId="3022"/>
    <cellStyle name="Normal 11 6 2" xfId="3023"/>
    <cellStyle name="Normal 11 6 2 2" xfId="7133"/>
    <cellStyle name="Normal 11 6 3" xfId="7132"/>
    <cellStyle name="Normal 11 7" xfId="7123"/>
    <cellStyle name="Normal 110" xfId="3024"/>
    <cellStyle name="Normal 110 2" xfId="7134"/>
    <cellStyle name="Normal 111" xfId="3025"/>
    <cellStyle name="Normal 111 2" xfId="7135"/>
    <cellStyle name="Normal 112" xfId="3026"/>
    <cellStyle name="Normal 112 2" xfId="7136"/>
    <cellStyle name="Normal 113" xfId="3027"/>
    <cellStyle name="Normal 113 2" xfId="7137"/>
    <cellStyle name="Normal 114" xfId="3028"/>
    <cellStyle name="Normal 114 2" xfId="7138"/>
    <cellStyle name="Normal 115" xfId="3029"/>
    <cellStyle name="Normal 115 2" xfId="7139"/>
    <cellStyle name="Normal 116" xfId="3030"/>
    <cellStyle name="Normal 116 2" xfId="3031"/>
    <cellStyle name="Normal 116 2 2" xfId="7141"/>
    <cellStyle name="Normal 116 3" xfId="7140"/>
    <cellStyle name="Normal 117" xfId="3032"/>
    <cellStyle name="Normal 117 2" xfId="3033"/>
    <cellStyle name="Normal 117 2 2" xfId="7143"/>
    <cellStyle name="Normal 117 3" xfId="3034"/>
    <cellStyle name="Normal 117 3 2" xfId="3035"/>
    <cellStyle name="Normal 117 3 2 2" xfId="7145"/>
    <cellStyle name="Normal 117 3 3" xfId="7144"/>
    <cellStyle name="Normal 117 4" xfId="7142"/>
    <cellStyle name="Normal 118" xfId="3036"/>
    <cellStyle name="Normal 118 2" xfId="3037"/>
    <cellStyle name="Normal 118 2 2" xfId="7147"/>
    <cellStyle name="Normal 118 3" xfId="7146"/>
    <cellStyle name="Normal 118 4" xfId="9321"/>
    <cellStyle name="Normal 119" xfId="3038"/>
    <cellStyle name="Normal 119 2" xfId="3039"/>
    <cellStyle name="Normal 119 2 2" xfId="7149"/>
    <cellStyle name="Normal 119 3" xfId="7148"/>
    <cellStyle name="Normal 119 4" xfId="9322"/>
    <cellStyle name="Normal 12" xfId="3040"/>
    <cellStyle name="Normal 12 2" xfId="3041"/>
    <cellStyle name="Normal 12 2 2" xfId="3042"/>
    <cellStyle name="Normal 12 2 2 2" xfId="7152"/>
    <cellStyle name="Normal 12 2 3" xfId="3043"/>
    <cellStyle name="Normal 12 2 3 2" xfId="3044"/>
    <cellStyle name="Normal 12 2 3 2 2" xfId="7154"/>
    <cellStyle name="Normal 12 2 3 3" xfId="7153"/>
    <cellStyle name="Normal 12 2 4" xfId="7151"/>
    <cellStyle name="Normal 12 3" xfId="3045"/>
    <cellStyle name="Normal 12 3 2" xfId="7155"/>
    <cellStyle name="Normal 12 4" xfId="3046"/>
    <cellStyle name="Normal 12 4 2" xfId="7156"/>
    <cellStyle name="Normal 12 5" xfId="3047"/>
    <cellStyle name="Normal 12 5 2" xfId="3048"/>
    <cellStyle name="Normal 12 5 2 2" xfId="7158"/>
    <cellStyle name="Normal 12 5 3" xfId="7157"/>
    <cellStyle name="Normal 12 5 4" xfId="9323"/>
    <cellStyle name="Normal 12 6" xfId="7150"/>
    <cellStyle name="Normal 120" xfId="3049"/>
    <cellStyle name="Normal 120 2" xfId="3050"/>
    <cellStyle name="Normal 120 2 2" xfId="7160"/>
    <cellStyle name="Normal 120 3" xfId="7159"/>
    <cellStyle name="Normal 120 4" xfId="9324"/>
    <cellStyle name="Normal 121" xfId="3051"/>
    <cellStyle name="Normal 121 2" xfId="3052"/>
    <cellStyle name="Normal 121 2 2" xfId="7162"/>
    <cellStyle name="Normal 121 3" xfId="7161"/>
    <cellStyle name="Normal 121 4" xfId="9325"/>
    <cellStyle name="Normal 122" xfId="3053"/>
    <cellStyle name="Normal 122 2" xfId="3054"/>
    <cellStyle name="Normal 122 2 2" xfId="7164"/>
    <cellStyle name="Normal 122 3" xfId="7163"/>
    <cellStyle name="Normal 122 4" xfId="9326"/>
    <cellStyle name="Normal 123" xfId="3055"/>
    <cellStyle name="Normal 123 2" xfId="3056"/>
    <cellStyle name="Normal 123 2 2" xfId="7166"/>
    <cellStyle name="Normal 123 3" xfId="7165"/>
    <cellStyle name="Normal 123 4" xfId="9327"/>
    <cellStyle name="Normal 124" xfId="3057"/>
    <cellStyle name="Normal 124 2" xfId="3058"/>
    <cellStyle name="Normal 124 2 2" xfId="7168"/>
    <cellStyle name="Normal 124 3" xfId="7167"/>
    <cellStyle name="Normal 124 4" xfId="9328"/>
    <cellStyle name="Normal 125" xfId="3059"/>
    <cellStyle name="Normal 125 2" xfId="3060"/>
    <cellStyle name="Normal 125 2 2" xfId="7170"/>
    <cellStyle name="Normal 125 3" xfId="7169"/>
    <cellStyle name="Normal 125 4" xfId="9329"/>
    <cellStyle name="Normal 126" xfId="3061"/>
    <cellStyle name="Normal 126 2" xfId="3062"/>
    <cellStyle name="Normal 126 2 2" xfId="7172"/>
    <cellStyle name="Normal 126 3" xfId="7171"/>
    <cellStyle name="Normal 126 4" xfId="9330"/>
    <cellStyle name="Normal 127" xfId="3063"/>
    <cellStyle name="Normal 127 2" xfId="3064"/>
    <cellStyle name="Normal 127 2 2" xfId="7174"/>
    <cellStyle name="Normal 127 3" xfId="7173"/>
    <cellStyle name="Normal 127 4" xfId="9331"/>
    <cellStyle name="Normal 128" xfId="3065"/>
    <cellStyle name="Normal 128 2" xfId="7175"/>
    <cellStyle name="Normal 128 3" xfId="9332"/>
    <cellStyle name="Normal 129" xfId="3066"/>
    <cellStyle name="Normal 129 2" xfId="7176"/>
    <cellStyle name="Normal 13" xfId="3067"/>
    <cellStyle name="Normal 13 2" xfId="3068"/>
    <cellStyle name="Normal 13 2 2" xfId="3069"/>
    <cellStyle name="Normal 13 2 2 2" xfId="7179"/>
    <cellStyle name="Normal 13 2 3" xfId="7178"/>
    <cellStyle name="Normal 13 3" xfId="3070"/>
    <cellStyle name="Normal 13 3 2" xfId="7180"/>
    <cellStyle name="Normal 13 4" xfId="3071"/>
    <cellStyle name="Normal 13 4 2" xfId="3072"/>
    <cellStyle name="Normal 13 4 2 2" xfId="7182"/>
    <cellStyle name="Normal 13 4 3" xfId="7181"/>
    <cellStyle name="Normal 13 4 4" xfId="9333"/>
    <cellStyle name="Normal 13 5" xfId="7177"/>
    <cellStyle name="Normal 130" xfId="4173"/>
    <cellStyle name="Normal 131" xfId="8255"/>
    <cellStyle name="Normal 132" xfId="9673"/>
    <cellStyle name="Normal 133" xfId="9674"/>
    <cellStyle name="Normal 134" xfId="9676"/>
    <cellStyle name="Normal 135" xfId="9696"/>
    <cellStyle name="Normal 136" xfId="9702"/>
    <cellStyle name="Normal 137" xfId="9703"/>
    <cellStyle name="Normal 138" xfId="9704"/>
    <cellStyle name="Normal 139" xfId="9705"/>
    <cellStyle name="Normal 14" xfId="3073"/>
    <cellStyle name="Normal 14 2" xfId="3074"/>
    <cellStyle name="Normal 14 2 2" xfId="3075"/>
    <cellStyle name="Normal 14 2 2 2" xfId="7185"/>
    <cellStyle name="Normal 14 2 3" xfId="7184"/>
    <cellStyle name="Normal 14 3" xfId="3076"/>
    <cellStyle name="Normal 14 3 2" xfId="7186"/>
    <cellStyle name="Normal 14 4" xfId="3077"/>
    <cellStyle name="Normal 14 4 2" xfId="3078"/>
    <cellStyle name="Normal 14 4 2 2" xfId="7188"/>
    <cellStyle name="Normal 14 4 3" xfId="7187"/>
    <cellStyle name="Normal 14 4 4" xfId="9334"/>
    <cellStyle name="Normal 14 5" xfId="7183"/>
    <cellStyle name="Normal 140" xfId="9706"/>
    <cellStyle name="Normal 141" xfId="9707"/>
    <cellStyle name="Normal 142" xfId="9712"/>
    <cellStyle name="Normal 143" xfId="9711"/>
    <cellStyle name="Normal 144" xfId="9710"/>
    <cellStyle name="Normal 145" xfId="9728"/>
    <cellStyle name="Normal 146" xfId="9733"/>
    <cellStyle name="Normal 147" xfId="9730"/>
    <cellStyle name="Normal 148" xfId="9748"/>
    <cellStyle name="Normal 149" xfId="9751"/>
    <cellStyle name="Normal 15" xfId="3079"/>
    <cellStyle name="Normal 15 2" xfId="3080"/>
    <cellStyle name="Normal 15 2 2" xfId="3081"/>
    <cellStyle name="Normal 15 2 2 2" xfId="7191"/>
    <cellStyle name="Normal 15 2 3" xfId="7190"/>
    <cellStyle name="Normal 15 3" xfId="3082"/>
    <cellStyle name="Normal 15 3 2" xfId="7192"/>
    <cellStyle name="Normal 15 4" xfId="3083"/>
    <cellStyle name="Normal 15 4 2" xfId="3084"/>
    <cellStyle name="Normal 15 4 2 2" xfId="7194"/>
    <cellStyle name="Normal 15 4 3" xfId="7193"/>
    <cellStyle name="Normal 15 4 4" xfId="9335"/>
    <cellStyle name="Normal 15 5" xfId="7189"/>
    <cellStyle name="Normal 150" xfId="9765"/>
    <cellStyle name="Normal 151" xfId="9752"/>
    <cellStyle name="Normal 16" xfId="3085"/>
    <cellStyle name="Normal 16 2" xfId="3086"/>
    <cellStyle name="Normal 16 2 2" xfId="3087"/>
    <cellStyle name="Normal 16 2 2 2" xfId="7197"/>
    <cellStyle name="Normal 16 2 3" xfId="7196"/>
    <cellStyle name="Normal 16 3" xfId="3088"/>
    <cellStyle name="Normal 16 3 2" xfId="7198"/>
    <cellStyle name="Normal 16 4" xfId="3089"/>
    <cellStyle name="Normal 16 4 2" xfId="3090"/>
    <cellStyle name="Normal 16 4 2 2" xfId="7200"/>
    <cellStyle name="Normal 16 4 3" xfId="7199"/>
    <cellStyle name="Normal 16 4 4" xfId="9336"/>
    <cellStyle name="Normal 16 5" xfId="7195"/>
    <cellStyle name="Normal 17" xfId="3091"/>
    <cellStyle name="Normal 17 2" xfId="3092"/>
    <cellStyle name="Normal 17 2 2" xfId="7202"/>
    <cellStyle name="Normal 17 3" xfId="3093"/>
    <cellStyle name="Normal 17 3 2" xfId="7203"/>
    <cellStyle name="Normal 17 4" xfId="3094"/>
    <cellStyle name="Normal 17 4 2" xfId="7204"/>
    <cellStyle name="Normal 17 5" xfId="7201"/>
    <cellStyle name="Normal 17_vue Rému RA 2015" xfId="3095"/>
    <cellStyle name="Normal 18" xfId="3096"/>
    <cellStyle name="Normal 18 2" xfId="3097"/>
    <cellStyle name="Normal 18 2 2" xfId="3098"/>
    <cellStyle name="Normal 18 2 2 2" xfId="7207"/>
    <cellStyle name="Normal 18 2 3" xfId="7206"/>
    <cellStyle name="Normal 18 3" xfId="3099"/>
    <cellStyle name="Normal 18 3 2" xfId="7208"/>
    <cellStyle name="Normal 18 4" xfId="3100"/>
    <cellStyle name="Normal 18 4 2" xfId="3101"/>
    <cellStyle name="Normal 18 4 2 2" xfId="7210"/>
    <cellStyle name="Normal 18 4 3" xfId="7209"/>
    <cellStyle name="Normal 18 4 4" xfId="9337"/>
    <cellStyle name="Normal 18 5" xfId="7211"/>
    <cellStyle name="Normal 18 6" xfId="7205"/>
    <cellStyle name="Normal 18_vue Rému RA 2015" xfId="3102"/>
    <cellStyle name="Normal 19" xfId="3103"/>
    <cellStyle name="Normal 19 2" xfId="3104"/>
    <cellStyle name="Normal 19 2 2" xfId="3105"/>
    <cellStyle name="Normal 19 2 2 2" xfId="7214"/>
    <cellStyle name="Normal 19 2 3" xfId="7213"/>
    <cellStyle name="Normal 19 3" xfId="3106"/>
    <cellStyle name="Normal 19 3 2" xfId="3107"/>
    <cellStyle name="Normal 19 3 2 2" xfId="7216"/>
    <cellStyle name="Normal 19 3 3" xfId="7215"/>
    <cellStyle name="Normal 19 4" xfId="3108"/>
    <cellStyle name="Normal 19 4 2" xfId="3109"/>
    <cellStyle name="Normal 19 4 2 2" xfId="7218"/>
    <cellStyle name="Normal 19 4 3" xfId="7217"/>
    <cellStyle name="Normal 19 4 4" xfId="9338"/>
    <cellStyle name="Normal 19 5" xfId="7212"/>
    <cellStyle name="Normal 19_vue Rému RA 2015" xfId="3110"/>
    <cellStyle name="Normal 2" xfId="3111"/>
    <cellStyle name="Normal 2 10" xfId="7219"/>
    <cellStyle name="Normal 2 11" xfId="9339"/>
    <cellStyle name="Normal 2 2" xfId="3112"/>
    <cellStyle name="Normal 2 2 2" xfId="3113"/>
    <cellStyle name="Normal 2 2 2 2" xfId="3114"/>
    <cellStyle name="Normal 2 2 2 2 2" xfId="3115"/>
    <cellStyle name="Normal 2 2 2 2 2 2" xfId="3116"/>
    <cellStyle name="Normal 2 2 2 2 2 2 2" xfId="7224"/>
    <cellStyle name="Normal 2 2 2 2 2 3" xfId="3117"/>
    <cellStyle name="Normal 2 2 2 2 2 3 2" xfId="7225"/>
    <cellStyle name="Normal 2 2 2 2 2 4" xfId="7223"/>
    <cellStyle name="Normal 2 2 2 2 2 5" xfId="9342"/>
    <cellStyle name="Normal 2 2 2 2 3" xfId="3118"/>
    <cellStyle name="Normal 2 2 2 2 3 2" xfId="3119"/>
    <cellStyle name="Normal 2 2 2 2 3 2 2" xfId="7227"/>
    <cellStyle name="Normal 2 2 2 2 3 3" xfId="7226"/>
    <cellStyle name="Normal 2 2 2 2 4" xfId="3120"/>
    <cellStyle name="Normal 2 2 2 2 4 2" xfId="3121"/>
    <cellStyle name="Normal 2 2 2 2 4 2 2" xfId="7229"/>
    <cellStyle name="Normal 2 2 2 2 4 3" xfId="7228"/>
    <cellStyle name="Normal 2 2 2 2 5" xfId="7222"/>
    <cellStyle name="Normal 2 2 2 2 6" xfId="9341"/>
    <cellStyle name="Normal 2 2 2 3" xfId="3122"/>
    <cellStyle name="Normal 2 2 2 3 2" xfId="3123"/>
    <cellStyle name="Normal 2 2 2 3 2 2" xfId="3124"/>
    <cellStyle name="Normal 2 2 2 3 2 2 2" xfId="7232"/>
    <cellStyle name="Normal 2 2 2 3 2 3" xfId="7231"/>
    <cellStyle name="Normal 2 2 2 3 2 4" xfId="9344"/>
    <cellStyle name="Normal 2 2 2 3 3" xfId="3125"/>
    <cellStyle name="Normal 2 2 2 3 3 2" xfId="7233"/>
    <cellStyle name="Normal 2 2 2 3 4" xfId="3126"/>
    <cellStyle name="Normal 2 2 2 3 4 2" xfId="7234"/>
    <cellStyle name="Normal 2 2 2 3 5" xfId="7230"/>
    <cellStyle name="Normal 2 2 2 3 6" xfId="9343"/>
    <cellStyle name="Normal 2 2 2 4" xfId="3127"/>
    <cellStyle name="Normal 2 2 2 4 2" xfId="3128"/>
    <cellStyle name="Normal 2 2 2 4 2 2" xfId="7236"/>
    <cellStyle name="Normal 2 2 2 4 3" xfId="7235"/>
    <cellStyle name="Normal 2 2 2 4 4" xfId="9345"/>
    <cellStyle name="Normal 2 2 2 5" xfId="3129"/>
    <cellStyle name="Normal 2 2 2 5 2" xfId="3130"/>
    <cellStyle name="Normal 2 2 2 5 2 2" xfId="7238"/>
    <cellStyle name="Normal 2 2 2 5 3" xfId="7237"/>
    <cellStyle name="Normal 2 2 2 6" xfId="7221"/>
    <cellStyle name="Normal 2 2 2 7" xfId="9340"/>
    <cellStyle name="Normal 2 2 3" xfId="3131"/>
    <cellStyle name="Normal 2 2 3 2" xfId="3132"/>
    <cellStyle name="Normal 2 2 3 2 2" xfId="3133"/>
    <cellStyle name="Normal 2 2 3 2 2 2" xfId="7241"/>
    <cellStyle name="Normal 2 2 3 2 3" xfId="7240"/>
    <cellStyle name="Normal 2 2 3 3" xfId="7239"/>
    <cellStyle name="Normal 2 2 4" xfId="3134"/>
    <cellStyle name="Normal 2 2 4 2" xfId="3135"/>
    <cellStyle name="Normal 2 2 4 2 2" xfId="7243"/>
    <cellStyle name="Normal 2 2 4 3" xfId="7242"/>
    <cellStyle name="Normal 2 2 5" xfId="7220"/>
    <cellStyle name="Normal 2 3" xfId="3136"/>
    <cellStyle name="Normal 2 3 10" xfId="9346"/>
    <cellStyle name="Normal 2 3 2" xfId="3137"/>
    <cellStyle name="Normal 2 3 2 2" xfId="3138"/>
    <cellStyle name="Normal 2 3 2 2 2" xfId="3139"/>
    <cellStyle name="Normal 2 3 2 2 2 2" xfId="3140"/>
    <cellStyle name="Normal 2 3 2 2 2 2 2" xfId="7248"/>
    <cellStyle name="Normal 2 3 2 2 2 3" xfId="7247"/>
    <cellStyle name="Normal 2 3 2 2 2 4" xfId="9349"/>
    <cellStyle name="Normal 2 3 2 2 3" xfId="3141"/>
    <cellStyle name="Normal 2 3 2 2 3 2" xfId="7249"/>
    <cellStyle name="Normal 2 3 2 2 4" xfId="7246"/>
    <cellStyle name="Normal 2 3 2 2 5" xfId="9348"/>
    <cellStyle name="Normal 2 3 2 3" xfId="3142"/>
    <cellStyle name="Normal 2 3 2 3 2" xfId="3143"/>
    <cellStyle name="Normal 2 3 2 3 2 2" xfId="7251"/>
    <cellStyle name="Normal 2 3 2 3 3" xfId="7250"/>
    <cellStyle name="Normal 2 3 2 3 4" xfId="9350"/>
    <cellStyle name="Normal 2 3 2 4" xfId="3144"/>
    <cellStyle name="Normal 2 3 2 4 2" xfId="7252"/>
    <cellStyle name="Normal 2 3 2 5" xfId="3145"/>
    <cellStyle name="Normal 2 3 2 5 2" xfId="7253"/>
    <cellStyle name="Normal 2 3 2 6" xfId="7245"/>
    <cellStyle name="Normal 2 3 2 7" xfId="9347"/>
    <cellStyle name="Normal 2 3 3" xfId="3146"/>
    <cellStyle name="Normal 2 3 3 2" xfId="3147"/>
    <cellStyle name="Normal 2 3 3 2 2" xfId="3148"/>
    <cellStyle name="Normal 2 3 3 2 2 2" xfId="7256"/>
    <cellStyle name="Normal 2 3 3 2 3" xfId="7255"/>
    <cellStyle name="Normal 2 3 3 2 4" xfId="9352"/>
    <cellStyle name="Normal 2 3 3 3" xfId="3149"/>
    <cellStyle name="Normal 2 3 3 3 2" xfId="7257"/>
    <cellStyle name="Normal 2 3 3 4" xfId="7254"/>
    <cellStyle name="Normal 2 3 3 5" xfId="9351"/>
    <cellStyle name="Normal 2 3 4" xfId="3150"/>
    <cellStyle name="Normal 2 3 4 2" xfId="3151"/>
    <cellStyle name="Normal 2 3 4 2 2" xfId="3152"/>
    <cellStyle name="Normal 2 3 4 2 2 2" xfId="7260"/>
    <cellStyle name="Normal 2 3 4 2 3" xfId="7259"/>
    <cellStyle name="Normal 2 3 4 2 4" xfId="9354"/>
    <cellStyle name="Normal 2 3 4 3" xfId="3153"/>
    <cellStyle name="Normal 2 3 4 3 2" xfId="7261"/>
    <cellStyle name="Normal 2 3 4 4" xfId="7258"/>
    <cellStyle name="Normal 2 3 4 5" xfId="9353"/>
    <cellStyle name="Normal 2 3 5" xfId="3154"/>
    <cellStyle name="Normal 2 3 5 2" xfId="3155"/>
    <cellStyle name="Normal 2 3 5 2 2" xfId="7263"/>
    <cellStyle name="Normal 2 3 5 3" xfId="7262"/>
    <cellStyle name="Normal 2 3 5 4" xfId="9355"/>
    <cellStyle name="Normal 2 3 6" xfId="3156"/>
    <cellStyle name="Normal 2 3 6 2" xfId="3157"/>
    <cellStyle name="Normal 2 3 6 2 2" xfId="7265"/>
    <cellStyle name="Normal 2 3 6 3" xfId="7264"/>
    <cellStyle name="Normal 2 3 7" xfId="3158"/>
    <cellStyle name="Normal 2 3 7 2" xfId="7266"/>
    <cellStyle name="Normal 2 3 8" xfId="3159"/>
    <cellStyle name="Normal 2 3 8 2" xfId="7267"/>
    <cellStyle name="Normal 2 3 9" xfId="7244"/>
    <cellStyle name="Normal 2 3_vue Rému RA 2015" xfId="3160"/>
    <cellStyle name="Normal 2 4" xfId="3161"/>
    <cellStyle name="Normal 2 4 2" xfId="3162"/>
    <cellStyle name="Normal 2 4 2 2" xfId="3163"/>
    <cellStyle name="Normal 2 4 2 2 2" xfId="7270"/>
    <cellStyle name="Normal 2 4 2 3" xfId="7269"/>
    <cellStyle name="Normal 2 4 2 4" xfId="9357"/>
    <cellStyle name="Normal 2 4 3" xfId="3164"/>
    <cellStyle name="Normal 2 4 3 2" xfId="7271"/>
    <cellStyle name="Normal 2 4 4" xfId="7268"/>
    <cellStyle name="Normal 2 4 5" xfId="9356"/>
    <cellStyle name="Normal 2 5" xfId="3165"/>
    <cellStyle name="Normal 2 5 2" xfId="3166"/>
    <cellStyle name="Normal 2 5 2 2" xfId="3167"/>
    <cellStyle name="Normal 2 5 2 2 2" xfId="3168"/>
    <cellStyle name="Normal 2 5 2 2 2 2" xfId="7275"/>
    <cellStyle name="Normal 2 5 2 2 3" xfId="7274"/>
    <cellStyle name="Normal 2 5 2 2 4" xfId="9360"/>
    <cellStyle name="Normal 2 5 2 3" xfId="3169"/>
    <cellStyle name="Normal 2 5 2 3 2" xfId="7276"/>
    <cellStyle name="Normal 2 5 2 4" xfId="7273"/>
    <cellStyle name="Normal 2 5 2 5" xfId="9359"/>
    <cellStyle name="Normal 2 5 3" xfId="3170"/>
    <cellStyle name="Normal 2 5 3 2" xfId="3171"/>
    <cellStyle name="Normal 2 5 3 2 2" xfId="3172"/>
    <cellStyle name="Normal 2 5 3 2 2 2" xfId="7279"/>
    <cellStyle name="Normal 2 5 3 2 3" xfId="7278"/>
    <cellStyle name="Normal 2 5 3 2 4" xfId="9362"/>
    <cellStyle name="Normal 2 5 3 3" xfId="3173"/>
    <cellStyle name="Normal 2 5 3 3 2" xfId="7280"/>
    <cellStyle name="Normal 2 5 3 4" xfId="7277"/>
    <cellStyle name="Normal 2 5 3 5" xfId="9361"/>
    <cellStyle name="Normal 2 5 4" xfId="3174"/>
    <cellStyle name="Normal 2 5 4 2" xfId="3175"/>
    <cellStyle name="Normal 2 5 4 2 2" xfId="7282"/>
    <cellStyle name="Normal 2 5 4 3" xfId="7281"/>
    <cellStyle name="Normal 2 5 4 4" xfId="9363"/>
    <cellStyle name="Normal 2 5 5" xfId="3176"/>
    <cellStyle name="Normal 2 5 5 2" xfId="3177"/>
    <cellStyle name="Normal 2 5 5 2 2" xfId="7284"/>
    <cellStyle name="Normal 2 5 5 3" xfId="7283"/>
    <cellStyle name="Normal 2 5 6" xfId="3178"/>
    <cellStyle name="Normal 2 5 6 2" xfId="7285"/>
    <cellStyle name="Normal 2 5 7" xfId="7272"/>
    <cellStyle name="Normal 2 5 8" xfId="9358"/>
    <cellStyle name="Normal 2 6" xfId="3179"/>
    <cellStyle name="Normal 2 6 2" xfId="3180"/>
    <cellStyle name="Normal 2 6 2 2" xfId="3181"/>
    <cellStyle name="Normal 2 6 2 2 2" xfId="7288"/>
    <cellStyle name="Normal 2 6 2 3" xfId="7287"/>
    <cellStyle name="Normal 2 6 2 4" xfId="9365"/>
    <cellStyle name="Normal 2 6 3" xfId="3182"/>
    <cellStyle name="Normal 2 6 3 2" xfId="7289"/>
    <cellStyle name="Normal 2 6 4" xfId="7286"/>
    <cellStyle name="Normal 2 6 5" xfId="9364"/>
    <cellStyle name="Normal 2 7" xfId="3183"/>
    <cellStyle name="Normal 2 7 2" xfId="3184"/>
    <cellStyle name="Normal 2 7 2 2" xfId="3185"/>
    <cellStyle name="Normal 2 7 2 2 2" xfId="7292"/>
    <cellStyle name="Normal 2 7 2 3" xfId="7291"/>
    <cellStyle name="Normal 2 7 2 4" xfId="9367"/>
    <cellStyle name="Normal 2 7 3" xfId="3186"/>
    <cellStyle name="Normal 2 7 3 2" xfId="7293"/>
    <cellStyle name="Normal 2 7 4" xfId="7290"/>
    <cellStyle name="Normal 2 7 5" xfId="9366"/>
    <cellStyle name="Normal 2 8" xfId="3187"/>
    <cellStyle name="Normal 2 8 2" xfId="3188"/>
    <cellStyle name="Normal 2 8 2 2" xfId="7295"/>
    <cellStyle name="Normal 2 8 3" xfId="7294"/>
    <cellStyle name="Normal 2 8 4" xfId="9368"/>
    <cellStyle name="Normal 2 9" xfId="7296"/>
    <cellStyle name="Normal 2_vue Rému RA 2015" xfId="3189"/>
    <cellStyle name="Normal 20" xfId="3190"/>
    <cellStyle name="Normal 20 2" xfId="3191"/>
    <cellStyle name="Normal 20 2 2" xfId="3192"/>
    <cellStyle name="Normal 20 2 2 2" xfId="3193"/>
    <cellStyle name="Normal 20 2 2 2 2" xfId="7300"/>
    <cellStyle name="Normal 20 2 2 3" xfId="7299"/>
    <cellStyle name="Normal 20 2 2 4" xfId="9369"/>
    <cellStyle name="Normal 20 2 3" xfId="7298"/>
    <cellStyle name="Normal 20 3" xfId="3194"/>
    <cellStyle name="Normal 20 3 2" xfId="7301"/>
    <cellStyle name="Normal 20 4" xfId="7297"/>
    <cellStyle name="Normal 20_vue Rému RA 2015" xfId="3195"/>
    <cellStyle name="Normal 21" xfId="3196"/>
    <cellStyle name="Normal 21 2" xfId="3197"/>
    <cellStyle name="Normal 21 2 2" xfId="7303"/>
    <cellStyle name="Normal 21 3" xfId="3198"/>
    <cellStyle name="Normal 21 3 2" xfId="7304"/>
    <cellStyle name="Normal 21 4" xfId="7302"/>
    <cellStyle name="Normal 21_vue Rému RA 2015" xfId="3199"/>
    <cellStyle name="Normal 22" xfId="3200"/>
    <cellStyle name="Normal 22 2" xfId="3201"/>
    <cellStyle name="Normal 22 2 2" xfId="7306"/>
    <cellStyle name="Normal 22 3" xfId="3202"/>
    <cellStyle name="Normal 22 3 2" xfId="7307"/>
    <cellStyle name="Normal 22 4" xfId="7305"/>
    <cellStyle name="Normal 22_vue Rému RA 2015" xfId="3203"/>
    <cellStyle name="Normal 23" xfId="3204"/>
    <cellStyle name="Normal 23 2" xfId="3205"/>
    <cellStyle name="Normal 23 2 2" xfId="7309"/>
    <cellStyle name="Normal 23 3" xfId="3206"/>
    <cellStyle name="Normal 23 3 2" xfId="7310"/>
    <cellStyle name="Normal 23 4" xfId="7308"/>
    <cellStyle name="Normal 23_vue Rému RA 2015" xfId="3207"/>
    <cellStyle name="Normal 24" xfId="3208"/>
    <cellStyle name="Normal 24 2" xfId="3209"/>
    <cellStyle name="Normal 24 2 2" xfId="7312"/>
    <cellStyle name="Normal 24 3" xfId="3210"/>
    <cellStyle name="Normal 24 3 2" xfId="7313"/>
    <cellStyle name="Normal 24 4" xfId="7311"/>
    <cellStyle name="Normal 24_vue Rému RA 2015" xfId="3211"/>
    <cellStyle name="Normal 25" xfId="3212"/>
    <cellStyle name="Normal 25 2" xfId="3213"/>
    <cellStyle name="Normal 25 2 2" xfId="7315"/>
    <cellStyle name="Normal 25 3" xfId="3214"/>
    <cellStyle name="Normal 25 3 2" xfId="7316"/>
    <cellStyle name="Normal 25 4" xfId="7314"/>
    <cellStyle name="Normal 25_vue Rému RA 2015" xfId="3215"/>
    <cellStyle name="Normal 26" xfId="3216"/>
    <cellStyle name="Normal 26 2" xfId="3217"/>
    <cellStyle name="Normal 26 2 2" xfId="7318"/>
    <cellStyle name="Normal 26 3" xfId="7317"/>
    <cellStyle name="Normal 27" xfId="3218"/>
    <cellStyle name="Normal 27 2" xfId="3219"/>
    <cellStyle name="Normal 27 2 2" xfId="7320"/>
    <cellStyle name="Normal 27 3" xfId="7319"/>
    <cellStyle name="Normal 27 4" xfId="9370"/>
    <cellStyle name="Normal 28" xfId="3220"/>
    <cellStyle name="Normal 28 2" xfId="3221"/>
    <cellStyle name="Normal 28 2 2" xfId="7322"/>
    <cellStyle name="Normal 28 3" xfId="7321"/>
    <cellStyle name="Normal 28 4" xfId="9371"/>
    <cellStyle name="Normal 29" xfId="3222"/>
    <cellStyle name="Normal 29 2" xfId="3223"/>
    <cellStyle name="Normal 29 2 2" xfId="7324"/>
    <cellStyle name="Normal 29 3" xfId="7323"/>
    <cellStyle name="Normal 29 4" xfId="9372"/>
    <cellStyle name="Normal 3" xfId="3224"/>
    <cellStyle name="Normal 3 2" xfId="3225"/>
    <cellStyle name="Normal 3 2 2" xfId="3226"/>
    <cellStyle name="Normal 3 2 2 2" xfId="3227"/>
    <cellStyle name="Normal 3 2 2 2 2" xfId="3228"/>
    <cellStyle name="Normal 3 2 2 2 2 2" xfId="7329"/>
    <cellStyle name="Normal 3 2 2 2 3" xfId="7328"/>
    <cellStyle name="Normal 3 2 2 3" xfId="7327"/>
    <cellStyle name="Normal 3 2 3" xfId="3229"/>
    <cellStyle name="Normal 3 2 3 2" xfId="3230"/>
    <cellStyle name="Normal 3 2 3 2 2" xfId="7331"/>
    <cellStyle name="Normal 3 2 3 3" xfId="7330"/>
    <cellStyle name="Normal 3 2 4" xfId="3231"/>
    <cellStyle name="Normal 3 2 4 2" xfId="3232"/>
    <cellStyle name="Normal 3 2 4 2 2" xfId="7333"/>
    <cellStyle name="Normal 3 2 4 3" xfId="7332"/>
    <cellStyle name="Normal 3 2 4 4" xfId="9374"/>
    <cellStyle name="Normal 3 2 5" xfId="7326"/>
    <cellStyle name="Normal 3 3" xfId="3233"/>
    <cellStyle name="Normal 3 3 2" xfId="3234"/>
    <cellStyle name="Normal 3 3 2 2" xfId="3235"/>
    <cellStyle name="Normal 3 3 2 2 2" xfId="3236"/>
    <cellStyle name="Normal 3 3 2 2 2 2" xfId="7337"/>
    <cellStyle name="Normal 3 3 2 2 3" xfId="7336"/>
    <cellStyle name="Normal 3 3 2 2 4" xfId="9377"/>
    <cellStyle name="Normal 3 3 2 3" xfId="3237"/>
    <cellStyle name="Normal 3 3 2 3 2" xfId="7338"/>
    <cellStyle name="Normal 3 3 2 4" xfId="7335"/>
    <cellStyle name="Normal 3 3 2 5" xfId="9376"/>
    <cellStyle name="Normal 3 3 3" xfId="3238"/>
    <cellStyle name="Normal 3 3 3 2" xfId="3239"/>
    <cellStyle name="Normal 3 3 3 2 2" xfId="7340"/>
    <cellStyle name="Normal 3 3 3 3" xfId="7339"/>
    <cellStyle name="Normal 3 3 4" xfId="3240"/>
    <cellStyle name="Normal 3 3 4 2" xfId="7341"/>
    <cellStyle name="Normal 3 3 5" xfId="7334"/>
    <cellStyle name="Normal 3 3 6" xfId="9375"/>
    <cellStyle name="Normal 3 4" xfId="3241"/>
    <cellStyle name="Normal 3 4 2" xfId="3242"/>
    <cellStyle name="Normal 3 4 2 2" xfId="3243"/>
    <cellStyle name="Normal 3 4 2 2 2" xfId="7344"/>
    <cellStyle name="Normal 3 4 2 3" xfId="7343"/>
    <cellStyle name="Normal 3 4 3" xfId="3244"/>
    <cellStyle name="Normal 3 4 3 2" xfId="7345"/>
    <cellStyle name="Normal 3 4 4" xfId="7342"/>
    <cellStyle name="Normal 3 5" xfId="3245"/>
    <cellStyle name="Normal 3 5 2" xfId="3246"/>
    <cellStyle name="Normal 3 5 2 2" xfId="7347"/>
    <cellStyle name="Normal 3 5 3" xfId="7346"/>
    <cellStyle name="Normal 3 5 4" xfId="9378"/>
    <cellStyle name="Normal 3 6" xfId="3247"/>
    <cellStyle name="Normal 3 6 2" xfId="3248"/>
    <cellStyle name="Normal 3 6 2 2" xfId="7349"/>
    <cellStyle name="Normal 3 6 3" xfId="7348"/>
    <cellStyle name="Normal 3 7" xfId="3249"/>
    <cellStyle name="Normal 3 7 2" xfId="3250"/>
    <cellStyle name="Normal 3 7 2 2" xfId="7351"/>
    <cellStyle name="Normal 3 7 3" xfId="7350"/>
    <cellStyle name="Normal 3 8" xfId="7325"/>
    <cellStyle name="Normal 3 9" xfId="9373"/>
    <cellStyle name="Normal 30" xfId="3251"/>
    <cellStyle name="Normal 30 2" xfId="3252"/>
    <cellStyle name="Normal 30 2 2" xfId="7353"/>
    <cellStyle name="Normal 30 3" xfId="7352"/>
    <cellStyle name="Normal 30 4" xfId="9379"/>
    <cellStyle name="Normal 31" xfId="3253"/>
    <cellStyle name="Normal 31 2" xfId="3254"/>
    <cellStyle name="Normal 31 2 2" xfId="7355"/>
    <cellStyle name="Normal 31 3" xfId="7354"/>
    <cellStyle name="Normal 31 4" xfId="9380"/>
    <cellStyle name="Normal 32" xfId="3255"/>
    <cellStyle name="Normal 32 2" xfId="3256"/>
    <cellStyle name="Normal 32 2 2" xfId="7357"/>
    <cellStyle name="Normal 32 3" xfId="7356"/>
    <cellStyle name="Normal 32 4" xfId="9381"/>
    <cellStyle name="Normal 33" xfId="3257"/>
    <cellStyle name="Normal 33 2" xfId="3258"/>
    <cellStyle name="Normal 33 2 2" xfId="7359"/>
    <cellStyle name="Normal 33 3" xfId="7358"/>
    <cellStyle name="Normal 33 4" xfId="9382"/>
    <cellStyle name="Normal 34" xfId="3259"/>
    <cellStyle name="Normal 34 2" xfId="3260"/>
    <cellStyle name="Normal 34 2 2" xfId="7361"/>
    <cellStyle name="Normal 34 3" xfId="7360"/>
    <cellStyle name="Normal 34 4" xfId="9383"/>
    <cellStyle name="Normal 35" xfId="3261"/>
    <cellStyle name="Normal 35 2" xfId="3262"/>
    <cellStyle name="Normal 35 2 2" xfId="7363"/>
    <cellStyle name="Normal 35 3" xfId="7362"/>
    <cellStyle name="Normal 35 4" xfId="9384"/>
    <cellStyle name="Normal 36" xfId="3263"/>
    <cellStyle name="Normal 36 2" xfId="3264"/>
    <cellStyle name="Normal 36 2 2" xfId="7365"/>
    <cellStyle name="Normal 36 3" xfId="7364"/>
    <cellStyle name="Normal 36 4" xfId="9385"/>
    <cellStyle name="Normal 37" xfId="3265"/>
    <cellStyle name="Normal 37 2" xfId="3266"/>
    <cellStyle name="Normal 37 2 2" xfId="7367"/>
    <cellStyle name="Normal 37 3" xfId="7366"/>
    <cellStyle name="Normal 37 4" xfId="9386"/>
    <cellStyle name="Normal 38" xfId="3267"/>
    <cellStyle name="Normal 38 2" xfId="3268"/>
    <cellStyle name="Normal 38 2 2" xfId="7369"/>
    <cellStyle name="Normal 38 3" xfId="7368"/>
    <cellStyle name="Normal 38 4" xfId="9387"/>
    <cellStyle name="Normal 39" xfId="3269"/>
    <cellStyle name="Normal 39 2" xfId="3270"/>
    <cellStyle name="Normal 39 2 2" xfId="7371"/>
    <cellStyle name="Normal 39 3" xfId="7370"/>
    <cellStyle name="Normal 39 4" xfId="9388"/>
    <cellStyle name="Normal 4" xfId="3271"/>
    <cellStyle name="Normal 4 2" xfId="3272"/>
    <cellStyle name="Normal 4 2 2" xfId="3273"/>
    <cellStyle name="Normal 4 2 2 2" xfId="3274"/>
    <cellStyle name="Normal 4 2 2 2 2" xfId="3275"/>
    <cellStyle name="Normal 4 2 2 2 2 2" xfId="7376"/>
    <cellStyle name="Normal 4 2 2 2 3" xfId="7375"/>
    <cellStyle name="Normal 4 2 2 2 4" xfId="9391"/>
    <cellStyle name="Normal 4 2 2 3" xfId="3276"/>
    <cellStyle name="Normal 4 2 2 3 2" xfId="7377"/>
    <cellStyle name="Normal 4 2 2 4" xfId="7374"/>
    <cellStyle name="Normal 4 2 2 5" xfId="9390"/>
    <cellStyle name="Normal 4 2 3" xfId="3277"/>
    <cellStyle name="Normal 4 2 3 2" xfId="7378"/>
    <cellStyle name="Normal 4 2 4" xfId="3278"/>
    <cellStyle name="Normal 4 2 4 2" xfId="7379"/>
    <cellStyle name="Normal 4 2 5" xfId="7373"/>
    <cellStyle name="Normal 4 2 6" xfId="9389"/>
    <cellStyle name="Normal 4 3" xfId="3279"/>
    <cellStyle name="Normal 4 3 2" xfId="3280"/>
    <cellStyle name="Normal 4 3 2 2" xfId="3281"/>
    <cellStyle name="Normal 4 3 2 2 2" xfId="3282"/>
    <cellStyle name="Normal 4 3 2 2 2 2" xfId="7383"/>
    <cellStyle name="Normal 4 3 2 2 3" xfId="7382"/>
    <cellStyle name="Normal 4 3 2 2 4" xfId="9392"/>
    <cellStyle name="Normal 4 3 2 3" xfId="7381"/>
    <cellStyle name="Normal 4 3 3" xfId="3283"/>
    <cellStyle name="Normal 4 3 3 2" xfId="3284"/>
    <cellStyle name="Normal 4 3 3 2 2" xfId="7385"/>
    <cellStyle name="Normal 4 3 3 3" xfId="7384"/>
    <cellStyle name="Normal 4 3 3 4" xfId="9393"/>
    <cellStyle name="Normal 4 3 4" xfId="7380"/>
    <cellStyle name="Normal 4 4" xfId="3285"/>
    <cellStyle name="Normal 4 4 2" xfId="3286"/>
    <cellStyle name="Normal 4 4 2 2" xfId="7387"/>
    <cellStyle name="Normal 4 4 3" xfId="7386"/>
    <cellStyle name="Normal 4 5" xfId="3287"/>
    <cellStyle name="Normal 4 5 2" xfId="3288"/>
    <cellStyle name="Normal 4 5 2 2" xfId="7389"/>
    <cellStyle name="Normal 4 5 3" xfId="3289"/>
    <cellStyle name="Normal 4 5 3 2" xfId="3290"/>
    <cellStyle name="Normal 4 5 3 2 2" xfId="7391"/>
    <cellStyle name="Normal 4 5 3 3" xfId="7390"/>
    <cellStyle name="Normal 4 5 4" xfId="7388"/>
    <cellStyle name="Normal 4 6" xfId="3291"/>
    <cellStyle name="Normal 4 6 2" xfId="3292"/>
    <cellStyle name="Normal 4 6 2 2" xfId="3293"/>
    <cellStyle name="Normal 4 6 2 2 2" xfId="7394"/>
    <cellStyle name="Normal 4 6 2 3" xfId="7393"/>
    <cellStyle name="Normal 4 6 3" xfId="3294"/>
    <cellStyle name="Normal 4 6 3 2" xfId="7395"/>
    <cellStyle name="Normal 4 6 4" xfId="7392"/>
    <cellStyle name="Normal 4 6 5" xfId="9394"/>
    <cellStyle name="Normal 4 7" xfId="3295"/>
    <cellStyle name="Normal 4 7 2" xfId="7396"/>
    <cellStyle name="Normal 4 8" xfId="7372"/>
    <cellStyle name="Normal 4_vue Rému RA 2015" xfId="3296"/>
    <cellStyle name="Normal 40" xfId="3297"/>
    <cellStyle name="Normal 40 2" xfId="3298"/>
    <cellStyle name="Normal 40 2 2" xfId="7398"/>
    <cellStyle name="Normal 40 3" xfId="7397"/>
    <cellStyle name="Normal 40 4" xfId="9395"/>
    <cellStyle name="Normal 41" xfId="3299"/>
    <cellStyle name="Normal 41 2" xfId="3300"/>
    <cellStyle name="Normal 41 2 2" xfId="7400"/>
    <cellStyle name="Normal 41 3" xfId="7399"/>
    <cellStyle name="Normal 41 4" xfId="9396"/>
    <cellStyle name="Normal 42" xfId="3301"/>
    <cellStyle name="Normal 42 2" xfId="3302"/>
    <cellStyle name="Normal 42 2 2" xfId="7402"/>
    <cellStyle name="Normal 42 3" xfId="7401"/>
    <cellStyle name="Normal 42 4" xfId="9397"/>
    <cellStyle name="Normal 43" xfId="3303"/>
    <cellStyle name="Normal 43 2" xfId="3304"/>
    <cellStyle name="Normal 43 2 2" xfId="7404"/>
    <cellStyle name="Normal 43 3" xfId="7403"/>
    <cellStyle name="Normal 43 4" xfId="9398"/>
    <cellStyle name="Normal 44" xfId="3305"/>
    <cellStyle name="Normal 44 2" xfId="3306"/>
    <cellStyle name="Normal 44 2 2" xfId="7406"/>
    <cellStyle name="Normal 44 3" xfId="7405"/>
    <cellStyle name="Normal 44 4" xfId="9399"/>
    <cellStyle name="Normal 45" xfId="3307"/>
    <cellStyle name="Normal 45 2" xfId="3308"/>
    <cellStyle name="Normal 45 2 2" xfId="7408"/>
    <cellStyle name="Normal 45 3" xfId="7407"/>
    <cellStyle name="Normal 45 4" xfId="9400"/>
    <cellStyle name="Normal 46" xfId="3309"/>
    <cellStyle name="Normal 46 2" xfId="3310"/>
    <cellStyle name="Normal 46 2 2" xfId="7410"/>
    <cellStyle name="Normal 46 3" xfId="7409"/>
    <cellStyle name="Normal 46 4" xfId="9401"/>
    <cellStyle name="Normal 47" xfId="3311"/>
    <cellStyle name="Normal 47 2" xfId="3312"/>
    <cellStyle name="Normal 47 2 2" xfId="7412"/>
    <cellStyle name="Normal 47 3" xfId="7411"/>
    <cellStyle name="Normal 47 4" xfId="9402"/>
    <cellStyle name="Normal 48" xfId="3313"/>
    <cellStyle name="Normal 48 2" xfId="3314"/>
    <cellStyle name="Normal 48 2 2" xfId="7414"/>
    <cellStyle name="Normal 48 3" xfId="7413"/>
    <cellStyle name="Normal 48 4" xfId="9403"/>
    <cellStyle name="Normal 49" xfId="3315"/>
    <cellStyle name="Normal 49 2" xfId="3316"/>
    <cellStyle name="Normal 49 2 2" xfId="7416"/>
    <cellStyle name="Normal 49 3" xfId="7415"/>
    <cellStyle name="Normal 49 4" xfId="9404"/>
    <cellStyle name="Normal 5" xfId="3317"/>
    <cellStyle name="Normal 5 12" xfId="3318"/>
    <cellStyle name="Normal 5 12 2" xfId="3319"/>
    <cellStyle name="Normal 5 12 2 2" xfId="7419"/>
    <cellStyle name="Normal 5 12 3" xfId="7418"/>
    <cellStyle name="Normal 5 12 4" xfId="9405"/>
    <cellStyle name="Normal 5 2" xfId="3320"/>
    <cellStyle name="Normal 5 2 2" xfId="3321"/>
    <cellStyle name="Normal 5 2 2 2" xfId="3322"/>
    <cellStyle name="Normal 5 2 2 2 2" xfId="7422"/>
    <cellStyle name="Normal 5 2 2 3" xfId="7421"/>
    <cellStyle name="Normal 5 2 3" xfId="3323"/>
    <cellStyle name="Normal 5 2 3 2" xfId="3324"/>
    <cellStyle name="Normal 5 2 3 2 2" xfId="7424"/>
    <cellStyle name="Normal 5 2 3 3" xfId="7423"/>
    <cellStyle name="Normal 5 2 3 4" xfId="9406"/>
    <cellStyle name="Normal 5 2 4" xfId="3325"/>
    <cellStyle name="Normal 5 2 4 2" xfId="3326"/>
    <cellStyle name="Normal 5 2 4 2 2" xfId="7426"/>
    <cellStyle name="Normal 5 2 4 3" xfId="7425"/>
    <cellStyle name="Normal 5 2 5" xfId="7420"/>
    <cellStyle name="Normal 5 3" xfId="3327"/>
    <cellStyle name="Normal 5 3 2" xfId="3328"/>
    <cellStyle name="Normal 5 3 2 2" xfId="7428"/>
    <cellStyle name="Normal 5 3 3" xfId="7427"/>
    <cellStyle name="Normal 5 4" xfId="3329"/>
    <cellStyle name="Normal 5 4 2" xfId="3330"/>
    <cellStyle name="Normal 5 4 2 2" xfId="3331"/>
    <cellStyle name="Normal 5 4 2 2 2" xfId="7431"/>
    <cellStyle name="Normal 5 4 2 3" xfId="7430"/>
    <cellStyle name="Normal 5 4 2 4" xfId="9407"/>
    <cellStyle name="Normal 5 4 3" xfId="7429"/>
    <cellStyle name="Normal 5 5" xfId="3332"/>
    <cellStyle name="Normal 5 5 2" xfId="7432"/>
    <cellStyle name="Normal 5 6" xfId="3333"/>
    <cellStyle name="Normal 5 6 2" xfId="3334"/>
    <cellStyle name="Normal 5 6 2 2" xfId="7434"/>
    <cellStyle name="Normal 5 6 3" xfId="7433"/>
    <cellStyle name="Normal 5 7" xfId="7417"/>
    <cellStyle name="Normal 50" xfId="3335"/>
    <cellStyle name="Normal 50 2" xfId="3336"/>
    <cellStyle name="Normal 50 2 2" xfId="7436"/>
    <cellStyle name="Normal 50 3" xfId="7435"/>
    <cellStyle name="Normal 50 4" xfId="9408"/>
    <cellStyle name="Normal 51" xfId="3337"/>
    <cellStyle name="Normal 51 2" xfId="7437"/>
    <cellStyle name="Normal 52" xfId="3338"/>
    <cellStyle name="Normal 52 2" xfId="7438"/>
    <cellStyle name="Normal 53" xfId="3339"/>
    <cellStyle name="Normal 53 2" xfId="7439"/>
    <cellStyle name="Normal 54" xfId="3340"/>
    <cellStyle name="Normal 54 2" xfId="7440"/>
    <cellStyle name="Normal 55" xfId="3341"/>
    <cellStyle name="Normal 55 2" xfId="3342"/>
    <cellStyle name="Normal 55 2 2" xfId="3343"/>
    <cellStyle name="Normal 55 2 2 2" xfId="7443"/>
    <cellStyle name="Normal 55 2 3" xfId="7442"/>
    <cellStyle name="Normal 55 3" xfId="3344"/>
    <cellStyle name="Normal 55 3 2" xfId="7444"/>
    <cellStyle name="Normal 55 4" xfId="7441"/>
    <cellStyle name="Normal 56" xfId="3345"/>
    <cellStyle name="Normal 56 2" xfId="3346"/>
    <cellStyle name="Normal 56 2 2" xfId="3347"/>
    <cellStyle name="Normal 56 2 2 2" xfId="7447"/>
    <cellStyle name="Normal 56 2 3" xfId="7446"/>
    <cellStyle name="Normal 56 2 4" xfId="9409"/>
    <cellStyle name="Normal 56 3" xfId="7445"/>
    <cellStyle name="Normal 57" xfId="3348"/>
    <cellStyle name="Normal 57 2" xfId="7448"/>
    <cellStyle name="Normal 58" xfId="3349"/>
    <cellStyle name="Normal 58 2" xfId="7449"/>
    <cellStyle name="Normal 59" xfId="3350"/>
    <cellStyle name="Normal 59 2" xfId="7450"/>
    <cellStyle name="Normal 6" xfId="3351"/>
    <cellStyle name="Normal 6 2" xfId="3352"/>
    <cellStyle name="Normal 6 2 2" xfId="3353"/>
    <cellStyle name="Normal 6 2 2 2" xfId="3354"/>
    <cellStyle name="Normal 6 2 2 2 2" xfId="3355"/>
    <cellStyle name="Normal 6 2 2 2 2 2" xfId="3356"/>
    <cellStyle name="Normal 6 2 2 2 2 2 2" xfId="7456"/>
    <cellStyle name="Normal 6 2 2 2 2 3" xfId="7455"/>
    <cellStyle name="Normal 6 2 2 2 3" xfId="3357"/>
    <cellStyle name="Normal 6 2 2 2 3 2" xfId="7457"/>
    <cellStyle name="Normal 6 2 2 2 4" xfId="7454"/>
    <cellStyle name="Normal 6 2 2 3" xfId="3358"/>
    <cellStyle name="Normal 6 2 2 3 2" xfId="3359"/>
    <cellStyle name="Normal 6 2 2 3 2 2" xfId="7459"/>
    <cellStyle name="Normal 6 2 2 3 3" xfId="7458"/>
    <cellStyle name="Normal 6 2 2 4" xfId="7453"/>
    <cellStyle name="Normal 6 2 3" xfId="7452"/>
    <cellStyle name="Normal 6 3" xfId="3360"/>
    <cellStyle name="Normal 6 3 2" xfId="3361"/>
    <cellStyle name="Normal 6 3 2 2" xfId="7461"/>
    <cellStyle name="Normal 6 3 3" xfId="7460"/>
    <cellStyle name="Normal 6 4" xfId="3362"/>
    <cellStyle name="Normal 6 4 2" xfId="7462"/>
    <cellStyle name="Normal 6 5" xfId="7451"/>
    <cellStyle name="Normal 6_vue Rému RA 2015" xfId="3363"/>
    <cellStyle name="Normal 60" xfId="3364"/>
    <cellStyle name="Normal 60 2" xfId="7463"/>
    <cellStyle name="Normal 61" xfId="3365"/>
    <cellStyle name="Normal 61 2" xfId="7464"/>
    <cellStyle name="Normal 62" xfId="3366"/>
    <cellStyle name="Normal 62 2" xfId="3367"/>
    <cellStyle name="Normal 62 2 2" xfId="3368"/>
    <cellStyle name="Normal 62 2 2 2" xfId="7467"/>
    <cellStyle name="Normal 62 2 3" xfId="7466"/>
    <cellStyle name="Normal 62 3" xfId="3369"/>
    <cellStyle name="Normal 62 3 2" xfId="3370"/>
    <cellStyle name="Normal 62 3 2 2" xfId="7469"/>
    <cellStyle name="Normal 62 3 3" xfId="7468"/>
    <cellStyle name="Normal 62 4" xfId="3371"/>
    <cellStyle name="Normal 62 4 2" xfId="3372"/>
    <cellStyle name="Normal 62 4 2 2" xfId="7471"/>
    <cellStyle name="Normal 62 4 3" xfId="7470"/>
    <cellStyle name="Normal 62 5" xfId="7465"/>
    <cellStyle name="Normal 63" xfId="3373"/>
    <cellStyle name="Normal 63 2" xfId="7472"/>
    <cellStyle name="Normal 64" xfId="3374"/>
    <cellStyle name="Normal 64 2" xfId="7473"/>
    <cellStyle name="Normal 65" xfId="3375"/>
    <cellStyle name="Normal 65 2" xfId="7474"/>
    <cellStyle name="Normal 66" xfId="3376"/>
    <cellStyle name="Normal 66 2" xfId="7475"/>
    <cellStyle name="Normal 67" xfId="3377"/>
    <cellStyle name="Normal 67 2" xfId="7476"/>
    <cellStyle name="Normal 68" xfId="3378"/>
    <cellStyle name="Normal 68 2" xfId="7477"/>
    <cellStyle name="Normal 69" xfId="3379"/>
    <cellStyle name="Normal 69 2" xfId="7478"/>
    <cellStyle name="Normal 7" xfId="3380"/>
    <cellStyle name="Normal 7 2" xfId="3381"/>
    <cellStyle name="Normal 7 2 2" xfId="3382"/>
    <cellStyle name="Normal 7 2 2 2" xfId="7481"/>
    <cellStyle name="Normal 7 2 3" xfId="7480"/>
    <cellStyle name="Normal 7 2 4" xfId="9411"/>
    <cellStyle name="Normal 7 3" xfId="3383"/>
    <cellStyle name="Normal 7 3 2" xfId="7482"/>
    <cellStyle name="Normal 7 4" xfId="3384"/>
    <cellStyle name="Normal 7 4 2" xfId="7483"/>
    <cellStyle name="Normal 7 5" xfId="3385"/>
    <cellStyle name="Normal 7 5 2" xfId="3386"/>
    <cellStyle name="Normal 7 5 2 2" xfId="7485"/>
    <cellStyle name="Normal 7 5 3" xfId="7484"/>
    <cellStyle name="Normal 7 5 4" xfId="9412"/>
    <cellStyle name="Normal 7 6" xfId="7479"/>
    <cellStyle name="Normal 7 7" xfId="9410"/>
    <cellStyle name="Normal 70" xfId="3387"/>
    <cellStyle name="Normal 70 2" xfId="7486"/>
    <cellStyle name="Normal 71" xfId="3388"/>
    <cellStyle name="Normal 71 2" xfId="7487"/>
    <cellStyle name="Normal 72" xfId="3389"/>
    <cellStyle name="Normal 72 2" xfId="7488"/>
    <cellStyle name="Normal 73" xfId="3390"/>
    <cellStyle name="Normal 73 2" xfId="7489"/>
    <cellStyle name="Normal 74" xfId="3391"/>
    <cellStyle name="Normal 74 2" xfId="7490"/>
    <cellStyle name="Normal 75" xfId="3392"/>
    <cellStyle name="Normal 75 2" xfId="7491"/>
    <cellStyle name="Normal 76" xfId="3393"/>
    <cellStyle name="Normal 76 2" xfId="7492"/>
    <cellStyle name="Normal 77" xfId="3394"/>
    <cellStyle name="Normal 77 2" xfId="7493"/>
    <cellStyle name="Normal 78" xfId="3395"/>
    <cellStyle name="Normal 78 2" xfId="7494"/>
    <cellStyle name="Normal 79" xfId="3396"/>
    <cellStyle name="Normal 79 2" xfId="7495"/>
    <cellStyle name="Normal 8" xfId="3397"/>
    <cellStyle name="Normal 8 2" xfId="3398"/>
    <cellStyle name="Normal 8 2 2" xfId="3399"/>
    <cellStyle name="Normal 8 2 2 2" xfId="7498"/>
    <cellStyle name="Normal 8 2 3" xfId="7497"/>
    <cellStyle name="Normal 8 2 4" xfId="9414"/>
    <cellStyle name="Normal 8 3" xfId="3400"/>
    <cellStyle name="Normal 8 3 2" xfId="3401"/>
    <cellStyle name="Normal 8 3 2 2" xfId="7500"/>
    <cellStyle name="Normal 8 3 3" xfId="7499"/>
    <cellStyle name="Normal 8 4" xfId="3402"/>
    <cellStyle name="Normal 8 4 2" xfId="3403"/>
    <cellStyle name="Normal 8 4 2 2" xfId="7502"/>
    <cellStyle name="Normal 8 4 3" xfId="7501"/>
    <cellStyle name="Normal 8 4 4" xfId="9415"/>
    <cellStyle name="Normal 8 5" xfId="7496"/>
    <cellStyle name="Normal 8 6" xfId="9413"/>
    <cellStyle name="Normal 80" xfId="3404"/>
    <cellStyle name="Normal 80 2" xfId="7503"/>
    <cellStyle name="Normal 81" xfId="3405"/>
    <cellStyle name="Normal 81 2" xfId="7504"/>
    <cellStyle name="Normal 82" xfId="3406"/>
    <cellStyle name="Normal 82 2" xfId="7505"/>
    <cellStyle name="Normal 83" xfId="3407"/>
    <cellStyle name="Normal 83 2" xfId="7506"/>
    <cellStyle name="Normal 84" xfId="3408"/>
    <cellStyle name="Normal 84 2" xfId="7507"/>
    <cellStyle name="Normal 85" xfId="3409"/>
    <cellStyle name="Normal 85 2" xfId="7508"/>
    <cellStyle name="Normal 86" xfId="3410"/>
    <cellStyle name="Normal 86 2" xfId="7509"/>
    <cellStyle name="Normal 87" xfId="3411"/>
    <cellStyle name="Normal 87 2" xfId="7510"/>
    <cellStyle name="Normal 88" xfId="3412"/>
    <cellStyle name="Normal 88 2" xfId="7511"/>
    <cellStyle name="Normal 89" xfId="3413"/>
    <cellStyle name="Normal 89 2" xfId="7512"/>
    <cellStyle name="Normal 9" xfId="3414"/>
    <cellStyle name="Normal 9 2" xfId="3415"/>
    <cellStyle name="Normal 9 2 2" xfId="3416"/>
    <cellStyle name="Normal 9 2 2 2" xfId="3417"/>
    <cellStyle name="Normal 9 2 2 2 2" xfId="7516"/>
    <cellStyle name="Normal 9 2 2 3" xfId="7517"/>
    <cellStyle name="Normal 9 2 2 4" xfId="7515"/>
    <cellStyle name="Normal 9 2 3" xfId="7514"/>
    <cellStyle name="Normal 9 3" xfId="3418"/>
    <cellStyle name="Normal 9 3 2" xfId="3419"/>
    <cellStyle name="Normal 9 3 2 2" xfId="7519"/>
    <cellStyle name="Normal 9 3 3" xfId="7518"/>
    <cellStyle name="Normal 9 4" xfId="3420"/>
    <cellStyle name="Normal 9 4 2" xfId="3421"/>
    <cellStyle name="Normal 9 4 2 2" xfId="7521"/>
    <cellStyle name="Normal 9 4 3" xfId="7522"/>
    <cellStyle name="Normal 9 4 4" xfId="7520"/>
    <cellStyle name="Normal 9 5" xfId="3422"/>
    <cellStyle name="Normal 9 5 2" xfId="3423"/>
    <cellStyle name="Normal 9 5 2 2" xfId="7524"/>
    <cellStyle name="Normal 9 5 3" xfId="7523"/>
    <cellStyle name="Normal 9 5 4" xfId="9416"/>
    <cellStyle name="Normal 9 6" xfId="7513"/>
    <cellStyle name="Normal 90" xfId="3424"/>
    <cellStyle name="Normal 90 2" xfId="7525"/>
    <cellStyle name="Normal 91" xfId="3425"/>
    <cellStyle name="Normal 91 2" xfId="7526"/>
    <cellStyle name="Normal 92" xfId="3426"/>
    <cellStyle name="Normal 92 2" xfId="7527"/>
    <cellStyle name="Normal 93" xfId="3427"/>
    <cellStyle name="Normal 93 2" xfId="7528"/>
    <cellStyle name="Normal 94" xfId="3428"/>
    <cellStyle name="Normal 94 2" xfId="7529"/>
    <cellStyle name="Normal 95" xfId="3429"/>
    <cellStyle name="Normal 95 2" xfId="3430"/>
    <cellStyle name="Normal 95 2 2" xfId="7531"/>
    <cellStyle name="Normal 95 3" xfId="7530"/>
    <cellStyle name="Normal 96" xfId="3431"/>
    <cellStyle name="Normal 96 2" xfId="3432"/>
    <cellStyle name="Normal 96 2 2" xfId="7533"/>
    <cellStyle name="Normal 96 3" xfId="7532"/>
    <cellStyle name="Normal 97" xfId="3433"/>
    <cellStyle name="Normal 97 2" xfId="7534"/>
    <cellStyle name="Normal 98" xfId="3434"/>
    <cellStyle name="Normal 98 2" xfId="3435"/>
    <cellStyle name="Normal 98 2 2" xfId="7536"/>
    <cellStyle name="Normal 98 3" xfId="7535"/>
    <cellStyle name="Normal 98 4" xfId="9417"/>
    <cellStyle name="Normal 99" xfId="3436"/>
    <cellStyle name="Normal 99 2" xfId="3437"/>
    <cellStyle name="Normal 99 2 2" xfId="7538"/>
    <cellStyle name="Normal 99 3" xfId="7537"/>
    <cellStyle name="Normal 99 4" xfId="9418"/>
    <cellStyle name="Normal_sashtml99 2" xfId="4171"/>
    <cellStyle name="Normal_Vue3-1-Remunerations_SRA" xfId="4172"/>
    <cellStyle name="Normale" xfId="3438"/>
    <cellStyle name="Normale 2" xfId="3439"/>
    <cellStyle name="Normale 2 2" xfId="3440"/>
    <cellStyle name="Normale 2 2 2" xfId="7541"/>
    <cellStyle name="Normale 2 3" xfId="7540"/>
    <cellStyle name="Normale 2 4" xfId="9420"/>
    <cellStyle name="Normale 3" xfId="3441"/>
    <cellStyle name="Normale 3 2" xfId="3442"/>
    <cellStyle name="Normale 3 2 2" xfId="7543"/>
    <cellStyle name="Normale 3 3" xfId="7542"/>
    <cellStyle name="Normale 3 4" xfId="9421"/>
    <cellStyle name="Normale 4" xfId="3443"/>
    <cellStyle name="Normale 4 2" xfId="7544"/>
    <cellStyle name="Normale 5" xfId="7539"/>
    <cellStyle name="Normale 6" xfId="9419"/>
    <cellStyle name="Note" xfId="3444"/>
    <cellStyle name="Note 2" xfId="3445"/>
    <cellStyle name="Note 2 2" xfId="3446"/>
    <cellStyle name="Note 2 2 2" xfId="3447"/>
    <cellStyle name="Note 2 2 2 2" xfId="7548"/>
    <cellStyle name="Note 2 2 3" xfId="7547"/>
    <cellStyle name="Note 2 2 4" xfId="9424"/>
    <cellStyle name="Note 2 3" xfId="3448"/>
    <cellStyle name="Note 2 3 2" xfId="3449"/>
    <cellStyle name="Note 2 3 2 2" xfId="7550"/>
    <cellStyle name="Note 2 3 3" xfId="7549"/>
    <cellStyle name="Note 2 3 4" xfId="9425"/>
    <cellStyle name="Note 2 4" xfId="3450"/>
    <cellStyle name="Note 2 4 2" xfId="7551"/>
    <cellStyle name="Note 2 5" xfId="7546"/>
    <cellStyle name="Note 2 6" xfId="9423"/>
    <cellStyle name="Note 3" xfId="3451"/>
    <cellStyle name="Note 3 2" xfId="3452"/>
    <cellStyle name="Note 3 2 2" xfId="3453"/>
    <cellStyle name="Note 3 2 2 2" xfId="7554"/>
    <cellStyle name="Note 3 2 3" xfId="7553"/>
    <cellStyle name="Note 3 2 4" xfId="9427"/>
    <cellStyle name="Note 3 3" xfId="3454"/>
    <cellStyle name="Note 3 3 2" xfId="7555"/>
    <cellStyle name="Note 3 4" xfId="7552"/>
    <cellStyle name="Note 3 5" xfId="9426"/>
    <cellStyle name="Note 4" xfId="3455"/>
    <cellStyle name="Note 4 2" xfId="3456"/>
    <cellStyle name="Note 4 2 2" xfId="7557"/>
    <cellStyle name="Note 4 3" xfId="7556"/>
    <cellStyle name="Note 4 4" xfId="9428"/>
    <cellStyle name="Note 5" xfId="3457"/>
    <cellStyle name="Note 5 2" xfId="3458"/>
    <cellStyle name="Note 5 2 2" xfId="7559"/>
    <cellStyle name="Note 5 3" xfId="7558"/>
    <cellStyle name="Note 5 4" xfId="9429"/>
    <cellStyle name="Note 6" xfId="3459"/>
    <cellStyle name="Note 6 2" xfId="7560"/>
    <cellStyle name="Note 7" xfId="7545"/>
    <cellStyle name="Note 8" xfId="9422"/>
    <cellStyle name="NOTE01" xfId="3460"/>
    <cellStyle name="NOTE01 2" xfId="3461"/>
    <cellStyle name="NOTE01 2 2" xfId="7562"/>
    <cellStyle name="NOTE01 3" xfId="7561"/>
    <cellStyle name="OBI" xfId="3462"/>
    <cellStyle name="OBI 2" xfId="3463"/>
    <cellStyle name="OBI 2 2" xfId="3464"/>
    <cellStyle name="OBI 2 2 2" xfId="7565"/>
    <cellStyle name="OBI 2 3" xfId="7564"/>
    <cellStyle name="OBI 3" xfId="3465"/>
    <cellStyle name="OBI 3 2" xfId="7566"/>
    <cellStyle name="OBI 4" xfId="7563"/>
    <cellStyle name="Option" xfId="3466"/>
    <cellStyle name="Option 2" xfId="3467"/>
    <cellStyle name="Option 2 2" xfId="7568"/>
    <cellStyle name="Option 3" xfId="3468"/>
    <cellStyle name="Option 3 2" xfId="7569"/>
    <cellStyle name="Option 4" xfId="7567"/>
    <cellStyle name="OptionHeading" xfId="3469"/>
    <cellStyle name="OptionHeading 2" xfId="3470"/>
    <cellStyle name="OptionHeading 2 2" xfId="7571"/>
    <cellStyle name="OptionHeading 3" xfId="7570"/>
    <cellStyle name="Output" xfId="3471"/>
    <cellStyle name="Output 2" xfId="3472"/>
    <cellStyle name="Output 2 2" xfId="3473"/>
    <cellStyle name="Output 2 2 2" xfId="7574"/>
    <cellStyle name="Output 2 3" xfId="7573"/>
    <cellStyle name="Output 3" xfId="3474"/>
    <cellStyle name="Output 3 2" xfId="3475"/>
    <cellStyle name="Output 3 2 2" xfId="7576"/>
    <cellStyle name="Output 3 3" xfId="7575"/>
    <cellStyle name="Output 4" xfId="3476"/>
    <cellStyle name="Output 4 2" xfId="7577"/>
    <cellStyle name="Output 5" xfId="7572"/>
    <cellStyle name="Par dŽfaut" xfId="3477"/>
    <cellStyle name="Par dŽfaut 2" xfId="3478"/>
    <cellStyle name="Par dŽfaut 2 2" xfId="7579"/>
    <cellStyle name="Par dŽfaut 3" xfId="7578"/>
    <cellStyle name="paragraphe" xfId="3479"/>
    <cellStyle name="paragraphe 2" xfId="3480"/>
    <cellStyle name="paragraphe 2 2" xfId="7581"/>
    <cellStyle name="paragraphe 3" xfId="7580"/>
    <cellStyle name="Percent (1)" xfId="3481"/>
    <cellStyle name="Percent (1) 2" xfId="3482"/>
    <cellStyle name="Percent (1) 2 2" xfId="7583"/>
    <cellStyle name="Percent (1) 3" xfId="7582"/>
    <cellStyle name="Percent (1) 4" xfId="9430"/>
    <cellStyle name="Percent (2)" xfId="3483"/>
    <cellStyle name="Percent (2) 2" xfId="3484"/>
    <cellStyle name="Percent (2) 2 2" xfId="7585"/>
    <cellStyle name="Percent (2) 3" xfId="7584"/>
    <cellStyle name="Percent (2) 4" xfId="9431"/>
    <cellStyle name="Percent [2]" xfId="3485"/>
    <cellStyle name="Percent [2] 2" xfId="3486"/>
    <cellStyle name="Percent [2] 2 2" xfId="7638"/>
    <cellStyle name="Percent [2] 3" xfId="7637"/>
    <cellStyle name="Percent [2] 4" xfId="9432"/>
    <cellStyle name="Percent 2" xfId="3487"/>
    <cellStyle name="Percent 2 2" xfId="3488"/>
    <cellStyle name="Percent 2 2 2" xfId="3489"/>
    <cellStyle name="Percent 2 2 2 2" xfId="7588"/>
    <cellStyle name="Percent 2 2 3" xfId="7587"/>
    <cellStyle name="Percent 2 2 4" xfId="9434"/>
    <cellStyle name="Percent 2 3" xfId="3490"/>
    <cellStyle name="Percent 2 3 2" xfId="3491"/>
    <cellStyle name="Percent 2 3 2 2" xfId="7590"/>
    <cellStyle name="Percent 2 3 3" xfId="7589"/>
    <cellStyle name="Percent 2 3 4" xfId="9435"/>
    <cellStyle name="Percent 2 4" xfId="3492"/>
    <cellStyle name="Percent 2 4 2" xfId="7591"/>
    <cellStyle name="Percent 2 4 3" xfId="9436"/>
    <cellStyle name="Percent 2 5" xfId="3493"/>
    <cellStyle name="Percent 2 5 2" xfId="7592"/>
    <cellStyle name="Percent 2 6" xfId="7586"/>
    <cellStyle name="Percent 2 7" xfId="9433"/>
    <cellStyle name="Percent 3" xfId="3494"/>
    <cellStyle name="Percent 3 2" xfId="3495"/>
    <cellStyle name="Percent 3 2 2" xfId="3496"/>
    <cellStyle name="Percent 3 2 2 2" xfId="7595"/>
    <cellStyle name="Percent 3 2 3" xfId="7594"/>
    <cellStyle name="Percent 3 2 4" xfId="9437"/>
    <cellStyle name="Percent 3 3" xfId="3497"/>
    <cellStyle name="Percent 3 3 2" xfId="3498"/>
    <cellStyle name="Percent 3 3 2 2" xfId="3499"/>
    <cellStyle name="Percent 3 3 2 2 2" xfId="7598"/>
    <cellStyle name="Percent 3 3 2 3" xfId="7597"/>
    <cellStyle name="Percent 3 3 3" xfId="3500"/>
    <cellStyle name="Percent 3 3 3 2" xfId="7599"/>
    <cellStyle name="Percent 3 3 4" xfId="7596"/>
    <cellStyle name="Percent 3 4" xfId="3501"/>
    <cellStyle name="Percent 3 4 2" xfId="3502"/>
    <cellStyle name="Percent 3 4 2 2" xfId="7601"/>
    <cellStyle name="Percent 3 4 3" xfId="3503"/>
    <cellStyle name="Percent 3 4 3 2" xfId="7602"/>
    <cellStyle name="Percent 3 4 4" xfId="7600"/>
    <cellStyle name="Percent 3 5" xfId="3504"/>
    <cellStyle name="Percent 3 5 2" xfId="3505"/>
    <cellStyle name="Percent 3 5 2 2" xfId="7604"/>
    <cellStyle name="Percent 3 5 3" xfId="7603"/>
    <cellStyle name="Percent 3 6" xfId="3506"/>
    <cellStyle name="Percent 3 6 2" xfId="3507"/>
    <cellStyle name="Percent 3 6 2 2" xfId="7606"/>
    <cellStyle name="Percent 3 6 3" xfId="3508"/>
    <cellStyle name="Percent 3 6 3 2" xfId="7607"/>
    <cellStyle name="Percent 3 6 4" xfId="7605"/>
    <cellStyle name="Percent 3 7" xfId="3509"/>
    <cellStyle name="Percent 3 7 2" xfId="7608"/>
    <cellStyle name="Percent 3 8" xfId="7593"/>
    <cellStyle name="Percent 4" xfId="3510"/>
    <cellStyle name="Percent 4 2" xfId="3511"/>
    <cellStyle name="Percent 4 2 2" xfId="3512"/>
    <cellStyle name="Percent 4 2 2 2" xfId="3513"/>
    <cellStyle name="Percent 4 2 2 2 2" xfId="7612"/>
    <cellStyle name="Percent 4 2 2 3" xfId="7611"/>
    <cellStyle name="Percent 4 2 3" xfId="3514"/>
    <cellStyle name="Percent 4 2 3 2" xfId="7613"/>
    <cellStyle name="Percent 4 2 4" xfId="7610"/>
    <cellStyle name="Percent 4 3" xfId="3515"/>
    <cellStyle name="Percent 4 3 2" xfId="3516"/>
    <cellStyle name="Percent 4 3 2 2" xfId="7615"/>
    <cellStyle name="Percent 4 3 3" xfId="3517"/>
    <cellStyle name="Percent 4 3 3 2" xfId="7616"/>
    <cellStyle name="Percent 4 3 4" xfId="7614"/>
    <cellStyle name="Percent 4 4" xfId="3518"/>
    <cellStyle name="Percent 4 4 2" xfId="3519"/>
    <cellStyle name="Percent 4 4 2 2" xfId="7618"/>
    <cellStyle name="Percent 4 4 3" xfId="7617"/>
    <cellStyle name="Percent 4 5" xfId="3520"/>
    <cellStyle name="Percent 4 5 2" xfId="3521"/>
    <cellStyle name="Percent 4 5 2 2" xfId="7620"/>
    <cellStyle name="Percent 4 5 3" xfId="3522"/>
    <cellStyle name="Percent 4 5 3 2" xfId="7621"/>
    <cellStyle name="Percent 4 5 4" xfId="7619"/>
    <cellStyle name="Percent 4 6" xfId="3523"/>
    <cellStyle name="Percent 4 6 2" xfId="7622"/>
    <cellStyle name="Percent 4 7" xfId="7609"/>
    <cellStyle name="Percent 5" xfId="3524"/>
    <cellStyle name="Percent 5 2" xfId="3525"/>
    <cellStyle name="Percent 5 2 2" xfId="3526"/>
    <cellStyle name="Percent 5 2 2 2" xfId="3527"/>
    <cellStyle name="Percent 5 2 2 2 2" xfId="7626"/>
    <cellStyle name="Percent 5 2 2 3" xfId="7625"/>
    <cellStyle name="Percent 5 2 3" xfId="3528"/>
    <cellStyle name="Percent 5 2 3 2" xfId="7627"/>
    <cellStyle name="Percent 5 2 4" xfId="7624"/>
    <cellStyle name="Percent 5 3" xfId="3529"/>
    <cellStyle name="Percent 5 3 2" xfId="3530"/>
    <cellStyle name="Percent 5 3 2 2" xfId="7629"/>
    <cellStyle name="Percent 5 3 3" xfId="3531"/>
    <cellStyle name="Percent 5 3 3 2" xfId="7630"/>
    <cellStyle name="Percent 5 3 4" xfId="7628"/>
    <cellStyle name="Percent 5 4" xfId="3532"/>
    <cellStyle name="Percent 5 4 2" xfId="3533"/>
    <cellStyle name="Percent 5 4 2 2" xfId="7632"/>
    <cellStyle name="Percent 5 4 3" xfId="7631"/>
    <cellStyle name="Percent 5 5" xfId="3534"/>
    <cellStyle name="Percent 5 5 2" xfId="3535"/>
    <cellStyle name="Percent 5 5 2 2" xfId="7634"/>
    <cellStyle name="Percent 5 5 3" xfId="3536"/>
    <cellStyle name="Percent 5 5 3 2" xfId="7635"/>
    <cellStyle name="Percent 5 5 4" xfId="7633"/>
    <cellStyle name="Percent 5 6" xfId="3537"/>
    <cellStyle name="Percent 5 6 2" xfId="7636"/>
    <cellStyle name="Percent 5 7" xfId="7623"/>
    <cellStyle name="percentage" xfId="3538"/>
    <cellStyle name="percentage 2" xfId="3539"/>
    <cellStyle name="percentage 2 2" xfId="7640"/>
    <cellStyle name="percentage 3" xfId="7639"/>
    <cellStyle name="Pilote de données - Catégorie" xfId="3540"/>
    <cellStyle name="Pilote de données - Catégorie 1" xfId="3541"/>
    <cellStyle name="Pilote de données - Catégorie 1 2" xfId="3542"/>
    <cellStyle name="Pilote de données - Catégorie 1 2 2" xfId="3543"/>
    <cellStyle name="Pilote de données - Catégorie 1 2 2 2" xfId="7644"/>
    <cellStyle name="Pilote de données - Catégorie 1 2 3" xfId="7643"/>
    <cellStyle name="Pilote de données - Catégorie 1 3" xfId="3544"/>
    <cellStyle name="Pilote de données - Catégorie 1 3 2" xfId="3545"/>
    <cellStyle name="Pilote de données - Catégorie 1 3 2 2" xfId="7646"/>
    <cellStyle name="Pilote de données - Catégorie 1 3 3" xfId="7645"/>
    <cellStyle name="Pilote de données - Catégorie 1 4" xfId="3546"/>
    <cellStyle name="Pilote de données - Catégorie 1 4 2" xfId="7647"/>
    <cellStyle name="Pilote de données - Catégorie 1 5" xfId="7642"/>
    <cellStyle name="Pilote de données - Catégorie 2" xfId="3547"/>
    <cellStyle name="Pilote de données - Catégorie 2 2" xfId="3548"/>
    <cellStyle name="Pilote de données - Catégorie 2 2 2" xfId="3549"/>
    <cellStyle name="Pilote de données - Catégorie 2 2 2 2" xfId="7650"/>
    <cellStyle name="Pilote de données - Catégorie 2 2 3" xfId="7649"/>
    <cellStyle name="Pilote de données - Catégorie 2 3" xfId="3550"/>
    <cellStyle name="Pilote de données - Catégorie 2 3 2" xfId="3551"/>
    <cellStyle name="Pilote de données - Catégorie 2 3 2 2" xfId="7652"/>
    <cellStyle name="Pilote de données - Catégorie 2 3 3" xfId="7651"/>
    <cellStyle name="Pilote de données - Catégorie 2 4" xfId="3552"/>
    <cellStyle name="Pilote de données - Catégorie 2 4 2" xfId="7653"/>
    <cellStyle name="Pilote de données - Catégorie 2 5" xfId="7648"/>
    <cellStyle name="Pilote de données - Catégorie 3" xfId="3553"/>
    <cellStyle name="Pilote de données - Catégorie 3 2" xfId="3554"/>
    <cellStyle name="Pilote de données - Catégorie 3 2 2" xfId="3555"/>
    <cellStyle name="Pilote de données - Catégorie 3 2 2 2" xfId="7656"/>
    <cellStyle name="Pilote de données - Catégorie 3 2 3" xfId="7655"/>
    <cellStyle name="Pilote de données - Catégorie 3 3" xfId="3556"/>
    <cellStyle name="Pilote de données - Catégorie 3 3 2" xfId="3557"/>
    <cellStyle name="Pilote de données - Catégorie 3 3 2 2" xfId="7658"/>
    <cellStyle name="Pilote de données - Catégorie 3 3 3" xfId="7657"/>
    <cellStyle name="Pilote de données - Catégorie 3 4" xfId="3558"/>
    <cellStyle name="Pilote de données - Catégorie 3 4 2" xfId="7659"/>
    <cellStyle name="Pilote de données - Catégorie 3 5" xfId="7654"/>
    <cellStyle name="Pilote de données - Catégorie 4" xfId="3559"/>
    <cellStyle name="Pilote de données - Catégorie 4 2" xfId="3560"/>
    <cellStyle name="Pilote de données - Catégorie 4 2 2" xfId="7661"/>
    <cellStyle name="Pilote de données - Catégorie 4 3" xfId="7660"/>
    <cellStyle name="Pilote de données - Catégorie 4 4" xfId="9439"/>
    <cellStyle name="Pilote de données - Catégorie 5" xfId="3561"/>
    <cellStyle name="Pilote de données - Catégorie 5 2" xfId="3562"/>
    <cellStyle name="Pilote de données - Catégorie 5 2 2" xfId="7663"/>
    <cellStyle name="Pilote de données - Catégorie 5 3" xfId="7662"/>
    <cellStyle name="Pilote de données - Catégorie 5 4" xfId="9440"/>
    <cellStyle name="Pilote de données - Catégorie 6" xfId="3563"/>
    <cellStyle name="Pilote de données - Catégorie 6 2" xfId="3564"/>
    <cellStyle name="Pilote de données - Catégorie 6 2 2" xfId="7665"/>
    <cellStyle name="Pilote de données - Catégorie 6 3" xfId="7664"/>
    <cellStyle name="Pilote de données - Catégorie 6 4" xfId="9441"/>
    <cellStyle name="Pilote de données - Catégorie 7" xfId="3565"/>
    <cellStyle name="Pilote de données - Catégorie 7 2" xfId="7666"/>
    <cellStyle name="Pilote de données - Catégorie 8" xfId="7641"/>
    <cellStyle name="Pilote de données - Catégorie 9" xfId="9438"/>
    <cellStyle name="Pilote de données - Catégorie_Lettre plafond PLF 2012 - MEDDTL - fichier source" xfId="3566"/>
    <cellStyle name="Pilote de données - Champ" xfId="3567"/>
    <cellStyle name="Pilote de données - Champ 1" xfId="3568"/>
    <cellStyle name="Pilote de données - Champ 1 2" xfId="3569"/>
    <cellStyle name="Pilote de données - Champ 1 2 2" xfId="3570"/>
    <cellStyle name="Pilote de données - Champ 1 2 2 2" xfId="7670"/>
    <cellStyle name="Pilote de données - Champ 1 2 3" xfId="7669"/>
    <cellStyle name="Pilote de données - Champ 1 3" xfId="3571"/>
    <cellStyle name="Pilote de données - Champ 1 3 2" xfId="3572"/>
    <cellStyle name="Pilote de données - Champ 1 3 2 2" xfId="7672"/>
    <cellStyle name="Pilote de données - Champ 1 3 3" xfId="7671"/>
    <cellStyle name="Pilote de données - Champ 1 4" xfId="3573"/>
    <cellStyle name="Pilote de données - Champ 1 4 2" xfId="7673"/>
    <cellStyle name="Pilote de données - Champ 1 5" xfId="7668"/>
    <cellStyle name="Pilote de données - Champ 2" xfId="3574"/>
    <cellStyle name="Pilote de données - Champ 2 2" xfId="3575"/>
    <cellStyle name="Pilote de données - Champ 2 2 2" xfId="3576"/>
    <cellStyle name="Pilote de données - Champ 2 2 2 2" xfId="7676"/>
    <cellStyle name="Pilote de données - Champ 2 2 3" xfId="7675"/>
    <cellStyle name="Pilote de données - Champ 2 2 4" xfId="9442"/>
    <cellStyle name="Pilote de données - Champ 2 3" xfId="3577"/>
    <cellStyle name="Pilote de données - Champ 2 3 2" xfId="7677"/>
    <cellStyle name="Pilote de données - Champ 2 4" xfId="7674"/>
    <cellStyle name="Pilote de données - Champ 3" xfId="3578"/>
    <cellStyle name="Pilote de données - Champ 3 2" xfId="3579"/>
    <cellStyle name="Pilote de données - Champ 3 2 2" xfId="7679"/>
    <cellStyle name="Pilote de données - Champ 3 3" xfId="7678"/>
    <cellStyle name="Pilote de données - Champ 3 4" xfId="9443"/>
    <cellStyle name="Pilote de données - Champ 4" xfId="3580"/>
    <cellStyle name="Pilote de données - Champ 4 2" xfId="3581"/>
    <cellStyle name="Pilote de données - Champ 4 2 2" xfId="7681"/>
    <cellStyle name="Pilote de données - Champ 4 3" xfId="7680"/>
    <cellStyle name="Pilote de données - Champ 4 4" xfId="9444"/>
    <cellStyle name="Pilote de données - Champ 5" xfId="3582"/>
    <cellStyle name="Pilote de données - Champ 5 2" xfId="7682"/>
    <cellStyle name="Pilote de données - Champ 6" xfId="7667"/>
    <cellStyle name="Pilote de données - Champ_2013 03 05 ANNEXES circulaire sécurisation" xfId="3583"/>
    <cellStyle name="Pilote de données - Coin" xfId="3584"/>
    <cellStyle name="Pilote de données - Coin 1" xfId="3585"/>
    <cellStyle name="Pilote de données - Coin 1 2" xfId="3586"/>
    <cellStyle name="Pilote de données - Coin 1 2 2" xfId="3587"/>
    <cellStyle name="Pilote de données - Coin 1 2 2 2" xfId="7686"/>
    <cellStyle name="Pilote de données - Coin 1 2 3" xfId="7685"/>
    <cellStyle name="Pilote de données - Coin 1 3" xfId="3588"/>
    <cellStyle name="Pilote de données - Coin 1 3 2" xfId="3589"/>
    <cellStyle name="Pilote de données - Coin 1 3 2 2" xfId="7688"/>
    <cellStyle name="Pilote de données - Coin 1 3 3" xfId="7687"/>
    <cellStyle name="Pilote de données - Coin 1 4" xfId="3590"/>
    <cellStyle name="Pilote de données - Coin 1 4 2" xfId="7689"/>
    <cellStyle name="Pilote de données - Coin 1 5" xfId="7684"/>
    <cellStyle name="Pilote de données - Coin 2" xfId="3591"/>
    <cellStyle name="Pilote de données - Coin 2 2" xfId="3592"/>
    <cellStyle name="Pilote de données - Coin 2 2 2" xfId="3593"/>
    <cellStyle name="Pilote de données - Coin 2 2 2 2" xfId="7692"/>
    <cellStyle name="Pilote de données - Coin 2 2 3" xfId="7691"/>
    <cellStyle name="Pilote de données - Coin 2 2 4" xfId="9445"/>
    <cellStyle name="Pilote de données - Coin 2 3" xfId="3594"/>
    <cellStyle name="Pilote de données - Coin 2 3 2" xfId="7693"/>
    <cellStyle name="Pilote de données - Coin 2 4" xfId="7690"/>
    <cellStyle name="Pilote de données - Coin 3" xfId="3595"/>
    <cellStyle name="Pilote de données - Coin 3 2" xfId="3596"/>
    <cellStyle name="Pilote de données - Coin 3 2 2" xfId="7695"/>
    <cellStyle name="Pilote de données - Coin 3 3" xfId="7694"/>
    <cellStyle name="Pilote de données - Coin 3 4" xfId="9446"/>
    <cellStyle name="Pilote de données - Coin 4" xfId="3597"/>
    <cellStyle name="Pilote de données - Coin 4 2" xfId="3598"/>
    <cellStyle name="Pilote de données - Coin 4 2 2" xfId="7697"/>
    <cellStyle name="Pilote de données - Coin 4 3" xfId="7696"/>
    <cellStyle name="Pilote de données - Coin 4 4" xfId="9447"/>
    <cellStyle name="Pilote de données - Coin 5" xfId="3599"/>
    <cellStyle name="Pilote de données - Coin 5 2" xfId="7698"/>
    <cellStyle name="Pilote de données - Coin 6" xfId="7683"/>
    <cellStyle name="Pilote de données - Coin_2013 03 05 ANNEXES circulaire sécurisation" xfId="3600"/>
    <cellStyle name="Pilote de données - Résultat" xfId="3601"/>
    <cellStyle name="Pilote de données - Résultat 1" xfId="3602"/>
    <cellStyle name="Pilote de données - Résultat 1 2" xfId="3603"/>
    <cellStyle name="Pilote de données - Résultat 1 2 2" xfId="3604"/>
    <cellStyle name="Pilote de données - Résultat 1 2 2 2" xfId="7702"/>
    <cellStyle name="Pilote de données - Résultat 1 2 3" xfId="7701"/>
    <cellStyle name="Pilote de données - Résultat 1 3" xfId="3605"/>
    <cellStyle name="Pilote de données - Résultat 1 3 2" xfId="3606"/>
    <cellStyle name="Pilote de données - Résultat 1 3 2 2" xfId="7704"/>
    <cellStyle name="Pilote de données - Résultat 1 3 3" xfId="7703"/>
    <cellStyle name="Pilote de données - Résultat 1 4" xfId="3607"/>
    <cellStyle name="Pilote de données - Résultat 1 4 2" xfId="7705"/>
    <cellStyle name="Pilote de données - Résultat 1 5" xfId="7700"/>
    <cellStyle name="Pilote de données - Résultat 2" xfId="3608"/>
    <cellStyle name="Pilote de données - Résultat 2 2" xfId="3609"/>
    <cellStyle name="Pilote de données - Résultat 2 2 2" xfId="3610"/>
    <cellStyle name="Pilote de données - Résultat 2 2 2 2" xfId="7708"/>
    <cellStyle name="Pilote de données - Résultat 2 2 3" xfId="7707"/>
    <cellStyle name="Pilote de données - Résultat 2 2 4" xfId="9448"/>
    <cellStyle name="Pilote de données - Résultat 2 3" xfId="3611"/>
    <cellStyle name="Pilote de données - Résultat 2 3 2" xfId="7709"/>
    <cellStyle name="Pilote de données - Résultat 2 4" xfId="7706"/>
    <cellStyle name="Pilote de données - Résultat 3" xfId="3612"/>
    <cellStyle name="Pilote de données - Résultat 3 2" xfId="3613"/>
    <cellStyle name="Pilote de données - Résultat 3 2 2" xfId="7711"/>
    <cellStyle name="Pilote de données - Résultat 3 3" xfId="7710"/>
    <cellStyle name="Pilote de données - Résultat 3 4" xfId="9449"/>
    <cellStyle name="Pilote de données - Résultat 4" xfId="3614"/>
    <cellStyle name="Pilote de données - Résultat 4 2" xfId="3615"/>
    <cellStyle name="Pilote de données - Résultat 4 2 2" xfId="7713"/>
    <cellStyle name="Pilote de données - Résultat 4 3" xfId="7712"/>
    <cellStyle name="Pilote de données - Résultat 4 4" xfId="9450"/>
    <cellStyle name="Pilote de données - Résultat 5" xfId="3616"/>
    <cellStyle name="Pilote de données - Résultat 5 2" xfId="7714"/>
    <cellStyle name="Pilote de données - Résultat 6" xfId="7699"/>
    <cellStyle name="Pilote de données - Résultat_2013 03 05 ANNEXES circulaire sécurisation" xfId="3617"/>
    <cellStyle name="Pilote de données - Titre" xfId="3618"/>
    <cellStyle name="Pilote de données - Titre 1" xfId="3619"/>
    <cellStyle name="Pilote de données - Titre 1 2" xfId="3620"/>
    <cellStyle name="Pilote de données - Titre 1 2 2" xfId="3621"/>
    <cellStyle name="Pilote de données - Titre 1 2 2 2" xfId="7718"/>
    <cellStyle name="Pilote de données - Titre 1 2 3" xfId="7717"/>
    <cellStyle name="Pilote de données - Titre 1 3" xfId="3622"/>
    <cellStyle name="Pilote de données - Titre 1 3 2" xfId="3623"/>
    <cellStyle name="Pilote de données - Titre 1 3 2 2" xfId="7720"/>
    <cellStyle name="Pilote de données - Titre 1 3 3" xfId="7719"/>
    <cellStyle name="Pilote de données - Titre 1 4" xfId="3624"/>
    <cellStyle name="Pilote de données - Titre 1 4 2" xfId="7721"/>
    <cellStyle name="Pilote de données - Titre 1 5" xfId="7716"/>
    <cellStyle name="Pilote de données - Titre 2" xfId="3625"/>
    <cellStyle name="Pilote de données - Titre 2 2" xfId="3626"/>
    <cellStyle name="Pilote de données - Titre 2 2 2" xfId="3627"/>
    <cellStyle name="Pilote de données - Titre 2 2 2 2" xfId="7724"/>
    <cellStyle name="Pilote de données - Titre 2 2 3" xfId="7723"/>
    <cellStyle name="Pilote de données - Titre 2 2 4" xfId="9451"/>
    <cellStyle name="Pilote de données - Titre 2 3" xfId="3628"/>
    <cellStyle name="Pilote de données - Titre 2 3 2" xfId="7725"/>
    <cellStyle name="Pilote de données - Titre 2 4" xfId="7722"/>
    <cellStyle name="Pilote de données - Titre 3" xfId="3629"/>
    <cellStyle name="Pilote de données - Titre 3 2" xfId="3630"/>
    <cellStyle name="Pilote de données - Titre 3 2 2" xfId="7727"/>
    <cellStyle name="Pilote de données - Titre 3 3" xfId="7726"/>
    <cellStyle name="Pilote de données - Titre 3 4" xfId="9452"/>
    <cellStyle name="Pilote de données - Titre 4" xfId="3631"/>
    <cellStyle name="Pilote de données - Titre 4 2" xfId="3632"/>
    <cellStyle name="Pilote de données - Titre 4 2 2" xfId="7729"/>
    <cellStyle name="Pilote de données - Titre 4 3" xfId="7728"/>
    <cellStyle name="Pilote de données - Titre 4 4" xfId="9453"/>
    <cellStyle name="Pilote de données - Titre 5" xfId="3633"/>
    <cellStyle name="Pilote de données - Titre 5 2" xfId="7730"/>
    <cellStyle name="Pilote de données - Titre 6" xfId="7715"/>
    <cellStyle name="Pilote de données - Titre_2013 03 05 ANNEXES circulaire sécurisation" xfId="3634"/>
    <cellStyle name="Pilote de données - Valeur" xfId="3635"/>
    <cellStyle name="Pilote de données - Valeur 1" xfId="3636"/>
    <cellStyle name="Pilote de données - Valeur 1 2" xfId="3637"/>
    <cellStyle name="Pilote de données - Valeur 1 2 2" xfId="3638"/>
    <cellStyle name="Pilote de données - Valeur 1 2 2 2" xfId="7734"/>
    <cellStyle name="Pilote de données - Valeur 1 2 3" xfId="7733"/>
    <cellStyle name="Pilote de données - Valeur 1 3" xfId="3639"/>
    <cellStyle name="Pilote de données - Valeur 1 3 2" xfId="3640"/>
    <cellStyle name="Pilote de données - Valeur 1 3 2 2" xfId="7736"/>
    <cellStyle name="Pilote de données - Valeur 1 3 3" xfId="7735"/>
    <cellStyle name="Pilote de données - Valeur 1 4" xfId="3641"/>
    <cellStyle name="Pilote de données - Valeur 1 4 2" xfId="7737"/>
    <cellStyle name="Pilote de données - Valeur 1 5" xfId="7732"/>
    <cellStyle name="Pilote de données - Valeur 2" xfId="3642"/>
    <cellStyle name="Pilote de données - Valeur 2 2" xfId="3643"/>
    <cellStyle name="Pilote de données - Valeur 2 2 2" xfId="3644"/>
    <cellStyle name="Pilote de données - Valeur 2 2 2 2" xfId="7740"/>
    <cellStyle name="Pilote de données - Valeur 2 2 3" xfId="7739"/>
    <cellStyle name="Pilote de données - Valeur 2 3" xfId="3645"/>
    <cellStyle name="Pilote de données - Valeur 2 3 2" xfId="3646"/>
    <cellStyle name="Pilote de données - Valeur 2 3 2 2" xfId="7742"/>
    <cellStyle name="Pilote de données - Valeur 2 3 3" xfId="7741"/>
    <cellStyle name="Pilote de données - Valeur 2 4" xfId="3647"/>
    <cellStyle name="Pilote de données - Valeur 2 4 2" xfId="7743"/>
    <cellStyle name="Pilote de données - Valeur 2 5" xfId="7738"/>
    <cellStyle name="Pilote de données - Valeur 3" xfId="3648"/>
    <cellStyle name="Pilote de données - Valeur 3 2" xfId="3649"/>
    <cellStyle name="Pilote de données - Valeur 3 2 2" xfId="3650"/>
    <cellStyle name="Pilote de données - Valeur 3 2 2 2" xfId="7746"/>
    <cellStyle name="Pilote de données - Valeur 3 2 3" xfId="7745"/>
    <cellStyle name="Pilote de données - Valeur 3 2 4" xfId="9454"/>
    <cellStyle name="Pilote de données - Valeur 3 3" xfId="3651"/>
    <cellStyle name="Pilote de données - Valeur 3 3 2" xfId="7747"/>
    <cellStyle name="Pilote de données - Valeur 3 4" xfId="7744"/>
    <cellStyle name="Pilote de données - Valeur 4" xfId="3652"/>
    <cellStyle name="Pilote de données - Valeur 4 2" xfId="3653"/>
    <cellStyle name="Pilote de données - Valeur 4 2 2" xfId="7749"/>
    <cellStyle name="Pilote de données - Valeur 4 3" xfId="7748"/>
    <cellStyle name="Pilote de données - Valeur 4 4" xfId="9455"/>
    <cellStyle name="Pilote de données - Valeur 5" xfId="3654"/>
    <cellStyle name="Pilote de données - Valeur 5 2" xfId="3655"/>
    <cellStyle name="Pilote de données - Valeur 5 2 2" xfId="7751"/>
    <cellStyle name="Pilote de données - Valeur 5 3" xfId="7750"/>
    <cellStyle name="Pilote de données - Valeur 5 4" xfId="9456"/>
    <cellStyle name="Pilote de données - Valeur 6" xfId="3656"/>
    <cellStyle name="Pilote de données - Valeur 6 2" xfId="7752"/>
    <cellStyle name="Pilote de données - Valeur 7" xfId="7731"/>
    <cellStyle name="Pilote de données - Valeur_2013 03 05 ANNEXES circulaire sécurisation" xfId="3657"/>
    <cellStyle name="Pourcent(2)" xfId="3658"/>
    <cellStyle name="Pourcent(2) 2" xfId="3659"/>
    <cellStyle name="Pourcent(2) 2 2" xfId="3660"/>
    <cellStyle name="Pourcent(2) 2 2 2" xfId="7755"/>
    <cellStyle name="Pourcent(2) 2 3" xfId="7754"/>
    <cellStyle name="Pourcent(2) 3" xfId="3661"/>
    <cellStyle name="Pourcent(2) 3 2" xfId="7756"/>
    <cellStyle name="Pourcent(2) 4" xfId="7753"/>
    <cellStyle name="Pourcent0" xfId="3662"/>
    <cellStyle name="Pourcent0 2" xfId="3663"/>
    <cellStyle name="Pourcent0 2 2" xfId="3664"/>
    <cellStyle name="Pourcent0 2 2 2" xfId="3665"/>
    <cellStyle name="Pourcent0 2 2 2 2" xfId="7760"/>
    <cellStyle name="Pourcent0 2 2 3" xfId="7759"/>
    <cellStyle name="Pourcent0 2 2 4" xfId="9459"/>
    <cellStyle name="Pourcent0 2 3" xfId="3666"/>
    <cellStyle name="Pourcent0 2 3 2" xfId="7761"/>
    <cellStyle name="Pourcent0 2 4" xfId="7758"/>
    <cellStyle name="Pourcent0 2 5" xfId="9458"/>
    <cellStyle name="Pourcent0 3" xfId="3667"/>
    <cellStyle name="Pourcent0 3 2" xfId="3668"/>
    <cellStyle name="Pourcent0 3 2 2" xfId="7763"/>
    <cellStyle name="Pourcent0 3 3" xfId="7762"/>
    <cellStyle name="Pourcent0 3 4" xfId="9460"/>
    <cellStyle name="Pourcent0 4" xfId="3669"/>
    <cellStyle name="Pourcent0 4 2" xfId="3670"/>
    <cellStyle name="Pourcent0 4 2 2" xfId="7765"/>
    <cellStyle name="Pourcent0 4 3" xfId="7764"/>
    <cellStyle name="Pourcent0 4 4" xfId="9461"/>
    <cellStyle name="Pourcent0 5" xfId="3671"/>
    <cellStyle name="Pourcent0 5 2" xfId="7766"/>
    <cellStyle name="Pourcent0 6" xfId="7757"/>
    <cellStyle name="Pourcent0 7" xfId="9457"/>
    <cellStyle name="Pourcent1" xfId="3672"/>
    <cellStyle name="Pourcent1 2" xfId="3673"/>
    <cellStyle name="Pourcent1 2 2" xfId="3674"/>
    <cellStyle name="Pourcent1 2 2 2" xfId="3675"/>
    <cellStyle name="Pourcent1 2 2 2 2" xfId="7770"/>
    <cellStyle name="Pourcent1 2 2 3" xfId="7769"/>
    <cellStyle name="Pourcent1 2 2 4" xfId="9464"/>
    <cellStyle name="Pourcent1 2 3" xfId="3676"/>
    <cellStyle name="Pourcent1 2 3 2" xfId="7771"/>
    <cellStyle name="Pourcent1 2 4" xfId="7768"/>
    <cellStyle name="Pourcent1 2 5" xfId="9463"/>
    <cellStyle name="Pourcent1 3" xfId="3677"/>
    <cellStyle name="Pourcent1 3 2" xfId="3678"/>
    <cellStyle name="Pourcent1 3 2 2" xfId="7773"/>
    <cellStyle name="Pourcent1 3 3" xfId="7772"/>
    <cellStyle name="Pourcent1 3 4" xfId="9465"/>
    <cellStyle name="Pourcent1 4" xfId="3679"/>
    <cellStyle name="Pourcent1 4 2" xfId="3680"/>
    <cellStyle name="Pourcent1 4 2 2" xfId="7775"/>
    <cellStyle name="Pourcent1 4 3" xfId="7774"/>
    <cellStyle name="Pourcent1 4 4" xfId="9466"/>
    <cellStyle name="Pourcent1 5" xfId="3681"/>
    <cellStyle name="Pourcent1 5 2" xfId="7776"/>
    <cellStyle name="Pourcent1 6" xfId="7767"/>
    <cellStyle name="Pourcent1 7" xfId="9462"/>
    <cellStyle name="Pourcent2" xfId="3682"/>
    <cellStyle name="Pourcent2 2" xfId="3683"/>
    <cellStyle name="Pourcent2 2 2" xfId="3684"/>
    <cellStyle name="Pourcent2 2 2 2" xfId="3685"/>
    <cellStyle name="Pourcent2 2 2 2 2" xfId="7780"/>
    <cellStyle name="Pourcent2 2 2 3" xfId="7779"/>
    <cellStyle name="Pourcent2 2 2 4" xfId="9469"/>
    <cellStyle name="Pourcent2 2 3" xfId="3686"/>
    <cellStyle name="Pourcent2 2 3 2" xfId="7781"/>
    <cellStyle name="Pourcent2 2 4" xfId="7778"/>
    <cellStyle name="Pourcent2 2 5" xfId="9468"/>
    <cellStyle name="Pourcent2 3" xfId="3687"/>
    <cellStyle name="Pourcent2 3 2" xfId="3688"/>
    <cellStyle name="Pourcent2 3 2 2" xfId="7783"/>
    <cellStyle name="Pourcent2 3 3" xfId="7782"/>
    <cellStyle name="Pourcent2 3 4" xfId="9470"/>
    <cellStyle name="Pourcent2 4" xfId="3689"/>
    <cellStyle name="Pourcent2 4 2" xfId="3690"/>
    <cellStyle name="Pourcent2 4 2 2" xfId="7785"/>
    <cellStyle name="Pourcent2 4 3" xfId="7784"/>
    <cellStyle name="Pourcent2 4 4" xfId="9471"/>
    <cellStyle name="Pourcent2 5" xfId="3691"/>
    <cellStyle name="Pourcent2 5 2" xfId="7786"/>
    <cellStyle name="Pourcent2 6" xfId="7777"/>
    <cellStyle name="Pourcent2 7" xfId="9467"/>
    <cellStyle name="Pourcentage" xfId="3692" builtinId="5"/>
    <cellStyle name="Pourcentage 10" xfId="3693"/>
    <cellStyle name="Pourcentage 10 2" xfId="3694"/>
    <cellStyle name="Pourcentage 10 2 2" xfId="3695"/>
    <cellStyle name="Pourcentage 10 2 2 2" xfId="7789"/>
    <cellStyle name="Pourcentage 10 2 3" xfId="7788"/>
    <cellStyle name="Pourcentage 10 2 4" xfId="9472"/>
    <cellStyle name="Pourcentage 10 3" xfId="3696"/>
    <cellStyle name="Pourcentage 10 3 2" xfId="7790"/>
    <cellStyle name="Pourcentage 10 4" xfId="7787"/>
    <cellStyle name="Pourcentage 10 5" xfId="8254"/>
    <cellStyle name="Pourcentage 11" xfId="3697"/>
    <cellStyle name="Pourcentage 11 2" xfId="3698"/>
    <cellStyle name="Pourcentage 11 2 2" xfId="3699"/>
    <cellStyle name="Pourcentage 11 2 2 2" xfId="7793"/>
    <cellStyle name="Pourcentage 11 2 3" xfId="7792"/>
    <cellStyle name="Pourcentage 11 2 4" xfId="9474"/>
    <cellStyle name="Pourcentage 11 3" xfId="3700"/>
    <cellStyle name="Pourcentage 11 3 2" xfId="7794"/>
    <cellStyle name="Pourcentage 11 4" xfId="7791"/>
    <cellStyle name="Pourcentage 11 5" xfId="9473"/>
    <cellStyle name="Pourcentage 12" xfId="3701"/>
    <cellStyle name="Pourcentage 12 2" xfId="3702"/>
    <cellStyle name="Pourcentage 12 2 2" xfId="7796"/>
    <cellStyle name="Pourcentage 12 3" xfId="7795"/>
    <cellStyle name="Pourcentage 12 4" xfId="9475"/>
    <cellStyle name="Pourcentage 13" xfId="3703"/>
    <cellStyle name="Pourcentage 13 2" xfId="3704"/>
    <cellStyle name="Pourcentage 13 2 2" xfId="3705"/>
    <cellStyle name="Pourcentage 13 2 2 2" xfId="7799"/>
    <cellStyle name="Pourcentage 13 2 3" xfId="7798"/>
    <cellStyle name="Pourcentage 13 2 4" xfId="9477"/>
    <cellStyle name="Pourcentage 13 3" xfId="3706"/>
    <cellStyle name="Pourcentage 13 3 2" xfId="7800"/>
    <cellStyle name="Pourcentage 13 4" xfId="7797"/>
    <cellStyle name="Pourcentage 13 5" xfId="9476"/>
    <cellStyle name="Pourcentage 14" xfId="3707"/>
    <cellStyle name="Pourcentage 14 2" xfId="3708"/>
    <cellStyle name="Pourcentage 14 2 2" xfId="7802"/>
    <cellStyle name="Pourcentage 14 2 3" xfId="9479"/>
    <cellStyle name="Pourcentage 14 3" xfId="3709"/>
    <cellStyle name="Pourcentage 14 3 2" xfId="7803"/>
    <cellStyle name="Pourcentage 14 4" xfId="7801"/>
    <cellStyle name="Pourcentage 14 5" xfId="9478"/>
    <cellStyle name="Pourcentage 15" xfId="3710"/>
    <cellStyle name="Pourcentage 15 2" xfId="7804"/>
    <cellStyle name="Pourcentage 15 3" xfId="9480"/>
    <cellStyle name="Pourcentage 16" xfId="3711"/>
    <cellStyle name="Pourcentage 16 2" xfId="7805"/>
    <cellStyle name="Pourcentage 16 3" xfId="9481"/>
    <cellStyle name="Pourcentage 17" xfId="9731"/>
    <cellStyle name="Pourcentage 2" xfId="3712"/>
    <cellStyle name="Pourcentage 2 2" xfId="3713"/>
    <cellStyle name="Pourcentage 2 2 2" xfId="3714"/>
    <cellStyle name="Pourcentage 2 2 2 2" xfId="3715"/>
    <cellStyle name="Pourcentage 2 2 2 2 2" xfId="7809"/>
    <cellStyle name="Pourcentage 2 2 2 3" xfId="7808"/>
    <cellStyle name="Pourcentage 2 2 2 4" xfId="9484"/>
    <cellStyle name="Pourcentage 2 2 3" xfId="3716"/>
    <cellStyle name="Pourcentage 2 2 3 2" xfId="7810"/>
    <cellStyle name="Pourcentage 2 2 4" xfId="7807"/>
    <cellStyle name="Pourcentage 2 2 5" xfId="9483"/>
    <cellStyle name="Pourcentage 2 3" xfId="3717"/>
    <cellStyle name="Pourcentage 2 3 2" xfId="3718"/>
    <cellStyle name="Pourcentage 2 3 2 2" xfId="3719"/>
    <cellStyle name="Pourcentage 2 3 2 2 2" xfId="7813"/>
    <cellStyle name="Pourcentage 2 3 2 3" xfId="7812"/>
    <cellStyle name="Pourcentage 2 3 2 4" xfId="9486"/>
    <cellStyle name="Pourcentage 2 3 3" xfId="3720"/>
    <cellStyle name="Pourcentage 2 3 3 2" xfId="7814"/>
    <cellStyle name="Pourcentage 2 3 4" xfId="7811"/>
    <cellStyle name="Pourcentage 2 3 5" xfId="9485"/>
    <cellStyle name="Pourcentage 2 4" xfId="3721"/>
    <cellStyle name="Pourcentage 2 4 2" xfId="7815"/>
    <cellStyle name="Pourcentage 2 5" xfId="7806"/>
    <cellStyle name="Pourcentage 2 6" xfId="9482"/>
    <cellStyle name="Pourcentage 3" xfId="3722"/>
    <cellStyle name="Pourcentage 3 2" xfId="3723"/>
    <cellStyle name="Pourcentage 3 2 2" xfId="3724"/>
    <cellStyle name="Pourcentage 3 2 2 2" xfId="3725"/>
    <cellStyle name="Pourcentage 3 2 2 2 2" xfId="7819"/>
    <cellStyle name="Pourcentage 3 2 2 3" xfId="7818"/>
    <cellStyle name="Pourcentage 3 2 2 4" xfId="9489"/>
    <cellStyle name="Pourcentage 3 2 3" xfId="3726"/>
    <cellStyle name="Pourcentage 3 2 3 2" xfId="7820"/>
    <cellStyle name="Pourcentage 3 2 4" xfId="7817"/>
    <cellStyle name="Pourcentage 3 2 5" xfId="9488"/>
    <cellStyle name="Pourcentage 3 3" xfId="3727"/>
    <cellStyle name="Pourcentage 3 3 2" xfId="3728"/>
    <cellStyle name="Pourcentage 3 3 2 2" xfId="3729"/>
    <cellStyle name="Pourcentage 3 3 2 2 2" xfId="7823"/>
    <cellStyle name="Pourcentage 3 3 2 3" xfId="7822"/>
    <cellStyle name="Pourcentage 3 3 2 4" xfId="9491"/>
    <cellStyle name="Pourcentage 3 3 3" xfId="3730"/>
    <cellStyle name="Pourcentage 3 3 3 2" xfId="7824"/>
    <cellStyle name="Pourcentage 3 3 4" xfId="7821"/>
    <cellStyle name="Pourcentage 3 3 5" xfId="9490"/>
    <cellStyle name="Pourcentage 3 4" xfId="3731"/>
    <cellStyle name="Pourcentage 3 4 2" xfId="3732"/>
    <cellStyle name="Pourcentage 3 4 2 2" xfId="7826"/>
    <cellStyle name="Pourcentage 3 4 3" xfId="7825"/>
    <cellStyle name="Pourcentage 3 4 4" xfId="9492"/>
    <cellStyle name="Pourcentage 3 5" xfId="3733"/>
    <cellStyle name="Pourcentage 3 5 2" xfId="3734"/>
    <cellStyle name="Pourcentage 3 5 2 2" xfId="7828"/>
    <cellStyle name="Pourcentage 3 5 3" xfId="7827"/>
    <cellStyle name="Pourcentage 3 6" xfId="3735"/>
    <cellStyle name="Pourcentage 3 6 2" xfId="7829"/>
    <cellStyle name="Pourcentage 3 7" xfId="7816"/>
    <cellStyle name="Pourcentage 3 8" xfId="9487"/>
    <cellStyle name="Pourcentage 4" xfId="3736"/>
    <cellStyle name="Pourcentage 4 2" xfId="3737"/>
    <cellStyle name="Pourcentage 4 2 2" xfId="3738"/>
    <cellStyle name="Pourcentage 4 2 2 2" xfId="3739"/>
    <cellStyle name="Pourcentage 4 2 2 2 2" xfId="7833"/>
    <cellStyle name="Pourcentage 4 2 2 3" xfId="7832"/>
    <cellStyle name="Pourcentage 4 2 2 4" xfId="9495"/>
    <cellStyle name="Pourcentage 4 2 3" xfId="3740"/>
    <cellStyle name="Pourcentage 4 2 3 2" xfId="7834"/>
    <cellStyle name="Pourcentage 4 2 4" xfId="7831"/>
    <cellStyle name="Pourcentage 4 2 5" xfId="9494"/>
    <cellStyle name="Pourcentage 4 3" xfId="3741"/>
    <cellStyle name="Pourcentage 4 3 2" xfId="3742"/>
    <cellStyle name="Pourcentage 4 3 2 2" xfId="3743"/>
    <cellStyle name="Pourcentage 4 3 2 2 2" xfId="7837"/>
    <cellStyle name="Pourcentage 4 3 2 3" xfId="7836"/>
    <cellStyle name="Pourcentage 4 3 2 4" xfId="9497"/>
    <cellStyle name="Pourcentage 4 3 3" xfId="3744"/>
    <cellStyle name="Pourcentage 4 3 3 2" xfId="7838"/>
    <cellStyle name="Pourcentage 4 3 4" xfId="7835"/>
    <cellStyle name="Pourcentage 4 3 5" xfId="9496"/>
    <cellStyle name="Pourcentage 4 4" xfId="3745"/>
    <cellStyle name="Pourcentage 4 4 2" xfId="3746"/>
    <cellStyle name="Pourcentage 4 4 2 2" xfId="7840"/>
    <cellStyle name="Pourcentage 4 4 3" xfId="7839"/>
    <cellStyle name="Pourcentage 4 4 4" xfId="9498"/>
    <cellStyle name="Pourcentage 4 5" xfId="3747"/>
    <cellStyle name="Pourcentage 4 5 2" xfId="7841"/>
    <cellStyle name="Pourcentage 4 6" xfId="7830"/>
    <cellStyle name="Pourcentage 4 7" xfId="9493"/>
    <cellStyle name="Pourcentage 5" xfId="3748"/>
    <cellStyle name="Pourcentage 5 2" xfId="3749"/>
    <cellStyle name="Pourcentage 5 2 2" xfId="3750"/>
    <cellStyle name="Pourcentage 5 2 2 2" xfId="7844"/>
    <cellStyle name="Pourcentage 5 2 3" xfId="7843"/>
    <cellStyle name="Pourcentage 5 3" xfId="3751"/>
    <cellStyle name="Pourcentage 5 3 2" xfId="3752"/>
    <cellStyle name="Pourcentage 5 3 2 2" xfId="7846"/>
    <cellStyle name="Pourcentage 5 3 3" xfId="7845"/>
    <cellStyle name="Pourcentage 5 3 4" xfId="9499"/>
    <cellStyle name="Pourcentage 5 4" xfId="3753"/>
    <cellStyle name="Pourcentage 5 4 2" xfId="7847"/>
    <cellStyle name="Pourcentage 5 5" xfId="7842"/>
    <cellStyle name="Pourcentage 6" xfId="3754"/>
    <cellStyle name="Pourcentage 6 2" xfId="3755"/>
    <cellStyle name="Pourcentage 6 2 2" xfId="3756"/>
    <cellStyle name="Pourcentage 6 2 2 2" xfId="7850"/>
    <cellStyle name="Pourcentage 6 2 3" xfId="7849"/>
    <cellStyle name="Pourcentage 6 2 4" xfId="9501"/>
    <cellStyle name="Pourcentage 6 3" xfId="3757"/>
    <cellStyle name="Pourcentage 6 3 2" xfId="3758"/>
    <cellStyle name="Pourcentage 6 3 2 2" xfId="7852"/>
    <cellStyle name="Pourcentage 6 3 3" xfId="7851"/>
    <cellStyle name="Pourcentage 6 4" xfId="3759"/>
    <cellStyle name="Pourcentage 6 4 2" xfId="7853"/>
    <cellStyle name="Pourcentage 6 5" xfId="7848"/>
    <cellStyle name="Pourcentage 6 6" xfId="9500"/>
    <cellStyle name="Pourcentage 7" xfId="3760"/>
    <cellStyle name="Pourcentage 7 2" xfId="3761"/>
    <cellStyle name="Pourcentage 7 2 2" xfId="3762"/>
    <cellStyle name="Pourcentage 7 2 2 2" xfId="3763"/>
    <cellStyle name="Pourcentage 7 2 2 2 2" xfId="7857"/>
    <cellStyle name="Pourcentage 7 2 2 3" xfId="7856"/>
    <cellStyle name="Pourcentage 7 2 2 4" xfId="9504"/>
    <cellStyle name="Pourcentage 7 2 3" xfId="3764"/>
    <cellStyle name="Pourcentage 7 2 3 2" xfId="7858"/>
    <cellStyle name="Pourcentage 7 2 4" xfId="7855"/>
    <cellStyle name="Pourcentage 7 2 5" xfId="9503"/>
    <cellStyle name="Pourcentage 7 3" xfId="3765"/>
    <cellStyle name="Pourcentage 7 3 2" xfId="3766"/>
    <cellStyle name="Pourcentage 7 3 2 2" xfId="3767"/>
    <cellStyle name="Pourcentage 7 3 2 2 2" xfId="3768"/>
    <cellStyle name="Pourcentage 7 3 2 2 2 2" xfId="7862"/>
    <cellStyle name="Pourcentage 7 3 2 2 3" xfId="7861"/>
    <cellStyle name="Pourcentage 7 3 2 3" xfId="3769"/>
    <cellStyle name="Pourcentage 7 3 2 3 2" xfId="7863"/>
    <cellStyle name="Pourcentage 7 3 2 4" xfId="7860"/>
    <cellStyle name="Pourcentage 7 3 3" xfId="3770"/>
    <cellStyle name="Pourcentage 7 3 3 2" xfId="7864"/>
    <cellStyle name="Pourcentage 7 3 4" xfId="7859"/>
    <cellStyle name="Pourcentage 7 4" xfId="3771"/>
    <cellStyle name="Pourcentage 7 4 2" xfId="7865"/>
    <cellStyle name="Pourcentage 7 5" xfId="7854"/>
    <cellStyle name="Pourcentage 7 6" xfId="9502"/>
    <cellStyle name="Pourcentage 8" xfId="3772"/>
    <cellStyle name="Pourcentage 8 2" xfId="3773"/>
    <cellStyle name="Pourcentage 8 2 2" xfId="3774"/>
    <cellStyle name="Pourcentage 8 2 2 2" xfId="7868"/>
    <cellStyle name="Pourcentage 8 2 3" xfId="7867"/>
    <cellStyle name="Pourcentage 8 2 4" xfId="9506"/>
    <cellStyle name="Pourcentage 8 3" xfId="3775"/>
    <cellStyle name="Pourcentage 8 3 2" xfId="7869"/>
    <cellStyle name="Pourcentage 8 4" xfId="7866"/>
    <cellStyle name="Pourcentage 8 5" xfId="9505"/>
    <cellStyle name="Pourcentage 9" xfId="3776"/>
    <cellStyle name="Pourcentage 9 2" xfId="3777"/>
    <cellStyle name="Pourcentage 9 2 2" xfId="3778"/>
    <cellStyle name="Pourcentage 9 2 2 2" xfId="3779"/>
    <cellStyle name="Pourcentage 9 2 2 2 2" xfId="7873"/>
    <cellStyle name="Pourcentage 9 2 2 3" xfId="7872"/>
    <cellStyle name="Pourcentage 9 2 2 4" xfId="9509"/>
    <cellStyle name="Pourcentage 9 2 3" xfId="3780"/>
    <cellStyle name="Pourcentage 9 2 3 2" xfId="7874"/>
    <cellStyle name="Pourcentage 9 2 4" xfId="7871"/>
    <cellStyle name="Pourcentage 9 2 5" xfId="9508"/>
    <cellStyle name="Pourcentage 9 3" xfId="3781"/>
    <cellStyle name="Pourcentage 9 3 2" xfId="7875"/>
    <cellStyle name="Pourcentage 9 4" xfId="7870"/>
    <cellStyle name="Pourcentage 9 5" xfId="9507"/>
    <cellStyle name="Price" xfId="3782"/>
    <cellStyle name="Price 2" xfId="3783"/>
    <cellStyle name="Price 2 2" xfId="7877"/>
    <cellStyle name="Price 3" xfId="3784"/>
    <cellStyle name="Price 3 2" xfId="7878"/>
    <cellStyle name="Price 4" xfId="7876"/>
    <cellStyle name="Prosentti 2" xfId="3785"/>
    <cellStyle name="Prosentti 2 2" xfId="3786"/>
    <cellStyle name="Prosentti 2 2 2" xfId="3787"/>
    <cellStyle name="Prosentti 2 2 2 2" xfId="3788"/>
    <cellStyle name="Prosentti 2 2 2 2 2" xfId="7882"/>
    <cellStyle name="Prosentti 2 2 2 3" xfId="7881"/>
    <cellStyle name="Prosentti 2 2 3" xfId="3789"/>
    <cellStyle name="Prosentti 2 2 3 2" xfId="7883"/>
    <cellStyle name="Prosentti 2 2 4" xfId="7880"/>
    <cellStyle name="Prosentti 2 3" xfId="3790"/>
    <cellStyle name="Prosentti 2 3 2" xfId="3791"/>
    <cellStyle name="Prosentti 2 3 2 2" xfId="7885"/>
    <cellStyle name="Prosentti 2 3 3" xfId="3792"/>
    <cellStyle name="Prosentti 2 3 3 2" xfId="7886"/>
    <cellStyle name="Prosentti 2 3 4" xfId="7884"/>
    <cellStyle name="Prosentti 2 4" xfId="3793"/>
    <cellStyle name="Prosentti 2 4 2" xfId="3794"/>
    <cellStyle name="Prosentti 2 4 2 2" xfId="7888"/>
    <cellStyle name="Prosentti 2 4 3" xfId="7887"/>
    <cellStyle name="Prosentti 2 5" xfId="3795"/>
    <cellStyle name="Prosentti 2 5 2" xfId="3796"/>
    <cellStyle name="Prosentti 2 5 2 2" xfId="7890"/>
    <cellStyle name="Prosentti 2 5 3" xfId="3797"/>
    <cellStyle name="Prosentti 2 5 3 2" xfId="7891"/>
    <cellStyle name="Prosentti 2 5 4" xfId="7889"/>
    <cellStyle name="Prosentti 2 6" xfId="3798"/>
    <cellStyle name="Prosentti 2 6 2" xfId="7892"/>
    <cellStyle name="Prosentti 2 6 3" xfId="9510"/>
    <cellStyle name="Prosentti 2 7" xfId="3799"/>
    <cellStyle name="Prosentti 2 7 2" xfId="7893"/>
    <cellStyle name="Prosentti 2 8" xfId="7879"/>
    <cellStyle name="PSChar" xfId="3800"/>
    <cellStyle name="PSChar 2" xfId="3801"/>
    <cellStyle name="PSChar 2 2" xfId="3802"/>
    <cellStyle name="PSChar 2 2 2" xfId="7896"/>
    <cellStyle name="PSChar 2 3" xfId="7895"/>
    <cellStyle name="PSChar 3" xfId="3803"/>
    <cellStyle name="PSChar 3 2" xfId="7897"/>
    <cellStyle name="PSChar 4" xfId="7894"/>
    <cellStyle name="PSDate" xfId="3804"/>
    <cellStyle name="PSDate 2" xfId="3805"/>
    <cellStyle name="PSDate 2 2" xfId="3806"/>
    <cellStyle name="PSDate 2 2 2" xfId="7900"/>
    <cellStyle name="PSDate 2 3" xfId="7899"/>
    <cellStyle name="PSDate 3" xfId="3807"/>
    <cellStyle name="PSDate 3 2" xfId="7901"/>
    <cellStyle name="PSDate 4" xfId="7898"/>
    <cellStyle name="PSHeading" xfId="3808"/>
    <cellStyle name="PSHeading 2" xfId="3809"/>
    <cellStyle name="PSHeading 2 2" xfId="3810"/>
    <cellStyle name="PSHeading 2 2 2" xfId="7904"/>
    <cellStyle name="PSHeading 2 3" xfId="7903"/>
    <cellStyle name="PSHeading 2 4" xfId="9512"/>
    <cellStyle name="PSHeading 3" xfId="3811"/>
    <cellStyle name="PSHeading 3 2" xfId="7905"/>
    <cellStyle name="PSHeading 4" xfId="7902"/>
    <cellStyle name="PSHeading 5" xfId="9511"/>
    <cellStyle name="PSInt" xfId="3812"/>
    <cellStyle name="PSInt 2" xfId="3813"/>
    <cellStyle name="PSInt 2 2" xfId="3814"/>
    <cellStyle name="PSInt 2 2 2" xfId="7908"/>
    <cellStyle name="PSInt 2 3" xfId="7907"/>
    <cellStyle name="PSInt 3" xfId="3815"/>
    <cellStyle name="PSInt 3 2" xfId="7909"/>
    <cellStyle name="PSInt 4" xfId="7906"/>
    <cellStyle name="PSSpacer" xfId="3816"/>
    <cellStyle name="PSSpacer 2" xfId="3817"/>
    <cellStyle name="PSSpacer 2 2" xfId="3818"/>
    <cellStyle name="PSSpacer 2 2 2" xfId="7912"/>
    <cellStyle name="PSSpacer 2 3" xfId="7911"/>
    <cellStyle name="PSSpacer 3" xfId="3819"/>
    <cellStyle name="PSSpacer 3 2" xfId="7913"/>
    <cellStyle name="PSSpacer 4" xfId="7910"/>
    <cellStyle name="Region" xfId="3820"/>
    <cellStyle name="région" xfId="3821"/>
    <cellStyle name="Region 2" xfId="3822"/>
    <cellStyle name="région 2" xfId="3823"/>
    <cellStyle name="Region 2 2" xfId="7915"/>
    <cellStyle name="région 2 2" xfId="7931"/>
    <cellStyle name="Region 2 3" xfId="9514"/>
    <cellStyle name="région 2 3" xfId="9515"/>
    <cellStyle name="Region 3" xfId="7914"/>
    <cellStyle name="région 3" xfId="7930"/>
    <cellStyle name="région 4" xfId="9513"/>
    <cellStyle name="REMARQ01" xfId="3824"/>
    <cellStyle name="REMARQ01 2" xfId="3825"/>
    <cellStyle name="REMARQ01 2 2" xfId="7917"/>
    <cellStyle name="REMARQ01 3" xfId="7916"/>
    <cellStyle name="Résultat" xfId="9699"/>
    <cellStyle name="Résultat 1" xfId="3826"/>
    <cellStyle name="Résultat 1 2" xfId="3827"/>
    <cellStyle name="Résultat 1 2 2" xfId="7933"/>
    <cellStyle name="Résultat 1 3" xfId="7932"/>
    <cellStyle name="Résultat2" xfId="9700"/>
    <cellStyle name="rmlegd" xfId="3828"/>
    <cellStyle name="rmlegd 2" xfId="3829"/>
    <cellStyle name="rmlegd 2 2" xfId="3830"/>
    <cellStyle name="rmlegd 2 2 2" xfId="7920"/>
    <cellStyle name="rmlegd 2 3" xfId="7919"/>
    <cellStyle name="rmlegd 2 4" xfId="9517"/>
    <cellStyle name="rmlegd 3" xfId="3831"/>
    <cellStyle name="rmlegd 3 2" xfId="3832"/>
    <cellStyle name="rmlegd 3 2 2" xfId="7922"/>
    <cellStyle name="rmlegd 3 3" xfId="7921"/>
    <cellStyle name="rmlegd 3 4" xfId="9518"/>
    <cellStyle name="rmlegd 4" xfId="3833"/>
    <cellStyle name="rmlegd 4 2" xfId="3834"/>
    <cellStyle name="rmlegd 4 2 2" xfId="7924"/>
    <cellStyle name="rmlegd 4 3" xfId="7923"/>
    <cellStyle name="rmlegd 4 4" xfId="9519"/>
    <cellStyle name="rmlegd 5" xfId="3835"/>
    <cellStyle name="rmlegd 5 2" xfId="7925"/>
    <cellStyle name="rmlegd 6" xfId="7918"/>
    <cellStyle name="rmlegd 7" xfId="9516"/>
    <cellStyle name="Rouge" xfId="3836"/>
    <cellStyle name="Rouge 2" xfId="3837"/>
    <cellStyle name="Rouge 2 2" xfId="3838"/>
    <cellStyle name="Rouge 2 2 2" xfId="7928"/>
    <cellStyle name="Rouge 2 3" xfId="7927"/>
    <cellStyle name="Rouge 3" xfId="3839"/>
    <cellStyle name="Rouge 3 2" xfId="7929"/>
    <cellStyle name="Rouge 4" xfId="7926"/>
    <cellStyle name="Satisfaisant" xfId="3840" builtinId="26" customBuiltin="1"/>
    <cellStyle name="Satisfaisant 2" xfId="3841"/>
    <cellStyle name="Satisfaisant 2 2" xfId="3842"/>
    <cellStyle name="Satisfaisant 2 2 2" xfId="3843"/>
    <cellStyle name="Satisfaisant 2 2 2 2" xfId="7936"/>
    <cellStyle name="Satisfaisant 2 2 3" xfId="7935"/>
    <cellStyle name="Satisfaisant 2 3" xfId="3844"/>
    <cellStyle name="Satisfaisant 2 3 2" xfId="3845"/>
    <cellStyle name="Satisfaisant 2 3 2 2" xfId="7938"/>
    <cellStyle name="Satisfaisant 2 3 3" xfId="7937"/>
    <cellStyle name="Satisfaisant 2 4" xfId="3846"/>
    <cellStyle name="Satisfaisant 2 4 2" xfId="3847"/>
    <cellStyle name="Satisfaisant 2 4 2 2" xfId="7940"/>
    <cellStyle name="Satisfaisant 2 4 3" xfId="7939"/>
    <cellStyle name="Satisfaisant 2 5" xfId="3848"/>
    <cellStyle name="Satisfaisant 2 5 2" xfId="3849"/>
    <cellStyle name="Satisfaisant 2 5 2 2" xfId="7942"/>
    <cellStyle name="Satisfaisant 2 5 3" xfId="7941"/>
    <cellStyle name="Satisfaisant 2 6" xfId="3850"/>
    <cellStyle name="Satisfaisant 2 6 2" xfId="7943"/>
    <cellStyle name="Satisfaisant 2 7" xfId="7934"/>
    <cellStyle name="Satisfaisant 3" xfId="3851"/>
    <cellStyle name="Satisfaisant 3 2" xfId="3852"/>
    <cellStyle name="Satisfaisant 3 2 2" xfId="7945"/>
    <cellStyle name="Satisfaisant 3 3" xfId="7944"/>
    <cellStyle name="Satisfaisant 4" xfId="3853"/>
    <cellStyle name="Satisfaisant 4 2" xfId="3854"/>
    <cellStyle name="Satisfaisant 4 2 2" xfId="7947"/>
    <cellStyle name="Satisfaisant 4 3" xfId="7946"/>
    <cellStyle name="Satisfaisant 5" xfId="7948"/>
    <cellStyle name="Sortie" xfId="3855" builtinId="21" customBuiltin="1"/>
    <cellStyle name="Sortie 2" xfId="3856"/>
    <cellStyle name="Sortie 2 2" xfId="3857"/>
    <cellStyle name="Sortie 2 2 2" xfId="3858"/>
    <cellStyle name="Sortie 2 2 2 2" xfId="7951"/>
    <cellStyle name="Sortie 2 2 3" xfId="7950"/>
    <cellStyle name="Sortie 2 3" xfId="3859"/>
    <cellStyle name="Sortie 2 3 2" xfId="3860"/>
    <cellStyle name="Sortie 2 3 2 2" xfId="7953"/>
    <cellStyle name="Sortie 2 3 3" xfId="7952"/>
    <cellStyle name="Sortie 2 4" xfId="3861"/>
    <cellStyle name="Sortie 2 4 2" xfId="3862"/>
    <cellStyle name="Sortie 2 4 2 2" xfId="7955"/>
    <cellStyle name="Sortie 2 4 3" xfId="7954"/>
    <cellStyle name="Sortie 2 5" xfId="3863"/>
    <cellStyle name="Sortie 2 5 2" xfId="3864"/>
    <cellStyle name="Sortie 2 5 2 2" xfId="7957"/>
    <cellStyle name="Sortie 2 5 3" xfId="7956"/>
    <cellStyle name="Sortie 2 6" xfId="3865"/>
    <cellStyle name="Sortie 2 6 2" xfId="7958"/>
    <cellStyle name="Sortie 2 7" xfId="7949"/>
    <cellStyle name="Sortie 3" xfId="3866"/>
    <cellStyle name="Sortie 3 2" xfId="3867"/>
    <cellStyle name="Sortie 3 2 2" xfId="3868"/>
    <cellStyle name="Sortie 3 2 2 2" xfId="7961"/>
    <cellStyle name="Sortie 3 2 3" xfId="7960"/>
    <cellStyle name="Sortie 3 3" xfId="3869"/>
    <cellStyle name="Sortie 3 3 2" xfId="7962"/>
    <cellStyle name="Sortie 3 4" xfId="7959"/>
    <cellStyle name="Sortie 4" xfId="3870"/>
    <cellStyle name="Sortie 4 2" xfId="3871"/>
    <cellStyle name="Sortie 4 2 2" xfId="7964"/>
    <cellStyle name="Sortie 4 3" xfId="7963"/>
    <cellStyle name="Sortie 5" xfId="3872"/>
    <cellStyle name="Sortie 5 2" xfId="3873"/>
    <cellStyle name="Sortie 5 2 2" xfId="7966"/>
    <cellStyle name="Sortie 5 3" xfId="7965"/>
    <cellStyle name="SOURSITU" xfId="3874"/>
    <cellStyle name="SOURSITU 2" xfId="3875"/>
    <cellStyle name="SOURSITU 2 2" xfId="7968"/>
    <cellStyle name="SOURSITU 3" xfId="7967"/>
    <cellStyle name="SOUS TOT" xfId="3876"/>
    <cellStyle name="SOUS TOT 2" xfId="3877"/>
    <cellStyle name="SOUS TOT 2 2" xfId="7970"/>
    <cellStyle name="SOUS TOT 3" xfId="7969"/>
    <cellStyle name="Standaard2" xfId="3878"/>
    <cellStyle name="Standaard2 2" xfId="3879"/>
    <cellStyle name="Standaard2 2 2" xfId="7972"/>
    <cellStyle name="Standaard2 3" xfId="7971"/>
    <cellStyle name="Style 1" xfId="3880"/>
    <cellStyle name="Style 1 2" xfId="3881"/>
    <cellStyle name="Style 1 2 2" xfId="3882"/>
    <cellStyle name="Style 1 2 2 2" xfId="3883"/>
    <cellStyle name="Style 1 2 2 2 2" xfId="3884"/>
    <cellStyle name="Style 1 2 2 2 2 2" xfId="7977"/>
    <cellStyle name="Style 1 2 2 2 3" xfId="7976"/>
    <cellStyle name="Style 1 2 2 2 4" xfId="9520"/>
    <cellStyle name="Style 1 2 2 3" xfId="3885"/>
    <cellStyle name="Style 1 2 2 3 2" xfId="3886"/>
    <cellStyle name="Style 1 2 2 3 2 2" xfId="7979"/>
    <cellStyle name="Style 1 2 2 3 3" xfId="7978"/>
    <cellStyle name="Style 1 2 2 3 4" xfId="9521"/>
    <cellStyle name="Style 1 2 2 4" xfId="3887"/>
    <cellStyle name="Style 1 2 2 4 2" xfId="7980"/>
    <cellStyle name="Style 1 2 2 5" xfId="7975"/>
    <cellStyle name="Style 1 2 3" xfId="3888"/>
    <cellStyle name="Style 1 2 3 2" xfId="3889"/>
    <cellStyle name="Style 1 2 3 2 2" xfId="3890"/>
    <cellStyle name="Style 1 2 3 2 2 2" xfId="7983"/>
    <cellStyle name="Style 1 2 3 2 3" xfId="7982"/>
    <cellStyle name="Style 1 2 3 2 4" xfId="9522"/>
    <cellStyle name="Style 1 2 3 3" xfId="3891"/>
    <cellStyle name="Style 1 2 3 3 2" xfId="7984"/>
    <cellStyle name="Style 1 2 3 4" xfId="7981"/>
    <cellStyle name="Style 1 2 4" xfId="3892"/>
    <cellStyle name="Style 1 2 4 2" xfId="3893"/>
    <cellStyle name="Style 1 2 4 2 2" xfId="7986"/>
    <cellStyle name="Style 1 2 4 3" xfId="7985"/>
    <cellStyle name="Style 1 2 4 4" xfId="9523"/>
    <cellStyle name="Style 1 2 5" xfId="3894"/>
    <cellStyle name="Style 1 2 5 2" xfId="3895"/>
    <cellStyle name="Style 1 2 5 2 2" xfId="7988"/>
    <cellStyle name="Style 1 2 5 3" xfId="7987"/>
    <cellStyle name="Style 1 2 5 4" xfId="9524"/>
    <cellStyle name="Style 1 2 6" xfId="3896"/>
    <cellStyle name="Style 1 2 6 2" xfId="7989"/>
    <cellStyle name="Style 1 2 7" xfId="7974"/>
    <cellStyle name="Style 1 3" xfId="3897"/>
    <cellStyle name="Style 1 3 2" xfId="3898"/>
    <cellStyle name="Style 1 3 2 2" xfId="3899"/>
    <cellStyle name="Style 1 3 2 2 2" xfId="7992"/>
    <cellStyle name="Style 1 3 2 3" xfId="7991"/>
    <cellStyle name="Style 1 3 2 4" xfId="9526"/>
    <cellStyle name="Style 1 3 3" xfId="3900"/>
    <cellStyle name="Style 1 3 3 2" xfId="7993"/>
    <cellStyle name="Style 1 3 4" xfId="7990"/>
    <cellStyle name="Style 1 3 5" xfId="9525"/>
    <cellStyle name="Style 1 4" xfId="3901"/>
    <cellStyle name="Style 1 4 2" xfId="3902"/>
    <cellStyle name="Style 1 4 2 2" xfId="3903"/>
    <cellStyle name="Style 1 4 2 2 2" xfId="7996"/>
    <cellStyle name="Style 1 4 2 3" xfId="7995"/>
    <cellStyle name="Style 1 4 2 4" xfId="9528"/>
    <cellStyle name="Style 1 4 3" xfId="3904"/>
    <cellStyle name="Style 1 4 3 2" xfId="7997"/>
    <cellStyle name="Style 1 4 4" xfId="7994"/>
    <cellStyle name="Style 1 4 5" xfId="9527"/>
    <cellStyle name="Style 1 5" xfId="3905"/>
    <cellStyle name="Style 1 5 2" xfId="3906"/>
    <cellStyle name="Style 1 5 2 2" xfId="7999"/>
    <cellStyle name="Style 1 5 3" xfId="7998"/>
    <cellStyle name="Style 1 5 4" xfId="9529"/>
    <cellStyle name="Style 1 6" xfId="3907"/>
    <cellStyle name="Style 1 6 2" xfId="8000"/>
    <cellStyle name="Style 1 7" xfId="7973"/>
    <cellStyle name="Style 1_2012 07 11 budgétisation 2013 2015" xfId="3908"/>
    <cellStyle name="Style 2" xfId="3909"/>
    <cellStyle name="Style 2 2" xfId="3910"/>
    <cellStyle name="Style 2 2 2" xfId="3911"/>
    <cellStyle name="Style 2 2 2 2" xfId="8003"/>
    <cellStyle name="Style 2 2 3" xfId="8002"/>
    <cellStyle name="Style 2 3" xfId="3912"/>
    <cellStyle name="Style 2 3 2" xfId="8004"/>
    <cellStyle name="Style 2 4" xfId="8001"/>
    <cellStyle name="Suf OBI" xfId="3913"/>
    <cellStyle name="Suf OBI 2" xfId="3914"/>
    <cellStyle name="Suf OBI 2 2" xfId="3915"/>
    <cellStyle name="Suf OBI 2 2 2" xfId="8007"/>
    <cellStyle name="Suf OBI 2 3" xfId="8006"/>
    <cellStyle name="Suf OBI 3" xfId="3916"/>
    <cellStyle name="Suf OBI 3 2" xfId="8008"/>
    <cellStyle name="Suf OBI 4" xfId="8005"/>
    <cellStyle name="TABL01" xfId="3917"/>
    <cellStyle name="TABL01 2" xfId="3918"/>
    <cellStyle name="TABL01 2 2" xfId="8010"/>
    <cellStyle name="TABL01 3" xfId="8009"/>
    <cellStyle name="Tableau_corps_euro" xfId="3919"/>
    <cellStyle name="TableStyleLight1" xfId="3920"/>
    <cellStyle name="TableStyleLight1 2" xfId="3921"/>
    <cellStyle name="TableStyleLight1 2 2" xfId="8012"/>
    <cellStyle name="TableStyleLight1 3" xfId="8011"/>
    <cellStyle name="texte" xfId="3922"/>
    <cellStyle name="texte 2" xfId="3923"/>
    <cellStyle name="texte 2 2" xfId="8014"/>
    <cellStyle name="texte 3" xfId="8013"/>
    <cellStyle name="Texte explicatif" xfId="3924" builtinId="53" customBuiltin="1"/>
    <cellStyle name="Texte explicatif 2" xfId="3925"/>
    <cellStyle name="Texte explicatif 2 2" xfId="3926"/>
    <cellStyle name="Texte explicatif 2 2 2" xfId="3927"/>
    <cellStyle name="Texte explicatif 2 2 2 2" xfId="8017"/>
    <cellStyle name="Texte explicatif 2 2 3" xfId="8016"/>
    <cellStyle name="Texte explicatif 2 3" xfId="3928"/>
    <cellStyle name="Texte explicatif 2 3 2" xfId="8018"/>
    <cellStyle name="Texte explicatif 2 4" xfId="8015"/>
    <cellStyle name="Texte explicatif 3" xfId="3929"/>
    <cellStyle name="Texte explicatif 3 2" xfId="3930"/>
    <cellStyle name="Texte explicatif 3 2 2" xfId="8020"/>
    <cellStyle name="Texte explicatif 3 3" xfId="8019"/>
    <cellStyle name="TITCOL01" xfId="3931"/>
    <cellStyle name="TITCOL01 2" xfId="3932"/>
    <cellStyle name="TITCOL01 2 2" xfId="8022"/>
    <cellStyle name="TITCOL01 3" xfId="8021"/>
    <cellStyle name="TITCOLG1" xfId="3933"/>
    <cellStyle name="TITCOLG1 2" xfId="3934"/>
    <cellStyle name="TITCOLG1 2 2" xfId="8024"/>
    <cellStyle name="TITCOLG1 3" xfId="8023"/>
    <cellStyle name="Title" xfId="3935"/>
    <cellStyle name="Title 2" xfId="3936"/>
    <cellStyle name="Title 2 2" xfId="8026"/>
    <cellStyle name="Title 3" xfId="8025"/>
    <cellStyle name="TITLIG01" xfId="3937"/>
    <cellStyle name="TITLIG01 2" xfId="3938"/>
    <cellStyle name="TITLIG01 2 2" xfId="8028"/>
    <cellStyle name="TITLIG01 3" xfId="8027"/>
    <cellStyle name="Titre" xfId="3939" builtinId="15" customBuiltin="1"/>
    <cellStyle name="Titre 1" xfId="3940"/>
    <cellStyle name="Titre 1 1" xfId="3941"/>
    <cellStyle name="Titre 1 1 2" xfId="3942"/>
    <cellStyle name="Titre 1 1 2 2" xfId="8031"/>
    <cellStyle name="Titre 1 1 3" xfId="8030"/>
    <cellStyle name="Titre 1 2" xfId="3943"/>
    <cellStyle name="Titre 1 2 2" xfId="8032"/>
    <cellStyle name="Titre 1 3" xfId="8029"/>
    <cellStyle name="Titre 1_pluriannuel ANTAI exec 2011 et prev 2012 recalées (3)" xfId="3944"/>
    <cellStyle name="Titre 10" xfId="9721"/>
    <cellStyle name="Titre 11" xfId="9709"/>
    <cellStyle name="Titre 12" xfId="9729"/>
    <cellStyle name="Titre 13" xfId="9735"/>
    <cellStyle name="Titre 14" xfId="9732"/>
    <cellStyle name="Titre 15" xfId="9749"/>
    <cellStyle name="Titre 16" xfId="9750"/>
    <cellStyle name="Titre 17" xfId="9756"/>
    <cellStyle name="Titre 18" xfId="9768"/>
    <cellStyle name="Titre 2" xfId="3945"/>
    <cellStyle name="Titre 2 2" xfId="3946"/>
    <cellStyle name="Titre 2 2 2" xfId="3947"/>
    <cellStyle name="Titre 2 2 2 2" xfId="3948"/>
    <cellStyle name="Titre 2 2 2 2 2" xfId="8036"/>
    <cellStyle name="Titre 2 2 2 3" xfId="8035"/>
    <cellStyle name="Titre 2 2 3" xfId="3949"/>
    <cellStyle name="Titre 2 2 3 2" xfId="8037"/>
    <cellStyle name="Titre 2 2 4" xfId="8034"/>
    <cellStyle name="Titre 2 3" xfId="3950"/>
    <cellStyle name="Titre 2 3 2" xfId="3951"/>
    <cellStyle name="Titre 2 3 2 2" xfId="8039"/>
    <cellStyle name="Titre 2 3 3" xfId="8038"/>
    <cellStyle name="Titre 2 4" xfId="3952"/>
    <cellStyle name="Titre 2 4 2" xfId="3953"/>
    <cellStyle name="Titre 2 4 2 2" xfId="8041"/>
    <cellStyle name="Titre 2 4 3" xfId="8040"/>
    <cellStyle name="Titre 2 5" xfId="3954"/>
    <cellStyle name="Titre 2 5 2" xfId="3955"/>
    <cellStyle name="Titre 2 5 2 2" xfId="8043"/>
    <cellStyle name="Titre 2 5 3" xfId="8042"/>
    <cellStyle name="Titre 2 6" xfId="3956"/>
    <cellStyle name="Titre 2 6 2" xfId="8044"/>
    <cellStyle name="Titre 2 7" xfId="8033"/>
    <cellStyle name="Titre 3" xfId="3957"/>
    <cellStyle name="Titre 3 2" xfId="3958"/>
    <cellStyle name="Titre 3 2 2" xfId="8046"/>
    <cellStyle name="Titre 3 3" xfId="8045"/>
    <cellStyle name="Titre 4" xfId="3959"/>
    <cellStyle name="Titre 4 2" xfId="3960"/>
    <cellStyle name="Titre 4 2 2" xfId="8048"/>
    <cellStyle name="Titre 4 3" xfId="8047"/>
    <cellStyle name="Titre 5" xfId="3961"/>
    <cellStyle name="Titre 5 2" xfId="3962"/>
    <cellStyle name="Titre 5 2 2" xfId="8050"/>
    <cellStyle name="Titre 5 3" xfId="8049"/>
    <cellStyle name="Titre 6" xfId="3963"/>
    <cellStyle name="Titre 6 2" xfId="3964"/>
    <cellStyle name="Titre 6 2 2" xfId="8052"/>
    <cellStyle name="Titre 6 3" xfId="8051"/>
    <cellStyle name="Titre 7" xfId="9677"/>
    <cellStyle name="Titre 8" xfId="9708"/>
    <cellStyle name="Titre 9" xfId="9714"/>
    <cellStyle name="Titre de la feuille" xfId="3965"/>
    <cellStyle name="Titre de la feuille 2" xfId="3966"/>
    <cellStyle name="Titre de la feuille 2 2" xfId="8054"/>
    <cellStyle name="Titre de la feuille 3" xfId="8053"/>
    <cellStyle name="Titre 1" xfId="3967" builtinId="16" customBuiltin="1"/>
    <cellStyle name="Titre 1 2" xfId="3968"/>
    <cellStyle name="Titre 1 2 2" xfId="3969"/>
    <cellStyle name="Titre 1 2 2 2" xfId="3970"/>
    <cellStyle name="Titre 1 2 2 2 2" xfId="8069"/>
    <cellStyle name="Titre 1 2 2 3" xfId="8068"/>
    <cellStyle name="Titre 1 2 3" xfId="3971"/>
    <cellStyle name="Titre 1 2 3 2" xfId="3972"/>
    <cellStyle name="Titre 1 2 3 2 2" xfId="8071"/>
    <cellStyle name="Titre 1 2 3 3" xfId="8070"/>
    <cellStyle name="Titre 1 2 4" xfId="3973"/>
    <cellStyle name="Titre 1 2 4 2" xfId="3974"/>
    <cellStyle name="Titre 1 2 4 2 2" xfId="8073"/>
    <cellStyle name="Titre 1 2 4 3" xfId="8072"/>
    <cellStyle name="Titre 1 2 5" xfId="3975"/>
    <cellStyle name="Titre 1 2 5 2" xfId="3976"/>
    <cellStyle name="Titre 1 2 5 2 2" xfId="8075"/>
    <cellStyle name="Titre 1 2 5 3" xfId="8074"/>
    <cellStyle name="Titre 1 2 6" xfId="3977"/>
    <cellStyle name="Titre 1 2 6 2" xfId="8076"/>
    <cellStyle name="Titre 1 2 7" xfId="8067"/>
    <cellStyle name="Titre 1 3" xfId="3978"/>
    <cellStyle name="Titre 1 3 2" xfId="3979"/>
    <cellStyle name="Titre 1 3 2 2" xfId="8078"/>
    <cellStyle name="Titre 1 3 3" xfId="8077"/>
    <cellStyle name="Titre 1 4" xfId="3980"/>
    <cellStyle name="Titre 1 4 2" xfId="3981"/>
    <cellStyle name="Titre 1 4 2 2" xfId="8080"/>
    <cellStyle name="Titre 1 4 3" xfId="8079"/>
    <cellStyle name="Titre 1 5" xfId="3982"/>
    <cellStyle name="Titre 1 5 2" xfId="3983"/>
    <cellStyle name="Titre 1 5 2 2" xfId="8082"/>
    <cellStyle name="Titre 1 5 3" xfId="8081"/>
    <cellStyle name="Titre 2" xfId="3984" builtinId="17" customBuiltin="1"/>
    <cellStyle name="Titre 2 2" xfId="3985"/>
    <cellStyle name="Titre 2 2 2" xfId="3986"/>
    <cellStyle name="Titre 2 2 2 2" xfId="3987"/>
    <cellStyle name="Titre 2 2 2 2 2" xfId="8085"/>
    <cellStyle name="Titre 2 2 2 3" xfId="8084"/>
    <cellStyle name="Titre 2 2 3" xfId="3988"/>
    <cellStyle name="Titre 2 2 3 2" xfId="3989"/>
    <cellStyle name="Titre 2 2 3 2 2" xfId="8087"/>
    <cellStyle name="Titre 2 2 3 3" xfId="8086"/>
    <cellStyle name="Titre 2 2 4" xfId="3990"/>
    <cellStyle name="Titre 2 2 4 2" xfId="3991"/>
    <cellStyle name="Titre 2 2 4 2 2" xfId="8089"/>
    <cellStyle name="Titre 2 2 4 3" xfId="8088"/>
    <cellStyle name="Titre 2 2 5" xfId="3992"/>
    <cellStyle name="Titre 2 2 5 2" xfId="3993"/>
    <cellStyle name="Titre 2 2 5 2 2" xfId="8091"/>
    <cellStyle name="Titre 2 2 5 3" xfId="8090"/>
    <cellStyle name="Titre 2 2 6" xfId="3994"/>
    <cellStyle name="Titre 2 2 6 2" xfId="8092"/>
    <cellStyle name="Titre 2 2 7" xfId="8083"/>
    <cellStyle name="Titre 2 3" xfId="3995"/>
    <cellStyle name="Titre 2 3 2" xfId="3996"/>
    <cellStyle name="Titre 2 3 2 2" xfId="8094"/>
    <cellStyle name="Titre 2 3 3" xfId="8093"/>
    <cellStyle name="Titre 2 4" xfId="3997"/>
    <cellStyle name="Titre 2 4 2" xfId="3998"/>
    <cellStyle name="Titre 2 4 2 2" xfId="8096"/>
    <cellStyle name="Titre 2 4 3" xfId="8095"/>
    <cellStyle name="Titre 2 5" xfId="3999"/>
    <cellStyle name="Titre 2 5 2" xfId="4000"/>
    <cellStyle name="Titre 2 5 2 2" xfId="8098"/>
    <cellStyle name="Titre 2 5 3" xfId="8097"/>
    <cellStyle name="Titre 3" xfId="4001" builtinId="18" customBuiltin="1"/>
    <cellStyle name="Titre 3 2" xfId="4002"/>
    <cellStyle name="Titre 3 2 2" xfId="4003"/>
    <cellStyle name="Titre 3 2 2 2" xfId="4004"/>
    <cellStyle name="Titre 3 2 2 2 2" xfId="8101"/>
    <cellStyle name="Titre 3 2 2 3" xfId="8100"/>
    <cellStyle name="Titre 3 2 3" xfId="4005"/>
    <cellStyle name="Titre 3 2 3 2" xfId="4006"/>
    <cellStyle name="Titre 3 2 3 2 2" xfId="8103"/>
    <cellStyle name="Titre 3 2 3 3" xfId="8102"/>
    <cellStyle name="Titre 3 2 4" xfId="4007"/>
    <cellStyle name="Titre 3 2 4 2" xfId="4008"/>
    <cellStyle name="Titre 3 2 4 2 2" xfId="8105"/>
    <cellStyle name="Titre 3 2 4 3" xfId="8104"/>
    <cellStyle name="Titre 3 2 5" xfId="4009"/>
    <cellStyle name="Titre 3 2 5 2" xfId="4010"/>
    <cellStyle name="Titre 3 2 5 2 2" xfId="8107"/>
    <cellStyle name="Titre 3 2 5 3" xfId="8106"/>
    <cellStyle name="Titre 3 2 6" xfId="4011"/>
    <cellStyle name="Titre 3 2 6 2" xfId="8108"/>
    <cellStyle name="Titre 3 2 7" xfId="8099"/>
    <cellStyle name="Titre 3 3" xfId="4012"/>
    <cellStyle name="Titre 3 3 2" xfId="4013"/>
    <cellStyle name="Titre 3 3 2 2" xfId="8110"/>
    <cellStyle name="Titre 3 3 3" xfId="8109"/>
    <cellStyle name="Titre 3 4" xfId="4014"/>
    <cellStyle name="Titre 3 4 2" xfId="4015"/>
    <cellStyle name="Titre 3 4 2 2" xfId="8112"/>
    <cellStyle name="Titre 3 4 3" xfId="8111"/>
    <cellStyle name="Titre 3 5" xfId="4016"/>
    <cellStyle name="Titre 3 5 2" xfId="4017"/>
    <cellStyle name="Titre 3 5 2 2" xfId="8114"/>
    <cellStyle name="Titre 3 5 3" xfId="8113"/>
    <cellStyle name="Titre 4" xfId="4018" builtinId="19" customBuiltin="1"/>
    <cellStyle name="Titre 4 2" xfId="4019"/>
    <cellStyle name="Titre 4 2 2" xfId="4020"/>
    <cellStyle name="Titre 4 2 2 2" xfId="4021"/>
    <cellStyle name="Titre 4 2 2 2 2" xfId="8117"/>
    <cellStyle name="Titre 4 2 2 3" xfId="8116"/>
    <cellStyle name="Titre 4 2 3" xfId="4022"/>
    <cellStyle name="Titre 4 2 3 2" xfId="4023"/>
    <cellStyle name="Titre 4 2 3 2 2" xfId="8119"/>
    <cellStyle name="Titre 4 2 3 3" xfId="8118"/>
    <cellStyle name="Titre 4 2 4" xfId="4024"/>
    <cellStyle name="Titre 4 2 4 2" xfId="4025"/>
    <cellStyle name="Titre 4 2 4 2 2" xfId="8121"/>
    <cellStyle name="Titre 4 2 4 3" xfId="8120"/>
    <cellStyle name="Titre 4 2 5" xfId="4026"/>
    <cellStyle name="Titre 4 2 5 2" xfId="4027"/>
    <cellStyle name="Titre 4 2 5 2 2" xfId="8123"/>
    <cellStyle name="Titre 4 2 5 2 3" xfId="9530"/>
    <cellStyle name="Titre 4 2 5 3" xfId="8122"/>
    <cellStyle name="Titre 4 2 6" xfId="4028"/>
    <cellStyle name="Titre 4 2 6 2" xfId="8124"/>
    <cellStyle name="Titre 4 2 6 3" xfId="9531"/>
    <cellStyle name="Titre 4 2 7" xfId="8115"/>
    <cellStyle name="Titre 4 3" xfId="4029"/>
    <cellStyle name="Titre 4 3 2" xfId="4030"/>
    <cellStyle name="Titre 4 3 2 2" xfId="8126"/>
    <cellStyle name="Titre 4 3 2 3" xfId="9533"/>
    <cellStyle name="Titre 4 3 3" xfId="8125"/>
    <cellStyle name="Titre 4 3 4" xfId="9532"/>
    <cellStyle name="Titre 4 4" xfId="4031"/>
    <cellStyle name="Titre 4 4 2" xfId="4032"/>
    <cellStyle name="Titre 4 4 2 2" xfId="8128"/>
    <cellStyle name="Titre 4 4 2 3" xfId="9535"/>
    <cellStyle name="Titre 4 4 3" xfId="8127"/>
    <cellStyle name="Titre 4 4 4" xfId="9534"/>
    <cellStyle name="TITRE01" xfId="4033"/>
    <cellStyle name="TITRE01 2" xfId="4034"/>
    <cellStyle name="TITRE01 2 2" xfId="8056"/>
    <cellStyle name="TITRE01 2 3" xfId="9537"/>
    <cellStyle name="TITRE01 3" xfId="8055"/>
    <cellStyle name="TITRE01 4" xfId="9536"/>
    <cellStyle name="Titre1" xfId="9701"/>
    <cellStyle name="Titre10" xfId="4035"/>
    <cellStyle name="Titre10 2" xfId="4036"/>
    <cellStyle name="Titre10 2 2" xfId="8058"/>
    <cellStyle name="Titre10 2 3" xfId="9539"/>
    <cellStyle name="Titre10 3" xfId="8057"/>
    <cellStyle name="Titre10 4" xfId="9538"/>
    <cellStyle name="Titre11" xfId="4037"/>
    <cellStyle name="Titre11 2" xfId="4038"/>
    <cellStyle name="Titre11 2 2" xfId="4039"/>
    <cellStyle name="Titre11 2 2 2" xfId="8061"/>
    <cellStyle name="Titre11 2 2 3" xfId="9542"/>
    <cellStyle name="Titre11 2 3" xfId="8060"/>
    <cellStyle name="Titre11 2 4" xfId="9541"/>
    <cellStyle name="Titre11 3" xfId="4040"/>
    <cellStyle name="Titre11 3 2" xfId="8062"/>
    <cellStyle name="Titre11 3 3" xfId="9543"/>
    <cellStyle name="Titre11 4" xfId="8059"/>
    <cellStyle name="Titre11 5" xfId="9540"/>
    <cellStyle name="Titre12" xfId="4041"/>
    <cellStyle name="Titre12 2" xfId="4042"/>
    <cellStyle name="Titre12 2 2" xfId="8064"/>
    <cellStyle name="Titre12 2 3" xfId="9545"/>
    <cellStyle name="Titre12 3" xfId="8063"/>
    <cellStyle name="Titre12 4" xfId="9544"/>
    <cellStyle name="Titre16" xfId="4043"/>
    <cellStyle name="Titre16 2" xfId="4044"/>
    <cellStyle name="Titre16 2 2" xfId="8066"/>
    <cellStyle name="Titre16 2 3" xfId="9547"/>
    <cellStyle name="Titre16 3" xfId="8065"/>
    <cellStyle name="Titre16 4" xfId="9546"/>
    <cellStyle name="Total" xfId="4045" builtinId="25" customBuiltin="1"/>
    <cellStyle name="Total 2" xfId="4046"/>
    <cellStyle name="Total 2 2" xfId="4047"/>
    <cellStyle name="Total 2 2 2" xfId="4048"/>
    <cellStyle name="Total 2 2 2 2" xfId="4049"/>
    <cellStyle name="Total 2 2 2 2 2" xfId="8132"/>
    <cellStyle name="Total 2 2 2 2 3" xfId="9552"/>
    <cellStyle name="Total 2 2 2 3" xfId="8131"/>
    <cellStyle name="Total 2 2 2 4" xfId="9551"/>
    <cellStyle name="Total 2 2 3" xfId="4050"/>
    <cellStyle name="Total 2 2 3 2" xfId="4051"/>
    <cellStyle name="Total 2 2 3 2 2" xfId="8134"/>
    <cellStyle name="Total 2 2 3 2 3" xfId="9554"/>
    <cellStyle name="Total 2 2 3 3" xfId="8133"/>
    <cellStyle name="Total 2 2 3 4" xfId="9553"/>
    <cellStyle name="Total 2 2 4" xfId="4052"/>
    <cellStyle name="Total 2 2 4 2" xfId="8135"/>
    <cellStyle name="Total 2 2 4 3" xfId="9555"/>
    <cellStyle name="Total 2 2 5" xfId="8130"/>
    <cellStyle name="Total 2 2 6" xfId="9550"/>
    <cellStyle name="Total 2 3" xfId="4053"/>
    <cellStyle name="Total 2 3 2" xfId="4054"/>
    <cellStyle name="Total 2 3 2 2" xfId="8137"/>
    <cellStyle name="Total 2 3 2 3" xfId="9557"/>
    <cellStyle name="Total 2 3 3" xfId="8136"/>
    <cellStyle name="Total 2 3 4" xfId="9556"/>
    <cellStyle name="Total 2 4" xfId="4055"/>
    <cellStyle name="Total 2 4 2" xfId="4056"/>
    <cellStyle name="Total 2 4 2 2" xfId="8139"/>
    <cellStyle name="Total 2 4 2 3" xfId="9559"/>
    <cellStyle name="Total 2 4 3" xfId="8138"/>
    <cellStyle name="Total 2 4 4" xfId="9558"/>
    <cellStyle name="Total 2 5" xfId="4057"/>
    <cellStyle name="Total 2 5 2" xfId="4058"/>
    <cellStyle name="Total 2 5 2 2" xfId="8141"/>
    <cellStyle name="Total 2 5 2 3" xfId="9561"/>
    <cellStyle name="Total 2 5 3" xfId="8140"/>
    <cellStyle name="Total 2 5 4" xfId="9560"/>
    <cellStyle name="Total 2 6" xfId="4059"/>
    <cellStyle name="Total 2 6 2" xfId="8142"/>
    <cellStyle name="Total 2 6 3" xfId="9562"/>
    <cellStyle name="Total 2 7" xfId="8129"/>
    <cellStyle name="Total 2 8" xfId="9549"/>
    <cellStyle name="Total 3" xfId="4060"/>
    <cellStyle name="Total 3 2" xfId="4061"/>
    <cellStyle name="Total 3 2 2" xfId="4062"/>
    <cellStyle name="Total 3 2 2 2" xfId="8145"/>
    <cellStyle name="Total 3 2 2 3" xfId="9565"/>
    <cellStyle name="Total 3 2 3" xfId="8144"/>
    <cellStyle name="Total 3 2 4" xfId="9564"/>
    <cellStyle name="Total 3 3" xfId="4063"/>
    <cellStyle name="Total 3 3 2" xfId="4064"/>
    <cellStyle name="Total 3 3 2 2" xfId="8147"/>
    <cellStyle name="Total 3 3 2 3" xfId="9567"/>
    <cellStyle name="Total 3 3 3" xfId="8146"/>
    <cellStyle name="Total 3 3 4" xfId="9566"/>
    <cellStyle name="Total 3 4" xfId="4065"/>
    <cellStyle name="Total 3 4 2" xfId="8148"/>
    <cellStyle name="Total 3 4 3" xfId="9568"/>
    <cellStyle name="Total 3 5" xfId="8143"/>
    <cellStyle name="Total 3 6" xfId="9563"/>
    <cellStyle name="Total 4" xfId="4066"/>
    <cellStyle name="Total 4 2" xfId="4067"/>
    <cellStyle name="Total 4 2 2" xfId="8150"/>
    <cellStyle name="Total 4 2 3" xfId="9570"/>
    <cellStyle name="Total 4 3" xfId="8149"/>
    <cellStyle name="Total 4 4" xfId="9569"/>
    <cellStyle name="Total 5" xfId="4068"/>
    <cellStyle name="Total 5 2" xfId="4069"/>
    <cellStyle name="Total 5 2 2" xfId="8152"/>
    <cellStyle name="Total 5 2 3" xfId="9572"/>
    <cellStyle name="Total 5 3" xfId="8151"/>
    <cellStyle name="Total 5 4" xfId="9571"/>
    <cellStyle name="Total 6" xfId="4070"/>
    <cellStyle name="Total 6 2" xfId="4071"/>
    <cellStyle name="Total 6 2 2" xfId="8154"/>
    <cellStyle name="Total 6 2 3" xfId="9574"/>
    <cellStyle name="Total 6 3" xfId="8153"/>
    <cellStyle name="Total 6 4" xfId="9573"/>
    <cellStyle name="Total 7" xfId="9548"/>
    <cellStyle name="Total 8" xfId="9680"/>
    <cellStyle name="TOTAL01" xfId="4072"/>
    <cellStyle name="TOTAL01 2" xfId="4073"/>
    <cellStyle name="TOTAL01 2 2" xfId="8156"/>
    <cellStyle name="TOTAL01 2 3" xfId="9576"/>
    <cellStyle name="TOTAL01 3" xfId="8155"/>
    <cellStyle name="TOTAL01 4" xfId="9575"/>
    <cellStyle name="TOTALG1" xfId="4074"/>
    <cellStyle name="TOTALG1 2" xfId="4075"/>
    <cellStyle name="TOTALG1 2 2" xfId="8158"/>
    <cellStyle name="TOTALG1 2 3" xfId="9578"/>
    <cellStyle name="TOTALG1 3" xfId="8157"/>
    <cellStyle name="TOTALG1 4" xfId="9577"/>
    <cellStyle name="Unit" xfId="4076"/>
    <cellStyle name="Unit 2" xfId="8159"/>
    <cellStyle name="Unit 3" xfId="9579"/>
    <cellStyle name="UNITE" xfId="4077"/>
    <cellStyle name="UNITE 2" xfId="4078"/>
    <cellStyle name="UNITE 2 2" xfId="8161"/>
    <cellStyle name="UNITE 2 3" xfId="9581"/>
    <cellStyle name="UNITE 3" xfId="8160"/>
    <cellStyle name="UNITE 4" xfId="9580"/>
    <cellStyle name="Vérification" xfId="4079" builtinId="23" customBuiltin="1"/>
    <cellStyle name="Vérification 2" xfId="4080"/>
    <cellStyle name="Vérification 2 2" xfId="4081"/>
    <cellStyle name="Vérification 2 2 2" xfId="4082"/>
    <cellStyle name="Vérification 2 2 2 2" xfId="8172"/>
    <cellStyle name="Vérification 2 2 2 3" xfId="9585"/>
    <cellStyle name="Vérification 2 2 3" xfId="8171"/>
    <cellStyle name="Vérification 2 2 4" xfId="9584"/>
    <cellStyle name="Vérification 2 3" xfId="4083"/>
    <cellStyle name="Vérification 2 3 2" xfId="8173"/>
    <cellStyle name="Vérification 2 3 3" xfId="9586"/>
    <cellStyle name="Vérification 2 4" xfId="8170"/>
    <cellStyle name="Vérification 2 5" xfId="9583"/>
    <cellStyle name="Vérification 3" xfId="4084"/>
    <cellStyle name="Vérification 3 2" xfId="4085"/>
    <cellStyle name="Vérification 3 2 2" xfId="8175"/>
    <cellStyle name="Vérification 3 2 3" xfId="9588"/>
    <cellStyle name="Vérification 3 3" xfId="8174"/>
    <cellStyle name="Vérification 3 4" xfId="9587"/>
    <cellStyle name="Vérification 4" xfId="8176"/>
    <cellStyle name="Vérification 5" xfId="9582"/>
    <cellStyle name="Vérification 6" xfId="9678"/>
    <cellStyle name="vert" xfId="4086"/>
    <cellStyle name="vert 2" xfId="4087"/>
    <cellStyle name="vert 2 2" xfId="8163"/>
    <cellStyle name="vert 2 3" xfId="9590"/>
    <cellStyle name="vert 3" xfId="8162"/>
    <cellStyle name="vert 4" xfId="9589"/>
    <cellStyle name="Virgule fixe" xfId="4088"/>
    <cellStyle name="Virgule fixe 2" xfId="4089"/>
    <cellStyle name="Virgule fixe 2 2" xfId="4090"/>
    <cellStyle name="Virgule fixe 2 2 2" xfId="4091"/>
    <cellStyle name="Virgule fixe 2 2 2 2" xfId="8167"/>
    <cellStyle name="Virgule fixe 2 2 2 3" xfId="9594"/>
    <cellStyle name="Virgule fixe 2 2 3" xfId="8166"/>
    <cellStyle name="Virgule fixe 2 2 4" xfId="9593"/>
    <cellStyle name="Virgule fixe 2 3" xfId="4092"/>
    <cellStyle name="Virgule fixe 2 3 2" xfId="8168"/>
    <cellStyle name="Virgule fixe 2 3 3" xfId="9595"/>
    <cellStyle name="Virgule fixe 2 4" xfId="8165"/>
    <cellStyle name="Virgule fixe 2 5" xfId="9592"/>
    <cellStyle name="Virgule fixe 3" xfId="4093"/>
    <cellStyle name="Virgule fixe 3 2" xfId="8169"/>
    <cellStyle name="Virgule fixe 3 3" xfId="9596"/>
    <cellStyle name="Virgule fixe 4" xfId="8164"/>
    <cellStyle name="Virgule fixe 5" xfId="9591"/>
    <cellStyle name="Währung_RFP Appendix Price Sheet HELP DESK" xfId="4094"/>
    <cellStyle name="Warning Text" xfId="4095"/>
    <cellStyle name="Warning Text 2" xfId="4096"/>
    <cellStyle name="Warning Text 2 2" xfId="8178"/>
    <cellStyle name="Warning Text 2 3" xfId="9598"/>
    <cellStyle name="Warning Text 3" xfId="8177"/>
    <cellStyle name="Warning Text 4" xfId="9597"/>
    <cellStyle name="Акцент1" xfId="4097"/>
    <cellStyle name="Акцент1 2" xfId="4098"/>
    <cellStyle name="Акцент1 2 2" xfId="8180"/>
    <cellStyle name="Акцент1 2 3" xfId="9600"/>
    <cellStyle name="Акцент1 3" xfId="8179"/>
    <cellStyle name="Акцент1 4" xfId="9599"/>
    <cellStyle name="Акцент2" xfId="4099"/>
    <cellStyle name="Акцент2 2" xfId="4100"/>
    <cellStyle name="Акцент2 2 2" xfId="8182"/>
    <cellStyle name="Акцент2 2 3" xfId="9602"/>
    <cellStyle name="Акцент2 3" xfId="8181"/>
    <cellStyle name="Акцент2 4" xfId="9601"/>
    <cellStyle name="Акцент3" xfId="4101"/>
    <cellStyle name="Акцент3 2" xfId="4102"/>
    <cellStyle name="Акцент3 2 2" xfId="8184"/>
    <cellStyle name="Акцент3 2 3" xfId="9604"/>
    <cellStyle name="Акцент3 3" xfId="8183"/>
    <cellStyle name="Акцент3 4" xfId="9603"/>
    <cellStyle name="Акцент4" xfId="4103"/>
    <cellStyle name="Акцент4 2" xfId="4104"/>
    <cellStyle name="Акцент4 2 2" xfId="8186"/>
    <cellStyle name="Акцент4 2 3" xfId="9606"/>
    <cellStyle name="Акцент4 3" xfId="8185"/>
    <cellStyle name="Акцент4 4" xfId="9605"/>
    <cellStyle name="Акцент5" xfId="4105"/>
    <cellStyle name="Акцент5 2" xfId="4106"/>
    <cellStyle name="Акцент5 2 2" xfId="8188"/>
    <cellStyle name="Акцент5 2 3" xfId="9608"/>
    <cellStyle name="Акцент5 3" xfId="8187"/>
    <cellStyle name="Акцент5 4" xfId="9607"/>
    <cellStyle name="Акцент6" xfId="4107"/>
    <cellStyle name="Акцент6 2" xfId="4108"/>
    <cellStyle name="Акцент6 2 2" xfId="8190"/>
    <cellStyle name="Акцент6 2 3" xfId="9610"/>
    <cellStyle name="Акцент6 3" xfId="8189"/>
    <cellStyle name="Акцент6 4" xfId="9609"/>
    <cellStyle name="Ввод " xfId="4109"/>
    <cellStyle name="Ввод  2" xfId="4110"/>
    <cellStyle name="Ввод  2 2" xfId="4111"/>
    <cellStyle name="Ввод  2 2 2" xfId="8193"/>
    <cellStyle name="Ввод  2 2 3" xfId="9613"/>
    <cellStyle name="Ввод  2 3" xfId="8192"/>
    <cellStyle name="Ввод  2 4" xfId="9612"/>
    <cellStyle name="Ввод  3" xfId="4112"/>
    <cellStyle name="Ввод  3 2" xfId="4113"/>
    <cellStyle name="Ввод  3 2 2" xfId="8195"/>
    <cellStyle name="Ввод  3 2 3" xfId="9615"/>
    <cellStyle name="Ввод  3 3" xfId="8194"/>
    <cellStyle name="Ввод  3 4" xfId="9614"/>
    <cellStyle name="Ввод  4" xfId="4114"/>
    <cellStyle name="Ввод  4 2" xfId="8196"/>
    <cellStyle name="Ввод  4 3" xfId="9616"/>
    <cellStyle name="Ввод  5" xfId="8191"/>
    <cellStyle name="Ввод  6" xfId="9611"/>
    <cellStyle name="Вывод" xfId="4115"/>
    <cellStyle name="Вывод 2" xfId="4116"/>
    <cellStyle name="Вывод 2 2" xfId="4117"/>
    <cellStyle name="Вывод 2 2 2" xfId="8199"/>
    <cellStyle name="Вывод 2 2 3" xfId="9619"/>
    <cellStyle name="Вывод 2 3" xfId="8198"/>
    <cellStyle name="Вывод 2 4" xfId="9618"/>
    <cellStyle name="Вывод 3" xfId="4118"/>
    <cellStyle name="Вывод 3 2" xfId="4119"/>
    <cellStyle name="Вывод 3 2 2" xfId="8201"/>
    <cellStyle name="Вывод 3 2 3" xfId="9621"/>
    <cellStyle name="Вывод 3 3" xfId="8200"/>
    <cellStyle name="Вывод 3 4" xfId="9620"/>
    <cellStyle name="Вывод 4" xfId="4120"/>
    <cellStyle name="Вывод 4 2" xfId="8202"/>
    <cellStyle name="Вывод 4 3" xfId="9622"/>
    <cellStyle name="Вывод 5" xfId="8197"/>
    <cellStyle name="Вывод 6" xfId="9617"/>
    <cellStyle name="Вычисление" xfId="4121"/>
    <cellStyle name="Вычисление 2" xfId="4122"/>
    <cellStyle name="Вычисление 2 2" xfId="4123"/>
    <cellStyle name="Вычисление 2 2 2" xfId="8205"/>
    <cellStyle name="Вычисление 2 2 3" xfId="9625"/>
    <cellStyle name="Вычисление 2 3" xfId="8204"/>
    <cellStyle name="Вычисление 2 4" xfId="9624"/>
    <cellStyle name="Вычисление 3" xfId="4124"/>
    <cellStyle name="Вычисление 3 2" xfId="4125"/>
    <cellStyle name="Вычисление 3 2 2" xfId="8207"/>
    <cellStyle name="Вычисление 3 2 3" xfId="9627"/>
    <cellStyle name="Вычисление 3 3" xfId="8206"/>
    <cellStyle name="Вычисление 3 4" xfId="9626"/>
    <cellStyle name="Вычисление 4" xfId="4126"/>
    <cellStyle name="Вычисление 4 2" xfId="8208"/>
    <cellStyle name="Вычисление 4 3" xfId="9628"/>
    <cellStyle name="Вычисление 5" xfId="8203"/>
    <cellStyle name="Вычисление 6" xfId="9623"/>
    <cellStyle name="Заголовок 1" xfId="4127"/>
    <cellStyle name="Заголовок 1 2" xfId="4128"/>
    <cellStyle name="Заголовок 1 2 2" xfId="8210"/>
    <cellStyle name="Заголовок 1 2 3" xfId="9630"/>
    <cellStyle name="Заголовок 1 3" xfId="8209"/>
    <cellStyle name="Заголовок 1 4" xfId="9629"/>
    <cellStyle name="Заголовок 2" xfId="4129"/>
    <cellStyle name="Заголовок 2 2" xfId="4130"/>
    <cellStyle name="Заголовок 2 2 2" xfId="8212"/>
    <cellStyle name="Заголовок 2 2 3" xfId="9632"/>
    <cellStyle name="Заголовок 2 3" xfId="8211"/>
    <cellStyle name="Заголовок 2 4" xfId="9631"/>
    <cellStyle name="Заголовок 3" xfId="4131"/>
    <cellStyle name="Заголовок 3 2" xfId="4132"/>
    <cellStyle name="Заголовок 3 2 2" xfId="8214"/>
    <cellStyle name="Заголовок 3 2 3" xfId="9634"/>
    <cellStyle name="Заголовок 3 3" xfId="8213"/>
    <cellStyle name="Заголовок 3 4" xfId="9633"/>
    <cellStyle name="Заголовок 4" xfId="4133"/>
    <cellStyle name="Заголовок 4 2" xfId="4134"/>
    <cellStyle name="Заголовок 4 2 2" xfId="8216"/>
    <cellStyle name="Заголовок 4 2 3" xfId="9636"/>
    <cellStyle name="Заголовок 4 3" xfId="8215"/>
    <cellStyle name="Заголовок 4 4" xfId="9635"/>
    <cellStyle name="Итог" xfId="4135"/>
    <cellStyle name="Итог 2" xfId="4136"/>
    <cellStyle name="Итог 2 2" xfId="4137"/>
    <cellStyle name="Итог 2 2 2" xfId="8219"/>
    <cellStyle name="Итог 2 2 3" xfId="9639"/>
    <cellStyle name="Итог 2 3" xfId="8218"/>
    <cellStyle name="Итог 2 4" xfId="9638"/>
    <cellStyle name="Итог 3" xfId="4138"/>
    <cellStyle name="Итог 3 2" xfId="8220"/>
    <cellStyle name="Итог 3 3" xfId="9640"/>
    <cellStyle name="Итог 4" xfId="8217"/>
    <cellStyle name="Итог 5" xfId="9637"/>
    <cellStyle name="Контрольная ячейка" xfId="4139"/>
    <cellStyle name="Контрольная ячейка 2" xfId="4140"/>
    <cellStyle name="Контрольная ячейка 2 2" xfId="8222"/>
    <cellStyle name="Контрольная ячейка 2 3" xfId="9642"/>
    <cellStyle name="Контрольная ячейка 3" xfId="8221"/>
    <cellStyle name="Контрольная ячейка 4" xfId="9641"/>
    <cellStyle name="Название" xfId="4141"/>
    <cellStyle name="Название 2" xfId="4142"/>
    <cellStyle name="Название 2 2" xfId="8224"/>
    <cellStyle name="Название 2 3" xfId="9644"/>
    <cellStyle name="Название 3" xfId="8223"/>
    <cellStyle name="Название 4" xfId="9643"/>
    <cellStyle name="Нейтральный" xfId="4143"/>
    <cellStyle name="Нейтральный 2" xfId="4144"/>
    <cellStyle name="Нейтральный 2 2" xfId="8226"/>
    <cellStyle name="Нейтральный 2 3" xfId="9646"/>
    <cellStyle name="Нейтральный 3" xfId="8225"/>
    <cellStyle name="Нейтральный 4" xfId="9645"/>
    <cellStyle name="Плохой" xfId="4145"/>
    <cellStyle name="Плохой 2" xfId="4146"/>
    <cellStyle name="Плохой 2 2" xfId="8228"/>
    <cellStyle name="Плохой 2 3" xfId="9648"/>
    <cellStyle name="Плохой 3" xfId="8227"/>
    <cellStyle name="Плохой 4" xfId="9647"/>
    <cellStyle name="Пояснение" xfId="4147"/>
    <cellStyle name="Пояснение 2" xfId="4148"/>
    <cellStyle name="Пояснение 2 2" xfId="8230"/>
    <cellStyle name="Пояснение 2 3" xfId="9650"/>
    <cellStyle name="Пояснение 3" xfId="8229"/>
    <cellStyle name="Пояснение 4" xfId="9649"/>
    <cellStyle name="Примечание" xfId="4149"/>
    <cellStyle name="Примечание 2" xfId="4150"/>
    <cellStyle name="Примечание 2 2" xfId="4151"/>
    <cellStyle name="Примечание 2 2 2" xfId="4152"/>
    <cellStyle name="Примечание 2 2 2 2" xfId="8234"/>
    <cellStyle name="Примечание 2 2 2 3" xfId="9654"/>
    <cellStyle name="Примечание 2 2 3" xfId="8233"/>
    <cellStyle name="Примечание 2 2 4" xfId="9653"/>
    <cellStyle name="Примечание 2 3" xfId="4153"/>
    <cellStyle name="Примечание 2 3 2" xfId="4154"/>
    <cellStyle name="Примечание 2 3 2 2" xfId="8236"/>
    <cellStyle name="Примечание 2 3 2 3" xfId="9656"/>
    <cellStyle name="Примечание 2 3 3" xfId="8235"/>
    <cellStyle name="Примечание 2 3 4" xfId="9655"/>
    <cellStyle name="Примечание 2 4" xfId="4155"/>
    <cellStyle name="Примечание 2 4 2" xfId="8237"/>
    <cellStyle name="Примечание 2 4 3" xfId="9657"/>
    <cellStyle name="Примечание 2 5" xfId="8232"/>
    <cellStyle name="Примечание 2 6" xfId="9652"/>
    <cellStyle name="Примечание 3" xfId="4156"/>
    <cellStyle name="Примечание 3 2" xfId="4157"/>
    <cellStyle name="Примечание 3 2 2" xfId="4158"/>
    <cellStyle name="Примечание 3 2 2 2" xfId="8240"/>
    <cellStyle name="Примечание 3 2 2 3" xfId="9660"/>
    <cellStyle name="Примечание 3 2 3" xfId="8239"/>
    <cellStyle name="Примечание 3 2 4" xfId="9659"/>
    <cellStyle name="Примечание 3 3" xfId="4159"/>
    <cellStyle name="Примечание 3 3 2" xfId="8241"/>
    <cellStyle name="Примечание 3 3 3" xfId="9661"/>
    <cellStyle name="Примечание 3 4" xfId="8238"/>
    <cellStyle name="Примечание 3 5" xfId="9658"/>
    <cellStyle name="Примечание 4" xfId="4160"/>
    <cellStyle name="Примечание 4 2" xfId="4161"/>
    <cellStyle name="Примечание 4 2 2" xfId="8243"/>
    <cellStyle name="Примечание 4 2 3" xfId="9663"/>
    <cellStyle name="Примечание 4 3" xfId="8242"/>
    <cellStyle name="Примечание 4 4" xfId="9662"/>
    <cellStyle name="Примечание 5" xfId="4162"/>
    <cellStyle name="Примечание 5 2" xfId="4163"/>
    <cellStyle name="Примечание 5 2 2" xfId="8245"/>
    <cellStyle name="Примечание 5 2 3" xfId="9665"/>
    <cellStyle name="Примечание 5 3" xfId="8244"/>
    <cellStyle name="Примечание 5 4" xfId="9664"/>
    <cellStyle name="Примечание 6" xfId="4164"/>
    <cellStyle name="Примечание 6 2" xfId="8246"/>
    <cellStyle name="Примечание 6 3" xfId="9666"/>
    <cellStyle name="Примечание 7" xfId="8231"/>
    <cellStyle name="Примечание 8" xfId="9651"/>
    <cellStyle name="Связанная ячейка" xfId="4165"/>
    <cellStyle name="Связанная ячейка 2" xfId="4166"/>
    <cellStyle name="Связанная ячейка 2 2" xfId="8248"/>
    <cellStyle name="Связанная ячейка 2 3" xfId="9668"/>
    <cellStyle name="Связанная ячейка 3" xfId="8247"/>
    <cellStyle name="Связанная ячейка 4" xfId="9667"/>
    <cellStyle name="Текст предупреждения" xfId="4167"/>
    <cellStyle name="Текст предупреждения 2" xfId="4168"/>
    <cellStyle name="Текст предупреждения 2 2" xfId="8250"/>
    <cellStyle name="Текст предупреждения 2 3" xfId="9670"/>
    <cellStyle name="Текст предупреждения 3" xfId="8249"/>
    <cellStyle name="Текст предупреждения 4" xfId="9669"/>
    <cellStyle name="Хороший" xfId="4169"/>
    <cellStyle name="Хороший 2" xfId="4170"/>
    <cellStyle name="Хороший 2 2" xfId="8252"/>
    <cellStyle name="Хороший 2 3" xfId="9672"/>
    <cellStyle name="Хороший 3" xfId="8251"/>
    <cellStyle name="Хороший 4" xfId="9671"/>
  </cellStyles>
  <dxfs count="0"/>
  <tableStyles count="0" defaultTableStyle="TableStyleMedium2" defaultPivotStyle="PivotStyleLight16"/>
  <colors>
    <mruColors>
      <color rgb="FFFF6600"/>
      <color rgb="FFD60093"/>
      <color rgb="FF9933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334183707231073E-2"/>
          <c:y val="3.3473945650953379E-2"/>
          <c:w val="0.88135746395311687"/>
          <c:h val="0.89099566008141429"/>
        </c:manualLayout>
      </c:layout>
      <c:lineChart>
        <c:grouping val="standard"/>
        <c:varyColors val="0"/>
        <c:ser>
          <c:idx val="4"/>
          <c:order val="0"/>
          <c:tx>
            <c:strRef>
              <c:f>'Source V3-1 distrib sn privé '!$C$3</c:f>
              <c:strCache>
                <c:ptCount val="1"/>
                <c:pt idx="0">
                  <c:v>Secteur privé (2016)</c:v>
                </c:pt>
              </c:strCache>
            </c:strRef>
          </c:tx>
          <c:spPr>
            <a:ln w="38100">
              <a:solidFill>
                <a:schemeClr val="tx2">
                  <a:lumMod val="60000"/>
                  <a:lumOff val="40000"/>
                </a:schemeClr>
              </a:solidFill>
            </a:ln>
          </c:spPr>
          <c:marker>
            <c:spPr>
              <a:ln>
                <a:solidFill>
                  <a:schemeClr val="tx2">
                    <a:lumMod val="60000"/>
                    <a:lumOff val="40000"/>
                  </a:schemeClr>
                </a:solidFill>
              </a:ln>
            </c:spPr>
          </c:marker>
          <c:dLbls>
            <c:dLbl>
              <c:idx val="0"/>
              <c:layout>
                <c:manualLayout>
                  <c:x val="1.6394791477310632E-3"/>
                  <c:y val="3.6668257376918673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0684487646820576E-2"/>
                  <c:y val="5.8762692542219976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4.8019207683072064E-3"/>
                  <c:y val="-1.622060016220602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'!$C$5:$C$13</c:f>
              <c:numCache>
                <c:formatCode>#,##0</c:formatCode>
                <c:ptCount val="9"/>
                <c:pt idx="0">
                  <c:v>1189</c:v>
                </c:pt>
                <c:pt idx="1">
                  <c:v>1346</c:v>
                </c:pt>
                <c:pt idx="2">
                  <c:v>1479</c:v>
                </c:pt>
                <c:pt idx="3">
                  <c:v>1621</c:v>
                </c:pt>
                <c:pt idx="4">
                  <c:v>1789</c:v>
                </c:pt>
                <c:pt idx="5">
                  <c:v>1995</c:v>
                </c:pt>
                <c:pt idx="6">
                  <c:v>2273</c:v>
                </c:pt>
                <c:pt idx="7">
                  <c:v>2709</c:v>
                </c:pt>
                <c:pt idx="8">
                  <c:v>3576</c:v>
                </c:pt>
              </c:numCache>
            </c:numRef>
          </c:val>
          <c:smooth val="0"/>
        </c:ser>
        <c:ser>
          <c:idx val="5"/>
          <c:order val="1"/>
          <c:tx>
            <c:strRef>
              <c:f>'Source V3-1 distrib sn privé '!$D$3</c:f>
              <c:strCache>
                <c:ptCount val="1"/>
                <c:pt idx="0">
                  <c:v>Fonction publique</c:v>
                </c:pt>
              </c:strCache>
            </c:strRef>
          </c:tx>
          <c:spPr>
            <a:ln>
              <a:solidFill>
                <a:schemeClr val="accent6">
                  <a:lumMod val="75000"/>
                </a:schemeClr>
              </a:solidFill>
            </a:ln>
          </c:spPr>
          <c:marker>
            <c:spPr>
              <a:solidFill>
                <a:schemeClr val="bg1">
                  <a:lumMod val="50000"/>
                </a:schemeClr>
              </a:solidFill>
              <a:ln>
                <a:solidFill>
                  <a:schemeClr val="accent6">
                    <a:lumMod val="75000"/>
                  </a:schemeClr>
                </a:solidFill>
              </a:ln>
            </c:spPr>
          </c:marker>
          <c:dLbls>
            <c:dLbl>
              <c:idx val="0"/>
              <c:layout>
                <c:manualLayout>
                  <c:x val="-3.8415366146458581E-2"/>
                  <c:y val="-2.9197080291970798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7607042817126793E-2"/>
                  <c:y val="-5.839416058394161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'!$D$5:$D$13</c:f>
              <c:numCache>
                <c:formatCode>#,##0</c:formatCode>
                <c:ptCount val="9"/>
                <c:pt idx="0">
                  <c:v>1418</c:v>
                </c:pt>
                <c:pt idx="1">
                  <c:v>1577</c:v>
                </c:pt>
                <c:pt idx="2">
                  <c:v>1718</c:v>
                </c:pt>
                <c:pt idx="3">
                  <c:v>1867</c:v>
                </c:pt>
                <c:pt idx="4">
                  <c:v>2027</c:v>
                </c:pt>
                <c:pt idx="5">
                  <c:v>2215</c:v>
                </c:pt>
                <c:pt idx="6">
                  <c:v>2446</c:v>
                </c:pt>
                <c:pt idx="7">
                  <c:v>2752</c:v>
                </c:pt>
                <c:pt idx="8">
                  <c:v>3318</c:v>
                </c:pt>
              </c:numCache>
            </c:numRef>
          </c:val>
          <c:smooth val="0"/>
        </c:ser>
        <c:dLbls>
          <c:showLegendKey val="0"/>
          <c:showVal val="0"/>
          <c:showCatName val="0"/>
          <c:showSerName val="0"/>
          <c:showPercent val="0"/>
          <c:showBubbleSize val="0"/>
        </c:dLbls>
        <c:marker val="1"/>
        <c:smooth val="0"/>
        <c:axId val="156619960"/>
        <c:axId val="156620744"/>
      </c:lineChart>
      <c:catAx>
        <c:axId val="1566199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620744"/>
        <c:crosses val="autoZero"/>
        <c:auto val="1"/>
        <c:lblAlgn val="ctr"/>
        <c:lblOffset val="100"/>
        <c:noMultiLvlLbl val="0"/>
      </c:catAx>
      <c:valAx>
        <c:axId val="156620744"/>
        <c:scaling>
          <c:orientation val="minMax"/>
          <c:min val="100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619960"/>
        <c:crosses val="autoZero"/>
        <c:crossBetween val="between"/>
      </c:valAx>
    </c:plotArea>
    <c:legend>
      <c:legendPos val="r"/>
      <c:legendEntry>
        <c:idx val="0"/>
        <c:txPr>
          <a:bodyPr/>
          <a:lstStyle/>
          <a:p>
            <a:pPr>
              <a:defRPr sz="900" b="0" i="0" u="none" strike="noStrike" baseline="0">
                <a:solidFill>
                  <a:srgbClr val="000000"/>
                </a:solidFill>
                <a:latin typeface="Calibri"/>
                <a:ea typeface="Calibri"/>
                <a:cs typeface="Calibri"/>
              </a:defRPr>
            </a:pPr>
            <a:endParaRPr lang="fr-FR"/>
          </a:p>
        </c:txPr>
      </c:legendEntry>
      <c:legendEntry>
        <c:idx val="1"/>
        <c:txPr>
          <a:bodyPr/>
          <a:lstStyle/>
          <a:p>
            <a:pPr>
              <a:defRPr sz="900" b="0" i="0" u="none" strike="noStrike" baseline="0">
                <a:solidFill>
                  <a:srgbClr val="000000"/>
                </a:solidFill>
                <a:latin typeface="Calibri"/>
                <a:ea typeface="Calibri"/>
                <a:cs typeface="Calibri"/>
              </a:defRPr>
            </a:pPr>
            <a:endParaRPr lang="fr-FR"/>
          </a:p>
        </c:txPr>
      </c:legendEntry>
      <c:layout>
        <c:manualLayout>
          <c:xMode val="edge"/>
          <c:yMode val="edge"/>
          <c:x val="8.8699878493317175E-2"/>
          <c:y val="4.5454545454545463E-2"/>
          <c:w val="0.26609976304602267"/>
          <c:h val="0.10606087117898146"/>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797085603506105E-2"/>
          <c:y val="6.4077078304910384E-2"/>
          <c:w val="0.63826930084443667"/>
          <c:h val="0.89194628043757318"/>
        </c:manualLayout>
      </c:layout>
      <c:barChart>
        <c:barDir val="col"/>
        <c:grouping val="stacked"/>
        <c:varyColors val="0"/>
        <c:ser>
          <c:idx val="0"/>
          <c:order val="0"/>
          <c:tx>
            <c:strRef>
              <c:f>'Source V3-18 Décomp RMPP FPE GV'!$C$3</c:f>
              <c:strCache>
                <c:ptCount val="1"/>
                <c:pt idx="0">
                  <c:v>Contribution traitement indiciaire - effets individuels</c:v>
                </c:pt>
              </c:strCache>
            </c:strRef>
          </c:tx>
          <c:invertIfNegative val="0"/>
          <c:cat>
            <c:multiLvlStrRef>
              <c:f>'Source V3-18 Décomp RMPP FPE GV'!$A$4:$B$31</c:f>
              <c:multiLvlStrCache>
                <c:ptCount val="28"/>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lvl>
                <c:lvl>
                  <c:pt idx="0">
                    <c:v>2011</c:v>
                  </c:pt>
                  <c:pt idx="4">
                    <c:v>2012</c:v>
                  </c:pt>
                  <c:pt idx="8">
                    <c:v>2013</c:v>
                  </c:pt>
                  <c:pt idx="12">
                    <c:v>2014</c:v>
                  </c:pt>
                  <c:pt idx="16">
                    <c:v>2015</c:v>
                  </c:pt>
                  <c:pt idx="20">
                    <c:v>2016</c:v>
                  </c:pt>
                  <c:pt idx="24">
                    <c:v>2017</c:v>
                  </c:pt>
                </c:lvl>
              </c:multiLvlStrCache>
            </c:multiLvlStrRef>
          </c:cat>
          <c:val>
            <c:numRef>
              <c:f>'Source V3-18 Décomp RMPP FPE GV'!$C$4:$C$31</c:f>
              <c:numCache>
                <c:formatCode>0.0</c:formatCode>
                <c:ptCount val="28"/>
                <c:pt idx="0">
                  <c:v>1.6</c:v>
                </c:pt>
                <c:pt idx="1">
                  <c:v>1.8</c:v>
                </c:pt>
                <c:pt idx="2">
                  <c:v>1.4</c:v>
                </c:pt>
                <c:pt idx="3">
                  <c:v>0.9</c:v>
                </c:pt>
                <c:pt idx="4">
                  <c:v>1.5</c:v>
                </c:pt>
                <c:pt idx="5">
                  <c:v>1.7</c:v>
                </c:pt>
                <c:pt idx="6">
                  <c:v>1.6</c:v>
                </c:pt>
                <c:pt idx="7">
                  <c:v>0.9</c:v>
                </c:pt>
                <c:pt idx="8">
                  <c:v>1.5</c:v>
                </c:pt>
                <c:pt idx="9">
                  <c:v>1.7</c:v>
                </c:pt>
                <c:pt idx="10">
                  <c:v>1.1000000000000001</c:v>
                </c:pt>
                <c:pt idx="11">
                  <c:v>0.9</c:v>
                </c:pt>
                <c:pt idx="12">
                  <c:v>1.6</c:v>
                </c:pt>
                <c:pt idx="13">
                  <c:v>1.8</c:v>
                </c:pt>
                <c:pt idx="14">
                  <c:v>1.2</c:v>
                </c:pt>
                <c:pt idx="15">
                  <c:v>1</c:v>
                </c:pt>
                <c:pt idx="16">
                  <c:v>1.5</c:v>
                </c:pt>
                <c:pt idx="17">
                  <c:v>1.8</c:v>
                </c:pt>
                <c:pt idx="18">
                  <c:v>1.1000000000000001</c:v>
                </c:pt>
                <c:pt idx="19">
                  <c:v>1</c:v>
                </c:pt>
                <c:pt idx="20">
                  <c:v>1.5</c:v>
                </c:pt>
                <c:pt idx="21">
                  <c:v>1.7</c:v>
                </c:pt>
                <c:pt idx="22">
                  <c:v>0.9</c:v>
                </c:pt>
                <c:pt idx="23">
                  <c:v>0.9</c:v>
                </c:pt>
                <c:pt idx="24">
                  <c:v>1.4</c:v>
                </c:pt>
                <c:pt idx="25">
                  <c:v>1.7</c:v>
                </c:pt>
                <c:pt idx="26">
                  <c:v>0.4</c:v>
                </c:pt>
                <c:pt idx="27">
                  <c:v>1</c:v>
                </c:pt>
              </c:numCache>
            </c:numRef>
          </c:val>
        </c:ser>
        <c:ser>
          <c:idx val="1"/>
          <c:order val="1"/>
          <c:tx>
            <c:strRef>
              <c:f>'Source V3-18 Décomp RMPP FPE GV'!$D$3</c:f>
              <c:strCache>
                <c:ptCount val="1"/>
                <c:pt idx="0">
                  <c:v>Contribution traitement indiciaire - mesures générales et catégorielles</c:v>
                </c:pt>
              </c:strCache>
            </c:strRef>
          </c:tx>
          <c:spPr>
            <a:pattFill prst="wdUpDiag">
              <a:fgClr>
                <a:srgbClr val="0070C0"/>
              </a:fgClr>
              <a:bgClr>
                <a:schemeClr val="bg1"/>
              </a:bgClr>
            </a:pattFill>
          </c:spPr>
          <c:invertIfNegative val="0"/>
          <c:cat>
            <c:multiLvlStrRef>
              <c:f>'Source V3-18 Décomp RMPP FPE GV'!$A$4:$B$31</c:f>
              <c:multiLvlStrCache>
                <c:ptCount val="28"/>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lvl>
                <c:lvl>
                  <c:pt idx="0">
                    <c:v>2011</c:v>
                  </c:pt>
                  <c:pt idx="4">
                    <c:v>2012</c:v>
                  </c:pt>
                  <c:pt idx="8">
                    <c:v>2013</c:v>
                  </c:pt>
                  <c:pt idx="12">
                    <c:v>2014</c:v>
                  </c:pt>
                  <c:pt idx="16">
                    <c:v>2015</c:v>
                  </c:pt>
                  <c:pt idx="20">
                    <c:v>2016</c:v>
                  </c:pt>
                  <c:pt idx="24">
                    <c:v>2017</c:v>
                  </c:pt>
                </c:lvl>
              </c:multiLvlStrCache>
            </c:multiLvlStrRef>
          </c:cat>
          <c:val>
            <c:numRef>
              <c:f>'Source V3-18 Décomp RMPP FPE GV'!$D$4:$D$31</c:f>
              <c:numCache>
                <c:formatCode>0.0</c:formatCode>
                <c:ptCount val="28"/>
                <c:pt idx="0">
                  <c:v>0.5</c:v>
                </c:pt>
                <c:pt idx="1">
                  <c:v>0.5</c:v>
                </c:pt>
                <c:pt idx="2">
                  <c:v>0.8</c:v>
                </c:pt>
                <c:pt idx="3">
                  <c:v>0.3</c:v>
                </c:pt>
                <c:pt idx="4">
                  <c:v>0.3</c:v>
                </c:pt>
                <c:pt idx="5">
                  <c:v>0.3</c:v>
                </c:pt>
                <c:pt idx="6">
                  <c:v>0.3</c:v>
                </c:pt>
                <c:pt idx="7">
                  <c:v>0.5</c:v>
                </c:pt>
                <c:pt idx="8">
                  <c:v>0.1</c:v>
                </c:pt>
                <c:pt idx="9">
                  <c:v>0</c:v>
                </c:pt>
                <c:pt idx="10">
                  <c:v>0.2</c:v>
                </c:pt>
                <c:pt idx="11">
                  <c:v>0.1</c:v>
                </c:pt>
                <c:pt idx="12">
                  <c:v>0.2</c:v>
                </c:pt>
                <c:pt idx="13">
                  <c:v>0</c:v>
                </c:pt>
                <c:pt idx="14">
                  <c:v>0.2</c:v>
                </c:pt>
                <c:pt idx="15">
                  <c:v>0.9</c:v>
                </c:pt>
                <c:pt idx="16">
                  <c:v>0.2</c:v>
                </c:pt>
                <c:pt idx="17">
                  <c:v>0</c:v>
                </c:pt>
                <c:pt idx="18">
                  <c:v>0.2</c:v>
                </c:pt>
                <c:pt idx="19">
                  <c:v>1.1000000000000001</c:v>
                </c:pt>
                <c:pt idx="20">
                  <c:v>0.4</c:v>
                </c:pt>
                <c:pt idx="21">
                  <c:v>0.3</c:v>
                </c:pt>
                <c:pt idx="22">
                  <c:v>1</c:v>
                </c:pt>
                <c:pt idx="23">
                  <c:v>0.2</c:v>
                </c:pt>
                <c:pt idx="24">
                  <c:v>2</c:v>
                </c:pt>
                <c:pt idx="25">
                  <c:v>2</c:v>
                </c:pt>
                <c:pt idx="26">
                  <c:v>2.2000000000000002</c:v>
                </c:pt>
                <c:pt idx="27">
                  <c:v>1.9</c:v>
                </c:pt>
              </c:numCache>
            </c:numRef>
          </c:val>
        </c:ser>
        <c:ser>
          <c:idx val="2"/>
          <c:order val="2"/>
          <c:tx>
            <c:strRef>
              <c:f>'Source V3-18 Décomp RMPP FPE GV'!$E$3</c:f>
              <c:strCache>
                <c:ptCount val="1"/>
                <c:pt idx="0">
                  <c:v>Contribution primes hors heures supplémentaires</c:v>
                </c:pt>
              </c:strCache>
            </c:strRef>
          </c:tx>
          <c:spPr>
            <a:solidFill>
              <a:srgbClr val="C00000"/>
            </a:solidFill>
          </c:spPr>
          <c:invertIfNegative val="0"/>
          <c:dPt>
            <c:idx val="18"/>
            <c:invertIfNegative val="0"/>
            <c:bubble3D val="0"/>
          </c:dPt>
          <c:dPt>
            <c:idx val="19"/>
            <c:invertIfNegative val="0"/>
            <c:bubble3D val="0"/>
          </c:dPt>
          <c:dPt>
            <c:idx val="20"/>
            <c:invertIfNegative val="0"/>
            <c:bubble3D val="0"/>
          </c:dPt>
          <c:dPt>
            <c:idx val="21"/>
            <c:invertIfNegative val="0"/>
            <c:bubble3D val="0"/>
          </c:dPt>
          <c:dPt>
            <c:idx val="22"/>
            <c:invertIfNegative val="0"/>
            <c:bubble3D val="0"/>
          </c:dPt>
          <c:dPt>
            <c:idx val="23"/>
            <c:invertIfNegative val="0"/>
            <c:bubble3D val="0"/>
          </c:dPt>
          <c:cat>
            <c:multiLvlStrRef>
              <c:f>'Source V3-18 Décomp RMPP FPE GV'!$A$4:$B$31</c:f>
              <c:multiLvlStrCache>
                <c:ptCount val="28"/>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lvl>
                <c:lvl>
                  <c:pt idx="0">
                    <c:v>2011</c:v>
                  </c:pt>
                  <c:pt idx="4">
                    <c:v>2012</c:v>
                  </c:pt>
                  <c:pt idx="8">
                    <c:v>2013</c:v>
                  </c:pt>
                  <c:pt idx="12">
                    <c:v>2014</c:v>
                  </c:pt>
                  <c:pt idx="16">
                    <c:v>2015</c:v>
                  </c:pt>
                  <c:pt idx="20">
                    <c:v>2016</c:v>
                  </c:pt>
                  <c:pt idx="24">
                    <c:v>2017</c:v>
                  </c:pt>
                </c:lvl>
              </c:multiLvlStrCache>
            </c:multiLvlStrRef>
          </c:cat>
          <c:val>
            <c:numRef>
              <c:f>'Source V3-18 Décomp RMPP FPE GV'!$E$4:$E$31</c:f>
              <c:numCache>
                <c:formatCode>0.0</c:formatCode>
                <c:ptCount val="28"/>
                <c:pt idx="0">
                  <c:v>1.1000000000000001</c:v>
                </c:pt>
                <c:pt idx="1">
                  <c:v>0.9</c:v>
                </c:pt>
                <c:pt idx="2">
                  <c:v>1.5</c:v>
                </c:pt>
                <c:pt idx="3">
                  <c:v>1.3</c:v>
                </c:pt>
                <c:pt idx="4">
                  <c:v>0.4</c:v>
                </c:pt>
                <c:pt idx="5">
                  <c:v>0.3</c:v>
                </c:pt>
                <c:pt idx="6">
                  <c:v>0.8</c:v>
                </c:pt>
                <c:pt idx="7">
                  <c:v>0.8</c:v>
                </c:pt>
                <c:pt idx="8">
                  <c:v>0.2</c:v>
                </c:pt>
                <c:pt idx="9">
                  <c:v>0.1</c:v>
                </c:pt>
                <c:pt idx="10">
                  <c:v>0.6</c:v>
                </c:pt>
                <c:pt idx="11">
                  <c:v>0.6</c:v>
                </c:pt>
                <c:pt idx="12">
                  <c:v>0.6</c:v>
                </c:pt>
                <c:pt idx="13">
                  <c:v>0.6</c:v>
                </c:pt>
                <c:pt idx="14">
                  <c:v>0.6</c:v>
                </c:pt>
                <c:pt idx="15">
                  <c:v>1</c:v>
                </c:pt>
                <c:pt idx="16">
                  <c:v>0.5</c:v>
                </c:pt>
                <c:pt idx="17">
                  <c:v>0.5</c:v>
                </c:pt>
                <c:pt idx="18">
                  <c:v>0.5</c:v>
                </c:pt>
                <c:pt idx="19">
                  <c:v>0.4</c:v>
                </c:pt>
                <c:pt idx="20">
                  <c:v>0</c:v>
                </c:pt>
                <c:pt idx="21">
                  <c:v>0</c:v>
                </c:pt>
                <c:pt idx="22">
                  <c:v>0</c:v>
                </c:pt>
                <c:pt idx="23">
                  <c:v>0</c:v>
                </c:pt>
                <c:pt idx="24">
                  <c:v>0</c:v>
                </c:pt>
                <c:pt idx="25">
                  <c:v>0</c:v>
                </c:pt>
                <c:pt idx="26">
                  <c:v>0</c:v>
                </c:pt>
                <c:pt idx="27">
                  <c:v>0</c:v>
                </c:pt>
              </c:numCache>
            </c:numRef>
          </c:val>
        </c:ser>
        <c:ser>
          <c:idx val="3"/>
          <c:order val="3"/>
          <c:tx>
            <c:strRef>
              <c:f>'Source V3-18 Décomp RMPP FPE GV'!$F$3</c:f>
              <c:strCache>
                <c:ptCount val="1"/>
                <c:pt idx="0">
                  <c:v>Contribution heures supplémentaires</c:v>
                </c:pt>
              </c:strCache>
            </c:strRef>
          </c:tx>
          <c:spPr>
            <a:pattFill prst="wdDnDiag">
              <a:fgClr>
                <a:srgbClr val="C00000"/>
              </a:fgClr>
              <a:bgClr>
                <a:schemeClr val="bg1"/>
              </a:bgClr>
            </a:pattFill>
          </c:spPr>
          <c:invertIfNegative val="0"/>
          <c:cat>
            <c:multiLvlStrRef>
              <c:f>'Source V3-18 Décomp RMPP FPE GV'!$A$4:$B$31</c:f>
              <c:multiLvlStrCache>
                <c:ptCount val="28"/>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lvl>
                <c:lvl>
                  <c:pt idx="0">
                    <c:v>2011</c:v>
                  </c:pt>
                  <c:pt idx="4">
                    <c:v>2012</c:v>
                  </c:pt>
                  <c:pt idx="8">
                    <c:v>2013</c:v>
                  </c:pt>
                  <c:pt idx="12">
                    <c:v>2014</c:v>
                  </c:pt>
                  <c:pt idx="16">
                    <c:v>2015</c:v>
                  </c:pt>
                  <c:pt idx="20">
                    <c:v>2016</c:v>
                  </c:pt>
                  <c:pt idx="24">
                    <c:v>2017</c:v>
                  </c:pt>
                </c:lvl>
              </c:multiLvlStrCache>
            </c:multiLvlStrRef>
          </c:cat>
          <c:val>
            <c:numRef>
              <c:f>'Source V3-18 Décomp RMPP FPE GV'!$F$4:$F$31</c:f>
              <c:numCache>
                <c:formatCode>0.0</c:formatCode>
                <c:ptCount val="28"/>
                <c:pt idx="0">
                  <c:v>0</c:v>
                </c:pt>
                <c:pt idx="1">
                  <c:v>0</c:v>
                </c:pt>
                <c:pt idx="2">
                  <c:v>0</c:v>
                </c:pt>
                <c:pt idx="3">
                  <c:v>0</c:v>
                </c:pt>
                <c:pt idx="4">
                  <c:v>0.1</c:v>
                </c:pt>
                <c:pt idx="5">
                  <c:v>0.1</c:v>
                </c:pt>
                <c:pt idx="6">
                  <c:v>0.1</c:v>
                </c:pt>
                <c:pt idx="7">
                  <c:v>0.2</c:v>
                </c:pt>
                <c:pt idx="8">
                  <c:v>0</c:v>
                </c:pt>
                <c:pt idx="9">
                  <c:v>0</c:v>
                </c:pt>
                <c:pt idx="10">
                  <c:v>-0.2</c:v>
                </c:pt>
                <c:pt idx="11">
                  <c:v>0</c:v>
                </c:pt>
                <c:pt idx="12">
                  <c:v>0.1</c:v>
                </c:pt>
                <c:pt idx="13">
                  <c:v>0.1</c:v>
                </c:pt>
                <c:pt idx="14">
                  <c:v>0</c:v>
                </c:pt>
                <c:pt idx="15">
                  <c:v>0.1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4"/>
          <c:order val="4"/>
          <c:tx>
            <c:strRef>
              <c:f>'Source V3-18 Décomp RMPP FPE GV'!$G$3</c:f>
              <c:strCache>
                <c:ptCount val="1"/>
                <c:pt idx="0">
                  <c:v>Contribution primes</c:v>
                </c:pt>
              </c:strCache>
            </c:strRef>
          </c:tx>
          <c:spPr>
            <a:solidFill>
              <a:schemeClr val="accent2">
                <a:lumMod val="50000"/>
              </a:schemeClr>
            </a:solidFill>
          </c:spPr>
          <c:invertIfNegative val="0"/>
          <c:cat>
            <c:multiLvlStrRef>
              <c:f>'Source V3-18 Décomp RMPP FPE GV'!$A$4:$B$31</c:f>
              <c:multiLvlStrCache>
                <c:ptCount val="28"/>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lvl>
                <c:lvl>
                  <c:pt idx="0">
                    <c:v>2011</c:v>
                  </c:pt>
                  <c:pt idx="4">
                    <c:v>2012</c:v>
                  </c:pt>
                  <c:pt idx="8">
                    <c:v>2013</c:v>
                  </c:pt>
                  <c:pt idx="12">
                    <c:v>2014</c:v>
                  </c:pt>
                  <c:pt idx="16">
                    <c:v>2015</c:v>
                  </c:pt>
                  <c:pt idx="20">
                    <c:v>2016</c:v>
                  </c:pt>
                  <c:pt idx="24">
                    <c:v>2017</c:v>
                  </c:pt>
                </c:lvl>
              </c:multiLvlStrCache>
            </c:multiLvlStrRef>
          </c:cat>
          <c:val>
            <c:numRef>
              <c:f>'Source V3-18 Décomp RMPP FPE GV'!$G$4:$G$31</c:f>
              <c:numCache>
                <c:formatCode>0.0</c:formatCode>
                <c:ptCount val="28"/>
                <c:pt idx="20">
                  <c:v>0.4</c:v>
                </c:pt>
                <c:pt idx="21">
                  <c:v>0.5</c:v>
                </c:pt>
                <c:pt idx="22">
                  <c:v>0.1</c:v>
                </c:pt>
                <c:pt idx="23">
                  <c:v>0.6</c:v>
                </c:pt>
                <c:pt idx="24">
                  <c:v>0.4</c:v>
                </c:pt>
                <c:pt idx="25">
                  <c:v>0.4</c:v>
                </c:pt>
                <c:pt idx="26">
                  <c:v>0.5</c:v>
                </c:pt>
                <c:pt idx="27">
                  <c:v>0.3</c:v>
                </c:pt>
              </c:numCache>
            </c:numRef>
          </c:val>
        </c:ser>
        <c:dLbls>
          <c:showLegendKey val="0"/>
          <c:showVal val="0"/>
          <c:showCatName val="0"/>
          <c:showSerName val="0"/>
          <c:showPercent val="0"/>
          <c:showBubbleSize val="0"/>
        </c:dLbls>
        <c:gapWidth val="79"/>
        <c:overlap val="100"/>
        <c:axId val="472840936"/>
        <c:axId val="472835448"/>
      </c:barChart>
      <c:catAx>
        <c:axId val="472840936"/>
        <c:scaling>
          <c:orientation val="minMax"/>
        </c:scaling>
        <c:delete val="0"/>
        <c:axPos val="b"/>
        <c:numFmt formatCode="General" sourceLinked="1"/>
        <c:majorTickMark val="out"/>
        <c:minorTickMark val="none"/>
        <c:tickLblPos val="nextTo"/>
        <c:txPr>
          <a:bodyPr rot="0" vert="horz" anchor="t" anchorCtr="0"/>
          <a:lstStyle/>
          <a:p>
            <a:pPr>
              <a:defRPr sz="1000" b="0" i="0" u="none" strike="noStrike" baseline="0">
                <a:ln>
                  <a:noFill/>
                </a:ln>
                <a:solidFill>
                  <a:srgbClr val="000000"/>
                </a:solidFill>
                <a:latin typeface="Calibri"/>
                <a:ea typeface="Calibri"/>
                <a:cs typeface="Calibri"/>
              </a:defRPr>
            </a:pPr>
            <a:endParaRPr lang="fr-FR"/>
          </a:p>
        </c:txPr>
        <c:crossAx val="472835448"/>
        <c:crosses val="autoZero"/>
        <c:auto val="1"/>
        <c:lblAlgn val="ctr"/>
        <c:lblOffset val="100"/>
        <c:tickLblSkip val="1"/>
        <c:noMultiLvlLbl val="0"/>
      </c:catAx>
      <c:valAx>
        <c:axId val="472835448"/>
        <c:scaling>
          <c:orientation val="minMax"/>
          <c:max val="4"/>
          <c:min val="-1"/>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40936"/>
        <c:crosses val="autoZero"/>
        <c:crossBetween val="between"/>
      </c:valAx>
    </c:plotArea>
    <c:legend>
      <c:legendPos val="r"/>
      <c:legendEntry>
        <c:idx val="0"/>
        <c:txPr>
          <a:bodyPr/>
          <a:lstStyle/>
          <a:p>
            <a:pPr>
              <a:defRPr lang="fr-FR" sz="700" b="0" i="0" u="none" strike="noStrike" kern="1200" baseline="0">
                <a:solidFill>
                  <a:srgbClr val="000000"/>
                </a:solidFill>
                <a:latin typeface="Calibri"/>
                <a:ea typeface="Calibri"/>
                <a:cs typeface="Calibri"/>
              </a:defRPr>
            </a:pPr>
            <a:endParaRPr lang="fr-FR"/>
          </a:p>
        </c:txPr>
      </c:legendEntry>
      <c:legendEntry>
        <c:idx val="1"/>
        <c:txPr>
          <a:bodyPr/>
          <a:lstStyle/>
          <a:p>
            <a:pPr>
              <a:defRPr sz="700" b="0" i="0" u="none" strike="noStrike" baseline="0">
                <a:solidFill>
                  <a:srgbClr val="000000"/>
                </a:solidFill>
                <a:latin typeface="Calibri"/>
                <a:ea typeface="Calibri"/>
                <a:cs typeface="Calibri"/>
              </a:defRPr>
            </a:pPr>
            <a:endParaRPr lang="fr-FR"/>
          </a:p>
        </c:txPr>
      </c:legendEntry>
      <c:legendEntry>
        <c:idx val="2"/>
        <c:txPr>
          <a:bodyPr/>
          <a:lstStyle/>
          <a:p>
            <a:pPr>
              <a:defRPr sz="700" b="0" i="0" u="none" strike="noStrike" baseline="0">
                <a:solidFill>
                  <a:srgbClr val="000000"/>
                </a:solidFill>
                <a:latin typeface="Calibri"/>
                <a:ea typeface="Calibri"/>
                <a:cs typeface="Calibri"/>
              </a:defRPr>
            </a:pPr>
            <a:endParaRPr lang="fr-FR"/>
          </a:p>
        </c:txPr>
      </c:legendEntry>
      <c:legendEntry>
        <c:idx val="3"/>
        <c:txPr>
          <a:bodyPr/>
          <a:lstStyle/>
          <a:p>
            <a:pPr>
              <a:defRPr sz="700" b="0" i="0" u="none" strike="noStrike" baseline="0">
                <a:solidFill>
                  <a:srgbClr val="000000"/>
                </a:solidFill>
                <a:latin typeface="Calibri"/>
                <a:ea typeface="Calibri"/>
                <a:cs typeface="Calibri"/>
              </a:defRPr>
            </a:pPr>
            <a:endParaRPr lang="fr-FR"/>
          </a:p>
        </c:txPr>
      </c:legendEntry>
      <c:legendEntry>
        <c:idx val="4"/>
        <c:txPr>
          <a:bodyPr/>
          <a:lstStyle/>
          <a:p>
            <a:pPr>
              <a:defRPr sz="700" b="0" i="0" u="none" strike="noStrike" baseline="0">
                <a:solidFill>
                  <a:srgbClr val="000000"/>
                </a:solidFill>
                <a:latin typeface="Calibri"/>
                <a:ea typeface="Calibri"/>
                <a:cs typeface="Calibri"/>
              </a:defRPr>
            </a:pPr>
            <a:endParaRPr lang="fr-FR"/>
          </a:p>
        </c:txPr>
      </c:legendEntry>
      <c:layout>
        <c:manualLayout>
          <c:xMode val="edge"/>
          <c:yMode val="edge"/>
          <c:x val="0.71221644829607567"/>
          <c:y val="0.18357487922705315"/>
          <c:w val="0.27369904466167083"/>
          <c:h val="0.57585169944209236"/>
        </c:manualLayout>
      </c:layout>
      <c:overlay val="0"/>
      <c:txPr>
        <a:bodyPr/>
        <a:lstStyle/>
        <a:p>
          <a:pPr>
            <a:defRPr sz="3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3-A1-2 GIPA '!$A$4</c:f>
              <c:strCache>
                <c:ptCount val="1"/>
                <c:pt idx="0">
                  <c:v>Fonctionnaires A</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'!$B$4:$K$4</c:f>
              <c:numCache>
                <c:formatCode>0.0%</c:formatCode>
                <c:ptCount val="10"/>
                <c:pt idx="0">
                  <c:v>0.38100000000000001</c:v>
                </c:pt>
                <c:pt idx="1">
                  <c:v>0.45400000000000001</c:v>
                </c:pt>
                <c:pt idx="2">
                  <c:v>0.51300000000000001</c:v>
                </c:pt>
                <c:pt idx="3">
                  <c:v>0.29599999999999999</c:v>
                </c:pt>
                <c:pt idx="4">
                  <c:v>0.35099999999999998</c:v>
                </c:pt>
                <c:pt idx="5">
                  <c:v>0.36399999999999999</c:v>
                </c:pt>
                <c:pt idx="6">
                  <c:v>0.53200000000000003</c:v>
                </c:pt>
                <c:pt idx="7">
                  <c:v>0.69799999999999995</c:v>
                </c:pt>
                <c:pt idx="8">
                  <c:v>0.84099999999999997</c:v>
                </c:pt>
                <c:pt idx="9">
                  <c:v>0.75800000000000001</c:v>
                </c:pt>
              </c:numCache>
            </c:numRef>
          </c:val>
        </c:ser>
        <c:ser>
          <c:idx val="1"/>
          <c:order val="1"/>
          <c:tx>
            <c:strRef>
              <c:f>'Source V 3-A1-2 GIPA '!$A$5</c:f>
              <c:strCache>
                <c:ptCount val="1"/>
                <c:pt idx="0">
                  <c:v>Fonctionnaires B</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'!$B$5:$K$5</c:f>
              <c:numCache>
                <c:formatCode>0.0%</c:formatCode>
                <c:ptCount val="10"/>
                <c:pt idx="0">
                  <c:v>0.19500000000000001</c:v>
                </c:pt>
                <c:pt idx="1">
                  <c:v>0.41399999999999998</c:v>
                </c:pt>
                <c:pt idx="2">
                  <c:v>0.24099999999999999</c:v>
                </c:pt>
                <c:pt idx="3">
                  <c:v>0.214</c:v>
                </c:pt>
                <c:pt idx="4">
                  <c:v>0.126</c:v>
                </c:pt>
                <c:pt idx="5">
                  <c:v>0.13400000000000001</c:v>
                </c:pt>
                <c:pt idx="6">
                  <c:v>0.125</c:v>
                </c:pt>
                <c:pt idx="7">
                  <c:v>0.104</c:v>
                </c:pt>
                <c:pt idx="8">
                  <c:v>4.8000000000000001E-2</c:v>
                </c:pt>
                <c:pt idx="9">
                  <c:v>3.3000000000000002E-2</c:v>
                </c:pt>
              </c:numCache>
            </c:numRef>
          </c:val>
        </c:ser>
        <c:ser>
          <c:idx val="2"/>
          <c:order val="2"/>
          <c:tx>
            <c:strRef>
              <c:f>'Source V 3-A1-2 GIPA '!$A$6</c:f>
              <c:strCache>
                <c:ptCount val="1"/>
                <c:pt idx="0">
                  <c:v>Fonctionnaires C</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'!$B$6:$K$6</c:f>
              <c:numCache>
                <c:formatCode>0.0%</c:formatCode>
                <c:ptCount val="10"/>
                <c:pt idx="0">
                  <c:v>0.32600000000000001</c:v>
                </c:pt>
                <c:pt idx="1">
                  <c:v>4.2999999999999997E-2</c:v>
                </c:pt>
                <c:pt idx="2">
                  <c:v>0.123</c:v>
                </c:pt>
                <c:pt idx="3">
                  <c:v>0.40400000000000003</c:v>
                </c:pt>
                <c:pt idx="4">
                  <c:v>0.42299999999999999</c:v>
                </c:pt>
                <c:pt idx="5">
                  <c:v>0.40300000000000002</c:v>
                </c:pt>
                <c:pt idx="6">
                  <c:v>0.25</c:v>
                </c:pt>
                <c:pt idx="7">
                  <c:v>3.5000000000000003E-2</c:v>
                </c:pt>
                <c:pt idx="8">
                  <c:v>7.0000000000000001E-3</c:v>
                </c:pt>
                <c:pt idx="9">
                  <c:v>7.0000000000000001E-3</c:v>
                </c:pt>
              </c:numCache>
            </c:numRef>
          </c:val>
        </c:ser>
        <c:ser>
          <c:idx val="3"/>
          <c:order val="3"/>
          <c:tx>
            <c:strRef>
              <c:f>'Source V 3-A1-2 GIPA '!$A$7</c:f>
              <c:strCache>
                <c:ptCount val="1"/>
                <c:pt idx="0">
                  <c:v>Fonctionnaires catégorie indéterminée</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'!$B$7:$K$7</c:f>
              <c:numCache>
                <c:formatCode>0.0%</c:formatCode>
                <c:ptCount val="10"/>
                <c:pt idx="0">
                  <c:v>5.1999999999999998E-2</c:v>
                </c:pt>
                <c:pt idx="1">
                  <c:v>6.8000000000000005E-2</c:v>
                </c:pt>
                <c:pt idx="2">
                  <c:v>7.1999999999999995E-2</c:v>
                </c:pt>
                <c:pt idx="3">
                  <c:v>4.2000000000000003E-2</c:v>
                </c:pt>
                <c:pt idx="4">
                  <c:v>0.05</c:v>
                </c:pt>
                <c:pt idx="5">
                  <c:v>4.7E-2</c:v>
                </c:pt>
                <c:pt idx="6">
                  <c:v>0.05</c:v>
                </c:pt>
                <c:pt idx="7">
                  <c:v>8.8999999999999996E-2</c:v>
                </c:pt>
                <c:pt idx="8">
                  <c:v>5.0999999999999997E-2</c:v>
                </c:pt>
                <c:pt idx="9">
                  <c:v>4.1000000000000002E-2</c:v>
                </c:pt>
              </c:numCache>
            </c:numRef>
          </c:val>
        </c:ser>
        <c:ser>
          <c:idx val="4"/>
          <c:order val="4"/>
          <c:tx>
            <c:strRef>
              <c:f>'Source V 3-A1-2 GIPA '!$A$8</c:f>
              <c:strCache>
                <c:ptCount val="1"/>
                <c:pt idx="0">
                  <c:v>Contractuels</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'!$B$8:$K$8</c:f>
              <c:numCache>
                <c:formatCode>0.0%</c:formatCode>
                <c:ptCount val="10"/>
                <c:pt idx="0">
                  <c:v>4.2999999999999997E-2</c:v>
                </c:pt>
                <c:pt idx="1">
                  <c:v>1.7000000000000001E-2</c:v>
                </c:pt>
                <c:pt idx="2">
                  <c:v>4.9000000000000002E-2</c:v>
                </c:pt>
                <c:pt idx="3">
                  <c:v>4.1000000000000002E-2</c:v>
                </c:pt>
                <c:pt idx="4">
                  <c:v>4.7E-2</c:v>
                </c:pt>
                <c:pt idx="5">
                  <c:v>4.8000000000000001E-2</c:v>
                </c:pt>
                <c:pt idx="6">
                  <c:v>3.6999999999999998E-2</c:v>
                </c:pt>
                <c:pt idx="7">
                  <c:v>3.3000000000000002E-2</c:v>
                </c:pt>
                <c:pt idx="8">
                  <c:v>2.8000000000000001E-2</c:v>
                </c:pt>
                <c:pt idx="9">
                  <c:v>5.7000000000000002E-2</c:v>
                </c:pt>
              </c:numCache>
            </c:numRef>
          </c:val>
        </c:ser>
        <c:ser>
          <c:idx val="5"/>
          <c:order val="5"/>
          <c:tx>
            <c:strRef>
              <c:f>'Source V 3-A1-2 GIPA '!$A$9</c:f>
              <c:strCache>
                <c:ptCount val="1"/>
                <c:pt idx="0">
                  <c:v>Autres</c:v>
                </c:pt>
              </c:strCache>
            </c:strRef>
          </c:tx>
          <c:invertIfNegative val="0"/>
          <c:cat>
            <c:numRef>
              <c:f>'Source V 3-A1-2 GIPA '!$B$3:$K$3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3-A1-2 GIPA '!$B$9:$K$9</c:f>
              <c:numCache>
                <c:formatCode>0.0%</c:formatCode>
                <c:ptCount val="10"/>
                <c:pt idx="0">
                  <c:v>3.0000000000000001E-3</c:v>
                </c:pt>
                <c:pt idx="1">
                  <c:v>3.0000000000000001E-3</c:v>
                </c:pt>
                <c:pt idx="2">
                  <c:v>2E-3</c:v>
                </c:pt>
                <c:pt idx="3">
                  <c:v>3.0000000000000001E-3</c:v>
                </c:pt>
                <c:pt idx="4">
                  <c:v>3.0000000000000001E-3</c:v>
                </c:pt>
                <c:pt idx="5">
                  <c:v>4.0000000000000001E-3</c:v>
                </c:pt>
                <c:pt idx="6">
                  <c:v>5.0000000000000001E-3</c:v>
                </c:pt>
                <c:pt idx="7">
                  <c:v>4.2000000000000003E-2</c:v>
                </c:pt>
                <c:pt idx="8">
                  <c:v>2.5999999999999999E-2</c:v>
                </c:pt>
                <c:pt idx="9">
                  <c:v>0.10299999999999999</c:v>
                </c:pt>
              </c:numCache>
            </c:numRef>
          </c:val>
        </c:ser>
        <c:dLbls>
          <c:showLegendKey val="0"/>
          <c:showVal val="0"/>
          <c:showCatName val="0"/>
          <c:showSerName val="0"/>
          <c:showPercent val="0"/>
          <c:showBubbleSize val="0"/>
        </c:dLbls>
        <c:gapWidth val="150"/>
        <c:overlap val="100"/>
        <c:axId val="472836624"/>
        <c:axId val="472837800"/>
      </c:barChart>
      <c:catAx>
        <c:axId val="4728366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37800"/>
        <c:crosses val="autoZero"/>
        <c:auto val="1"/>
        <c:lblAlgn val="ctr"/>
        <c:lblOffset val="100"/>
        <c:noMultiLvlLbl val="0"/>
      </c:catAx>
      <c:valAx>
        <c:axId val="472837800"/>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36624"/>
        <c:crosses val="autoZero"/>
        <c:crossBetween val="between"/>
      </c:valAx>
    </c:plotArea>
    <c:legend>
      <c:legendPos val="r"/>
      <c:legendEntry>
        <c:idx val="0"/>
        <c:txPr>
          <a:bodyPr/>
          <a:lstStyle/>
          <a:p>
            <a:pPr>
              <a:defRPr sz="800" b="0" i="0" u="none" strike="noStrike" baseline="0">
                <a:solidFill>
                  <a:srgbClr val="000000"/>
                </a:solidFill>
                <a:latin typeface="Calibri"/>
                <a:ea typeface="Calibri"/>
                <a:cs typeface="Calibri"/>
              </a:defRPr>
            </a:pPr>
            <a:endParaRPr lang="fr-FR"/>
          </a:p>
        </c:txPr>
      </c:legendEntry>
      <c:legendEntry>
        <c:idx val="1"/>
        <c:txPr>
          <a:bodyPr/>
          <a:lstStyle/>
          <a:p>
            <a:pPr>
              <a:defRPr sz="800" b="0" i="0" u="none" strike="noStrike" baseline="0">
                <a:solidFill>
                  <a:srgbClr val="000000"/>
                </a:solidFill>
                <a:latin typeface="Calibri"/>
                <a:ea typeface="Calibri"/>
                <a:cs typeface="Calibri"/>
              </a:defRPr>
            </a:pPr>
            <a:endParaRPr lang="fr-FR"/>
          </a:p>
        </c:txPr>
      </c:legendEntry>
      <c:legendEntry>
        <c:idx val="2"/>
        <c:txPr>
          <a:bodyPr/>
          <a:lstStyle/>
          <a:p>
            <a:pPr>
              <a:defRPr sz="800" b="0" i="0" u="none" strike="noStrike" baseline="0">
                <a:solidFill>
                  <a:srgbClr val="000000"/>
                </a:solidFill>
                <a:latin typeface="Calibri"/>
                <a:ea typeface="Calibri"/>
                <a:cs typeface="Calibri"/>
              </a:defRPr>
            </a:pPr>
            <a:endParaRPr lang="fr-FR"/>
          </a:p>
        </c:txPr>
      </c:legendEntry>
      <c:legendEntry>
        <c:idx val="3"/>
        <c:txPr>
          <a:bodyPr/>
          <a:lstStyle/>
          <a:p>
            <a:pPr>
              <a:defRPr sz="800" b="0" i="0" u="none" strike="noStrike" baseline="0">
                <a:solidFill>
                  <a:srgbClr val="000000"/>
                </a:solidFill>
                <a:latin typeface="Calibri"/>
                <a:ea typeface="Calibri"/>
                <a:cs typeface="Calibri"/>
              </a:defRPr>
            </a:pPr>
            <a:endParaRPr lang="fr-FR"/>
          </a:p>
        </c:txPr>
      </c:legendEntry>
      <c:legendEntry>
        <c:idx val="4"/>
        <c:txPr>
          <a:bodyPr/>
          <a:lstStyle/>
          <a:p>
            <a:pPr>
              <a:defRPr sz="800" b="0" i="0" u="none" strike="noStrike" baseline="0">
                <a:solidFill>
                  <a:srgbClr val="000000"/>
                </a:solidFill>
                <a:latin typeface="Calibri"/>
                <a:ea typeface="Calibri"/>
                <a:cs typeface="Calibri"/>
              </a:defRPr>
            </a:pPr>
            <a:endParaRPr lang="fr-FR"/>
          </a:p>
        </c:txPr>
      </c:legendEntry>
      <c:legendEntry>
        <c:idx val="5"/>
        <c:txPr>
          <a:bodyPr/>
          <a:lstStyle/>
          <a:p>
            <a:pPr>
              <a:defRPr lang="fr-FR" sz="800" b="0" i="0" u="none" strike="noStrike" kern="1200" baseline="0">
                <a:solidFill>
                  <a:srgbClr val="000000"/>
                </a:solidFill>
                <a:latin typeface="Calibri"/>
                <a:ea typeface="Calibri"/>
                <a:cs typeface="Calibri"/>
              </a:defRPr>
            </a:pPr>
            <a:endParaRPr lang="fr-FR"/>
          </a:p>
        </c:txPr>
      </c:legendEntry>
      <c:layout>
        <c:manualLayout>
          <c:xMode val="edge"/>
          <c:yMode val="edge"/>
          <c:x val="0.75000153105861778"/>
          <c:y val="7.7138936064364491E-2"/>
          <c:w val="0.23125043744531942"/>
          <c:h val="0.79003379479525848"/>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5113000255498"/>
          <c:y val="4.4395101018081043E-2"/>
          <c:w val="0.81328780805054235"/>
          <c:h val="0.83108141805177049"/>
        </c:manualLayout>
      </c:layout>
      <c:barChart>
        <c:barDir val="bar"/>
        <c:grouping val="clustered"/>
        <c:varyColors val="0"/>
        <c:ser>
          <c:idx val="1"/>
          <c:order val="0"/>
          <c:tx>
            <c:strRef>
              <c:f>'V3-A1-3'!$C$2</c:f>
              <c:strCache>
                <c:ptCount val="1"/>
                <c:pt idx="0">
                  <c:v>2014-2018</c:v>
                </c:pt>
              </c:strCache>
            </c:strRef>
          </c:tx>
          <c:spPr>
            <a:solidFill>
              <a:schemeClr val="accent2"/>
            </a:solidFill>
            <a:ln>
              <a:noFill/>
            </a:ln>
            <a:effectLst/>
          </c:spPr>
          <c:invertIfNegative val="0"/>
          <c:cat>
            <c:strRef>
              <c:f>'V3-A1-3'!$A$3:$A$11</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'V3-A1-3'!$C$3:$C$11</c:f>
              <c:numCache>
                <c:formatCode>0.0%</c:formatCode>
                <c:ptCount val="9"/>
                <c:pt idx="0">
                  <c:v>4.3999999999999997E-2</c:v>
                </c:pt>
                <c:pt idx="1">
                  <c:v>3.9E-2</c:v>
                </c:pt>
                <c:pt idx="2">
                  <c:v>3.3000000000000002E-2</c:v>
                </c:pt>
                <c:pt idx="3">
                  <c:v>2.7E-2</c:v>
                </c:pt>
                <c:pt idx="4">
                  <c:v>2.5999999999999999E-2</c:v>
                </c:pt>
                <c:pt idx="5">
                  <c:v>2.5000000000000001E-2</c:v>
                </c:pt>
                <c:pt idx="6">
                  <c:v>2.3E-2</c:v>
                </c:pt>
                <c:pt idx="7">
                  <c:v>0.02</c:v>
                </c:pt>
                <c:pt idx="8">
                  <c:v>1.4E-2</c:v>
                </c:pt>
              </c:numCache>
            </c:numRef>
          </c:val>
        </c:ser>
        <c:ser>
          <c:idx val="0"/>
          <c:order val="1"/>
          <c:tx>
            <c:strRef>
              <c:f>'V3-A1-3'!$B$2</c:f>
              <c:strCache>
                <c:ptCount val="1"/>
                <c:pt idx="0">
                  <c:v>2013-2017</c:v>
                </c:pt>
              </c:strCache>
            </c:strRef>
          </c:tx>
          <c:spPr>
            <a:solidFill>
              <a:schemeClr val="accent1"/>
            </a:solidFill>
            <a:ln>
              <a:noFill/>
            </a:ln>
            <a:effectLst/>
          </c:spPr>
          <c:invertIfNegative val="0"/>
          <c:cat>
            <c:strRef>
              <c:f>'V3-A1-3'!$A$3:$A$11</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'V3-A1-3'!$B$3:$B$11</c:f>
              <c:numCache>
                <c:formatCode>0.0%</c:formatCode>
                <c:ptCount val="9"/>
                <c:pt idx="0">
                  <c:v>4.2000000000000003E-2</c:v>
                </c:pt>
                <c:pt idx="1">
                  <c:v>3.9E-2</c:v>
                </c:pt>
                <c:pt idx="2">
                  <c:v>3.2000000000000001E-2</c:v>
                </c:pt>
                <c:pt idx="3">
                  <c:v>2.7E-2</c:v>
                </c:pt>
                <c:pt idx="4">
                  <c:v>2.5999999999999999E-2</c:v>
                </c:pt>
                <c:pt idx="5">
                  <c:v>2.4E-2</c:v>
                </c:pt>
                <c:pt idx="6">
                  <c:v>2.3E-2</c:v>
                </c:pt>
                <c:pt idx="7">
                  <c:v>0.02</c:v>
                </c:pt>
                <c:pt idx="8">
                  <c:v>1.4E-2</c:v>
                </c:pt>
              </c:numCache>
            </c:numRef>
          </c:val>
        </c:ser>
        <c:dLbls>
          <c:showLegendKey val="0"/>
          <c:showVal val="0"/>
          <c:showCatName val="0"/>
          <c:showSerName val="0"/>
          <c:showPercent val="0"/>
          <c:showBubbleSize val="0"/>
        </c:dLbls>
        <c:gapWidth val="182"/>
        <c:axId val="472841328"/>
        <c:axId val="472837016"/>
      </c:barChart>
      <c:catAx>
        <c:axId val="47284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837016"/>
        <c:crosses val="autoZero"/>
        <c:auto val="1"/>
        <c:lblAlgn val="ctr"/>
        <c:lblOffset val="100"/>
        <c:noMultiLvlLbl val="0"/>
      </c:catAx>
      <c:valAx>
        <c:axId val="47283701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841328"/>
        <c:crosses val="autoZero"/>
        <c:crossBetween val="between"/>
        <c:majorUnit val="1.0000000000000002E-2"/>
      </c:valAx>
      <c:spPr>
        <a:noFill/>
        <a:ln>
          <a:noFill/>
        </a:ln>
        <a:effectLst/>
      </c:spPr>
    </c:plotArea>
    <c:legend>
      <c:legendPos val="b"/>
      <c:layout>
        <c:manualLayout>
          <c:xMode val="edge"/>
          <c:yMode val="edge"/>
          <c:x val="0.45225967992938937"/>
          <c:y val="0.91034077260060209"/>
          <c:w val="0.48984869811627529"/>
          <c:h val="6.30370816781301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3-A2-2 CET min FPE'!$A$5</c:f>
              <c:strCache>
                <c:ptCount val="1"/>
                <c:pt idx="0">
                  <c:v>Fonctionnaires A</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FPE'!$B$5:$K$5</c:f>
              <c:numCache>
                <c:formatCode>0.0%</c:formatCode>
                <c:ptCount val="10"/>
                <c:pt idx="0">
                  <c:v>0.45700000000000002</c:v>
                </c:pt>
                <c:pt idx="1">
                  <c:v>0.42</c:v>
                </c:pt>
                <c:pt idx="2">
                  <c:v>0.41399999999999998</c:v>
                </c:pt>
                <c:pt idx="3">
                  <c:v>0.38200000000000001</c:v>
                </c:pt>
                <c:pt idx="4">
                  <c:v>0.36599999999999999</c:v>
                </c:pt>
                <c:pt idx="5">
                  <c:v>0.34499999999999997</c:v>
                </c:pt>
                <c:pt idx="6">
                  <c:v>0.33300000000000002</c:v>
                </c:pt>
                <c:pt idx="7">
                  <c:v>0.315</c:v>
                </c:pt>
                <c:pt idx="8">
                  <c:v>0.32200000000000001</c:v>
                </c:pt>
                <c:pt idx="9">
                  <c:v>0.32200000000000001</c:v>
                </c:pt>
              </c:numCache>
            </c:numRef>
          </c:val>
        </c:ser>
        <c:ser>
          <c:idx val="1"/>
          <c:order val="1"/>
          <c:tx>
            <c:strRef>
              <c:f>'Source V 3-A2-2 CET min FPE'!$A$6</c:f>
              <c:strCache>
                <c:ptCount val="1"/>
                <c:pt idx="0">
                  <c:v>Fonctionnaires B</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FPE'!$B$6:$K$6</c:f>
              <c:numCache>
                <c:formatCode>0.0%</c:formatCode>
                <c:ptCount val="10"/>
                <c:pt idx="0">
                  <c:v>0.26500000000000001</c:v>
                </c:pt>
                <c:pt idx="1">
                  <c:v>0.28699999999999998</c:v>
                </c:pt>
                <c:pt idx="2">
                  <c:v>0.309</c:v>
                </c:pt>
                <c:pt idx="3">
                  <c:v>0.34</c:v>
                </c:pt>
                <c:pt idx="4">
                  <c:v>0.375</c:v>
                </c:pt>
                <c:pt idx="5">
                  <c:v>0.39300000000000002</c:v>
                </c:pt>
                <c:pt idx="6">
                  <c:v>0.40899999999999997</c:v>
                </c:pt>
                <c:pt idx="7">
                  <c:v>0.40799999999999997</c:v>
                </c:pt>
                <c:pt idx="8">
                  <c:v>0.439</c:v>
                </c:pt>
                <c:pt idx="9">
                  <c:v>0.44700000000000001</c:v>
                </c:pt>
              </c:numCache>
            </c:numRef>
          </c:val>
        </c:ser>
        <c:ser>
          <c:idx val="2"/>
          <c:order val="2"/>
          <c:tx>
            <c:strRef>
              <c:f>'Source V 3-A2-2 CET min FPE'!$A$7</c:f>
              <c:strCache>
                <c:ptCount val="1"/>
                <c:pt idx="0">
                  <c:v>Fonctionnaires C</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FPE'!$B$7:$K$7</c:f>
              <c:numCache>
                <c:formatCode>0.0%</c:formatCode>
                <c:ptCount val="10"/>
                <c:pt idx="0">
                  <c:v>0.16900000000000001</c:v>
                </c:pt>
                <c:pt idx="1">
                  <c:v>0.184</c:v>
                </c:pt>
                <c:pt idx="2">
                  <c:v>0.153</c:v>
                </c:pt>
                <c:pt idx="3">
                  <c:v>0.14299999999999999</c:v>
                </c:pt>
                <c:pt idx="4">
                  <c:v>0.14000000000000001</c:v>
                </c:pt>
                <c:pt idx="5">
                  <c:v>0.14499999999999999</c:v>
                </c:pt>
                <c:pt idx="6">
                  <c:v>0.14799999999999999</c:v>
                </c:pt>
                <c:pt idx="7">
                  <c:v>0.14499999999999999</c:v>
                </c:pt>
                <c:pt idx="8">
                  <c:v>0.14099999999999999</c:v>
                </c:pt>
                <c:pt idx="9">
                  <c:v>0.13600000000000001</c:v>
                </c:pt>
              </c:numCache>
            </c:numRef>
          </c:val>
        </c:ser>
        <c:ser>
          <c:idx val="3"/>
          <c:order val="3"/>
          <c:tx>
            <c:strRef>
              <c:f>'Source V 3-A2-2 CET min FPE'!$A$8</c:f>
              <c:strCache>
                <c:ptCount val="1"/>
                <c:pt idx="0">
                  <c:v>Fonctionnaires catégorie indéterminée</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FPE'!$B$8:$K$8</c:f>
              <c:numCache>
                <c:formatCode>0.0%</c:formatCode>
                <c:ptCount val="10"/>
                <c:pt idx="0">
                  <c:v>5.5E-2</c:v>
                </c:pt>
                <c:pt idx="1">
                  <c:v>5.1999999999999998E-2</c:v>
                </c:pt>
                <c:pt idx="2">
                  <c:v>6.7000000000000004E-2</c:v>
                </c:pt>
                <c:pt idx="3">
                  <c:v>7.6999999999999999E-2</c:v>
                </c:pt>
                <c:pt idx="4">
                  <c:v>6.3E-2</c:v>
                </c:pt>
                <c:pt idx="5">
                  <c:v>6.2E-2</c:v>
                </c:pt>
                <c:pt idx="6">
                  <c:v>0.06</c:v>
                </c:pt>
                <c:pt idx="7">
                  <c:v>8.1000000000000003E-2</c:v>
                </c:pt>
                <c:pt idx="8">
                  <c:v>0.05</c:v>
                </c:pt>
                <c:pt idx="9">
                  <c:v>3.9E-2</c:v>
                </c:pt>
              </c:numCache>
            </c:numRef>
          </c:val>
        </c:ser>
        <c:ser>
          <c:idx val="4"/>
          <c:order val="4"/>
          <c:tx>
            <c:strRef>
              <c:f>'Source V 3-A2-2 CET min FPE'!$A$9</c:f>
              <c:strCache>
                <c:ptCount val="1"/>
                <c:pt idx="0">
                  <c:v>Contractuels</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FPE'!$B$9:$K$9</c:f>
              <c:numCache>
                <c:formatCode>0.0%</c:formatCode>
                <c:ptCount val="10"/>
                <c:pt idx="0">
                  <c:v>3.5000000000000003E-2</c:v>
                </c:pt>
                <c:pt idx="1">
                  <c:v>3.7999999999999999E-2</c:v>
                </c:pt>
                <c:pt idx="2">
                  <c:v>4.1000000000000002E-2</c:v>
                </c:pt>
                <c:pt idx="3">
                  <c:v>4.1000000000000002E-2</c:v>
                </c:pt>
                <c:pt idx="4">
                  <c:v>3.9E-2</c:v>
                </c:pt>
                <c:pt idx="5">
                  <c:v>4.2000000000000003E-2</c:v>
                </c:pt>
                <c:pt idx="6">
                  <c:v>3.3000000000000002E-2</c:v>
                </c:pt>
                <c:pt idx="7">
                  <c:v>2.1999999999999999E-2</c:v>
                </c:pt>
                <c:pt idx="8">
                  <c:v>1.7999999999999999E-2</c:v>
                </c:pt>
                <c:pt idx="9">
                  <c:v>1.6E-2</c:v>
                </c:pt>
              </c:numCache>
            </c:numRef>
          </c:val>
        </c:ser>
        <c:ser>
          <c:idx val="5"/>
          <c:order val="5"/>
          <c:tx>
            <c:strRef>
              <c:f>'Source V 3-A2-2 CET min FPE'!$A$10</c:f>
              <c:strCache>
                <c:ptCount val="1"/>
                <c:pt idx="0">
                  <c:v>Autres</c:v>
                </c:pt>
              </c:strCache>
            </c:strRef>
          </c:tx>
          <c:invertIfNegative val="0"/>
          <c:cat>
            <c:numRef>
              <c:f>'Source V 3-A2-2 CET min FPE'!$B$4:$K$4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'Source V 3-A2-2 CET min FPE'!$B$10:$K$10</c:f>
              <c:numCache>
                <c:formatCode>0.0%</c:formatCode>
                <c:ptCount val="10"/>
                <c:pt idx="0">
                  <c:v>1.9E-2</c:v>
                </c:pt>
                <c:pt idx="1">
                  <c:v>1.9E-2</c:v>
                </c:pt>
                <c:pt idx="2">
                  <c:v>1.6E-2</c:v>
                </c:pt>
                <c:pt idx="3">
                  <c:v>1.7000000000000001E-2</c:v>
                </c:pt>
                <c:pt idx="4">
                  <c:v>1.6E-2</c:v>
                </c:pt>
                <c:pt idx="5">
                  <c:v>1.4E-2</c:v>
                </c:pt>
                <c:pt idx="6">
                  <c:v>1.7000000000000001E-2</c:v>
                </c:pt>
                <c:pt idx="7">
                  <c:v>2.9000000000000001E-2</c:v>
                </c:pt>
                <c:pt idx="8">
                  <c:v>0.03</c:v>
                </c:pt>
                <c:pt idx="9">
                  <c:v>0.04</c:v>
                </c:pt>
              </c:numCache>
            </c:numRef>
          </c:val>
        </c:ser>
        <c:dLbls>
          <c:showLegendKey val="0"/>
          <c:showVal val="0"/>
          <c:showCatName val="0"/>
          <c:showSerName val="0"/>
          <c:showPercent val="0"/>
          <c:showBubbleSize val="0"/>
        </c:dLbls>
        <c:gapWidth val="150"/>
        <c:overlap val="100"/>
        <c:axId val="472838192"/>
        <c:axId val="472838584"/>
      </c:barChart>
      <c:catAx>
        <c:axId val="4728381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38584"/>
        <c:crosses val="autoZero"/>
        <c:auto val="1"/>
        <c:lblAlgn val="ctr"/>
        <c:lblOffset val="100"/>
        <c:noMultiLvlLbl val="0"/>
      </c:catAx>
      <c:valAx>
        <c:axId val="472838584"/>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38192"/>
        <c:crosses val="autoZero"/>
        <c:crossBetween val="between"/>
      </c:valAx>
    </c:plotArea>
    <c:legend>
      <c:legendPos val="r"/>
      <c:legendEntry>
        <c:idx val="0"/>
        <c:txPr>
          <a:bodyPr/>
          <a:lstStyle/>
          <a:p>
            <a:pPr>
              <a:defRPr sz="800" b="0" i="0" u="none" strike="noStrike" baseline="0">
                <a:solidFill>
                  <a:srgbClr val="000000"/>
                </a:solidFill>
                <a:latin typeface="Calibri"/>
                <a:ea typeface="Calibri"/>
                <a:cs typeface="Calibri"/>
              </a:defRPr>
            </a:pPr>
            <a:endParaRPr lang="fr-FR"/>
          </a:p>
        </c:txPr>
      </c:legendEntry>
      <c:legendEntry>
        <c:idx val="1"/>
        <c:txPr>
          <a:bodyPr/>
          <a:lstStyle/>
          <a:p>
            <a:pPr>
              <a:defRPr sz="800" b="0" i="0" u="none" strike="noStrike" baseline="0">
                <a:solidFill>
                  <a:srgbClr val="000000"/>
                </a:solidFill>
                <a:latin typeface="Calibri"/>
                <a:ea typeface="Calibri"/>
                <a:cs typeface="Calibri"/>
              </a:defRPr>
            </a:pPr>
            <a:endParaRPr lang="fr-FR"/>
          </a:p>
        </c:txPr>
      </c:legendEntry>
      <c:legendEntry>
        <c:idx val="2"/>
        <c:txPr>
          <a:bodyPr/>
          <a:lstStyle/>
          <a:p>
            <a:pPr>
              <a:defRPr sz="800" b="0" i="0" u="none" strike="noStrike" baseline="0">
                <a:solidFill>
                  <a:srgbClr val="000000"/>
                </a:solidFill>
                <a:latin typeface="Calibri"/>
                <a:ea typeface="Calibri"/>
                <a:cs typeface="Calibri"/>
              </a:defRPr>
            </a:pPr>
            <a:endParaRPr lang="fr-FR"/>
          </a:p>
        </c:txPr>
      </c:legendEntry>
      <c:legendEntry>
        <c:idx val="3"/>
        <c:txPr>
          <a:bodyPr/>
          <a:lstStyle/>
          <a:p>
            <a:pPr>
              <a:defRPr sz="800" b="0" i="0" u="none" strike="noStrike" baseline="0">
                <a:solidFill>
                  <a:srgbClr val="000000"/>
                </a:solidFill>
                <a:latin typeface="Calibri"/>
                <a:ea typeface="Calibri"/>
                <a:cs typeface="Calibri"/>
              </a:defRPr>
            </a:pPr>
            <a:endParaRPr lang="fr-FR"/>
          </a:p>
        </c:txPr>
      </c:legendEntry>
      <c:legendEntry>
        <c:idx val="4"/>
        <c:txPr>
          <a:bodyPr/>
          <a:lstStyle/>
          <a:p>
            <a:pPr>
              <a:defRPr sz="800" b="0" i="0" u="none" strike="noStrike" baseline="0">
                <a:solidFill>
                  <a:srgbClr val="000000"/>
                </a:solidFill>
                <a:latin typeface="Calibri"/>
                <a:ea typeface="Calibri"/>
                <a:cs typeface="Calibri"/>
              </a:defRPr>
            </a:pPr>
            <a:endParaRPr lang="fr-FR"/>
          </a:p>
        </c:txPr>
      </c:legendEntry>
      <c:legendEntry>
        <c:idx val="5"/>
        <c:txPr>
          <a:bodyPr/>
          <a:lstStyle/>
          <a:p>
            <a:pPr>
              <a:defRPr lang="fr-FR" sz="800" b="0" i="0" u="none" strike="noStrike" kern="1200" baseline="0">
                <a:solidFill>
                  <a:srgbClr val="000000"/>
                </a:solidFill>
                <a:latin typeface="Calibri"/>
                <a:ea typeface="Calibri"/>
                <a:cs typeface="Calibri"/>
              </a:defRPr>
            </a:pPr>
            <a:endParaRPr lang="fr-FR"/>
          </a:p>
        </c:txPr>
      </c:legendEntry>
      <c:layout>
        <c:manualLayout>
          <c:xMode val="edge"/>
          <c:yMode val="edge"/>
          <c:x val="0.75000153105861778"/>
          <c:y val="0.10328272691403768"/>
          <c:w val="0.23125043744531942"/>
          <c:h val="0.77260460089547633"/>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Part des</a:t>
            </a:r>
            <a:r>
              <a:rPr lang="en-US" baseline="0"/>
              <a:t> </a:t>
            </a:r>
            <a:r>
              <a:rPr lang="en-US"/>
              <a:t>agents ayant un CET en 2015 (en %)</a:t>
            </a:r>
          </a:p>
        </c:rich>
      </c:tx>
      <c:layout>
        <c:manualLayout>
          <c:xMode val="edge"/>
          <c:yMode val="edge"/>
          <c:x val="0.14246522309711296"/>
          <c:y val="1.8518518518518528E-2"/>
        </c:manualLayout>
      </c:layout>
      <c:overlay val="0"/>
    </c:title>
    <c:autoTitleDeleted val="0"/>
    <c:plotArea>
      <c:layout/>
      <c:barChart>
        <c:barDir val="bar"/>
        <c:grouping val="clustered"/>
        <c:varyColors val="0"/>
        <c:ser>
          <c:idx val="0"/>
          <c:order val="0"/>
          <c:tx>
            <c:strRef>
              <c:f>'V 3-A2-4 détail CET FPT 2015'!$B$5</c:f>
              <c:strCache>
                <c:ptCount val="1"/>
                <c:pt idx="0">
                  <c:v>Part des agents ayant un CET</c:v>
                </c:pt>
              </c:strCache>
            </c:strRef>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 3-A2-4 détail CET FPT 2015'!$A$6:$A$13</c:f>
              <c:strCache>
                <c:ptCount val="8"/>
                <c:pt idx="0">
                  <c:v>Femmes</c:v>
                </c:pt>
                <c:pt idx="1">
                  <c:v>Hommes </c:v>
                </c:pt>
                <c:pt idx="3">
                  <c:v>Catégorie C</c:v>
                </c:pt>
                <c:pt idx="4">
                  <c:v>Catégorie B</c:v>
                </c:pt>
                <c:pt idx="5">
                  <c:v>Categorie A</c:v>
                </c:pt>
                <c:pt idx="7">
                  <c:v>Ensemble</c:v>
                </c:pt>
              </c:strCache>
            </c:strRef>
          </c:cat>
          <c:val>
            <c:numRef>
              <c:f>'V 3-A2-4 détail CET FPT 2015'!$B$6:$B$13</c:f>
              <c:numCache>
                <c:formatCode>_-* #\ ##0.0\ _€_-;\-* #\ ##0.0\ _€_-;_-* "-"??\ _€_-;_-@_-</c:formatCode>
                <c:ptCount val="8"/>
                <c:pt idx="0">
                  <c:v>27.1</c:v>
                </c:pt>
                <c:pt idx="1">
                  <c:v>29.7</c:v>
                </c:pt>
                <c:pt idx="3">
                  <c:v>23.1</c:v>
                </c:pt>
                <c:pt idx="4">
                  <c:v>38.799999999999997</c:v>
                </c:pt>
                <c:pt idx="5">
                  <c:v>52</c:v>
                </c:pt>
                <c:pt idx="7">
                  <c:v>28.2</c:v>
                </c:pt>
              </c:numCache>
            </c:numRef>
          </c:val>
        </c:ser>
        <c:dLbls>
          <c:showLegendKey val="0"/>
          <c:showVal val="0"/>
          <c:showCatName val="0"/>
          <c:showSerName val="0"/>
          <c:showPercent val="0"/>
          <c:showBubbleSize val="0"/>
        </c:dLbls>
        <c:gapWidth val="150"/>
        <c:axId val="472839760"/>
        <c:axId val="472840544"/>
      </c:barChart>
      <c:catAx>
        <c:axId val="472839760"/>
        <c:scaling>
          <c:orientation val="minMax"/>
        </c:scaling>
        <c:delete val="0"/>
        <c:axPos val="l"/>
        <c:numFmt formatCode="General" sourceLinked="0"/>
        <c:majorTickMark val="out"/>
        <c:minorTickMark val="none"/>
        <c:tickLblPos val="nextTo"/>
        <c:crossAx val="472840544"/>
        <c:crosses val="autoZero"/>
        <c:auto val="1"/>
        <c:lblAlgn val="ctr"/>
        <c:lblOffset val="100"/>
        <c:noMultiLvlLbl val="0"/>
      </c:catAx>
      <c:valAx>
        <c:axId val="472840544"/>
        <c:scaling>
          <c:orientation val="minMax"/>
        </c:scaling>
        <c:delete val="1"/>
        <c:axPos val="b"/>
        <c:numFmt formatCode="_-* #\ ##0.0\ _€_-;\-* #\ ##0.0\ _€_-;_-* &quot;-&quot;??\ _€_-;_-@_-" sourceLinked="1"/>
        <c:majorTickMark val="out"/>
        <c:minorTickMark val="none"/>
        <c:tickLblPos val="none"/>
        <c:crossAx val="472839760"/>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FR" sz="1400"/>
              <a:t>Nombre total de jours accumulés par agent ayant un CET en 2015</a:t>
            </a:r>
          </a:p>
        </c:rich>
      </c:tx>
      <c:overlay val="0"/>
    </c:title>
    <c:autoTitleDeleted val="0"/>
    <c:plotArea>
      <c:layout/>
      <c:barChart>
        <c:barDir val="bar"/>
        <c:grouping val="clustered"/>
        <c:varyColors val="0"/>
        <c:ser>
          <c:idx val="0"/>
          <c:order val="0"/>
          <c:tx>
            <c:strRef>
              <c:f>'V 3-A2-4 détail CET FPT 2015'!$C$5</c:f>
              <c:strCache>
                <c:ptCount val="1"/>
                <c:pt idx="0">
                  <c:v>Nombre total de jours accumulés par agent ayant un CET</c:v>
                </c:pt>
              </c:strCache>
            </c:strRef>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 3-A2-4 détail CET FPT 2015'!$A$6:$A$13</c:f>
              <c:strCache>
                <c:ptCount val="8"/>
                <c:pt idx="0">
                  <c:v>Femmes</c:v>
                </c:pt>
                <c:pt idx="1">
                  <c:v>Hommes </c:v>
                </c:pt>
                <c:pt idx="3">
                  <c:v>Catégorie C</c:v>
                </c:pt>
                <c:pt idx="4">
                  <c:v>Catégorie B</c:v>
                </c:pt>
                <c:pt idx="5">
                  <c:v>Categorie A</c:v>
                </c:pt>
                <c:pt idx="7">
                  <c:v>Ensemble</c:v>
                </c:pt>
              </c:strCache>
            </c:strRef>
          </c:cat>
          <c:val>
            <c:numRef>
              <c:f>'V 3-A2-4 détail CET FPT 2015'!$C$6:$C$13</c:f>
              <c:numCache>
                <c:formatCode>_-* #\ ##0.0\ _€_-;\-* #\ ##0.0\ _€_-;_-* "-"??\ _€_-;_-@_-</c:formatCode>
                <c:ptCount val="8"/>
                <c:pt idx="0">
                  <c:v>13.6</c:v>
                </c:pt>
                <c:pt idx="1">
                  <c:v>18</c:v>
                </c:pt>
                <c:pt idx="3">
                  <c:v>13.6</c:v>
                </c:pt>
                <c:pt idx="4">
                  <c:v>16.2</c:v>
                </c:pt>
                <c:pt idx="5">
                  <c:v>20.9</c:v>
                </c:pt>
                <c:pt idx="7">
                  <c:v>15.4</c:v>
                </c:pt>
              </c:numCache>
            </c:numRef>
          </c:val>
        </c:ser>
        <c:dLbls>
          <c:showLegendKey val="0"/>
          <c:showVal val="0"/>
          <c:showCatName val="0"/>
          <c:showSerName val="0"/>
          <c:showPercent val="0"/>
          <c:showBubbleSize val="0"/>
        </c:dLbls>
        <c:gapWidth val="150"/>
        <c:axId val="472842504"/>
        <c:axId val="476042368"/>
      </c:barChart>
      <c:catAx>
        <c:axId val="472842504"/>
        <c:scaling>
          <c:orientation val="minMax"/>
        </c:scaling>
        <c:delete val="0"/>
        <c:axPos val="l"/>
        <c:numFmt formatCode="General" sourceLinked="0"/>
        <c:majorTickMark val="out"/>
        <c:minorTickMark val="none"/>
        <c:tickLblPos val="nextTo"/>
        <c:crossAx val="476042368"/>
        <c:crosses val="autoZero"/>
        <c:auto val="1"/>
        <c:lblAlgn val="ctr"/>
        <c:lblOffset val="100"/>
        <c:noMultiLvlLbl val="0"/>
      </c:catAx>
      <c:valAx>
        <c:axId val="476042368"/>
        <c:scaling>
          <c:orientation val="minMax"/>
        </c:scaling>
        <c:delete val="1"/>
        <c:axPos val="b"/>
        <c:majorGridlines>
          <c:spPr>
            <a:ln>
              <a:solidFill>
                <a:sysClr val="window" lastClr="FFFFFF"/>
              </a:solidFill>
            </a:ln>
          </c:spPr>
        </c:majorGridlines>
        <c:numFmt formatCode="_-* #\ ##0.0\ _€_-;\-* #\ ##0.0\ _€_-;_-* &quot;-&quot;??\ _€_-;_-@_-" sourceLinked="1"/>
        <c:majorTickMark val="out"/>
        <c:minorTickMark val="none"/>
        <c:tickLblPos val="none"/>
        <c:crossAx val="472842504"/>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1"/>
          <c:order val="1"/>
          <c:spPr>
            <a:solidFill>
              <a:srgbClr val="FF99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2"/>
          <c:order val="2"/>
          <c:spPr>
            <a:solidFill>
              <a:srgbClr val="FF66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3"/>
          <c:order val="3"/>
          <c:spPr>
            <a:solidFill>
              <a:srgbClr val="9933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dLbls>
          <c:showLegendKey val="0"/>
          <c:showVal val="0"/>
          <c:showCatName val="0"/>
          <c:showSerName val="0"/>
          <c:showPercent val="0"/>
          <c:showBubbleSize val="0"/>
        </c:dLbls>
        <c:gapWidth val="150"/>
        <c:axId val="154110112"/>
        <c:axId val="472358760"/>
      </c:barChart>
      <c:catAx>
        <c:axId val="154110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72358760"/>
        <c:crosses val="autoZero"/>
        <c:auto val="1"/>
        <c:lblAlgn val="ctr"/>
        <c:lblOffset val="100"/>
        <c:tickLblSkip val="1"/>
        <c:tickMarkSkip val="1"/>
        <c:noMultiLvlLbl val="0"/>
      </c:catAx>
      <c:valAx>
        <c:axId val="472358760"/>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541101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47292721380714E-2"/>
          <c:y val="7.2294399461758099E-2"/>
          <c:w val="0.89862244910383293"/>
          <c:h val="0.81028938906752401"/>
        </c:manualLayout>
      </c:layout>
      <c:barChart>
        <c:barDir val="col"/>
        <c:grouping val="clustered"/>
        <c:varyColors val="0"/>
        <c:ser>
          <c:idx val="5"/>
          <c:order val="0"/>
          <c:tx>
            <c:strRef>
              <c:f>'Source V3-2 distrib sn 3vFP'!$I$3</c:f>
              <c:strCache>
                <c:ptCount val="1"/>
                <c:pt idx="0">
                  <c:v>Fonction publique</c:v>
                </c:pt>
              </c:strCache>
            </c:strRef>
          </c:tx>
          <c:spPr>
            <a:solidFill>
              <a:srgbClr val="92D050"/>
            </a:solidFill>
          </c:spPr>
          <c:invertIfNegative val="0"/>
          <c:dLbls>
            <c:dLbl>
              <c:idx val="0"/>
              <c:layout>
                <c:manualLayout>
                  <c:x val="-1.546305142418357E-2"/>
                  <c:y val="4.611529020612899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0308700949455709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1666668197725485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3vFP'!$I$4:$I$13</c:f>
              <c:numCache>
                <c:formatCode>#,##0</c:formatCode>
                <c:ptCount val="10"/>
                <c:pt idx="0">
                  <c:v>2276</c:v>
                </c:pt>
                <c:pt idx="1">
                  <c:v>1418</c:v>
                </c:pt>
                <c:pt idx="2">
                  <c:v>1577</c:v>
                </c:pt>
                <c:pt idx="3">
                  <c:v>1718</c:v>
                </c:pt>
                <c:pt idx="4">
                  <c:v>1867</c:v>
                </c:pt>
                <c:pt idx="5">
                  <c:v>2027</c:v>
                </c:pt>
                <c:pt idx="6">
                  <c:v>2215</c:v>
                </c:pt>
                <c:pt idx="7">
                  <c:v>2446</c:v>
                </c:pt>
                <c:pt idx="8">
                  <c:v>2752</c:v>
                </c:pt>
                <c:pt idx="9">
                  <c:v>3318</c:v>
                </c:pt>
              </c:numCache>
            </c:numRef>
          </c:val>
        </c:ser>
        <c:ser>
          <c:idx val="0"/>
          <c:order val="1"/>
          <c:tx>
            <c:v>FPE</c:v>
          </c:tx>
          <c:spPr>
            <a:solidFill>
              <a:srgbClr val="FFFF99"/>
            </a:solidFill>
          </c:spPr>
          <c:invertIfNegative val="0"/>
          <c:dLbls>
            <c:dLbl>
              <c:idx val="0"/>
              <c:layout/>
              <c:tx>
                <c:rich>
                  <a:bodyPr/>
                  <a:lstStyle/>
                  <a:p>
                    <a:fld id="{FFB46BA2-DFBD-42CC-8BC0-9C400BAB3C4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3.1498444583950521E-17"/>
                  <c:y val="-3.7730691986832883E-2"/>
                </c:manualLayout>
              </c:layout>
              <c:tx>
                <c:rich>
                  <a:bodyPr/>
                  <a:lstStyle/>
                  <a:p>
                    <a:fld id="{A4A8DC38-0A73-4231-88A3-FE1E1877203D}"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F9AD2CBE-528F-49EB-BD64-663E7524D1B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0A97A1E2-19A8-4F7B-940F-6E738EF737A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C309B394-90EC-41EE-8C4A-870EF11F191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tx>
                <c:rich>
                  <a:bodyPr/>
                  <a:lstStyle/>
                  <a:p>
                    <a:fld id="{495A0BE7-FA57-465D-99FC-027B34965B6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693461E6-8CC2-4216-853B-38965580FDE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66C59353-A31B-437D-8119-EAA83336305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tx>
                <c:rich>
                  <a:bodyPr/>
                  <a:lstStyle/>
                  <a:p>
                    <a:fld id="{62AF272D-E189-49CE-AA81-EC782AF950C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tx>
                <c:rich>
                  <a:bodyPr/>
                  <a:lstStyle/>
                  <a:p>
                    <a:fld id="{953C0457-FDFF-42A1-A7E5-4C66A5A1F52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3vFP'!$C$4:$C$13</c:f>
              <c:numCache>
                <c:formatCode>#,##0</c:formatCode>
                <c:ptCount val="10"/>
                <c:pt idx="0">
                  <c:v>2556</c:v>
                </c:pt>
                <c:pt idx="1">
                  <c:v>1523</c:v>
                </c:pt>
                <c:pt idx="2">
                  <c:v>1838</c:v>
                </c:pt>
                <c:pt idx="3">
                  <c:v>2035</c:v>
                </c:pt>
                <c:pt idx="4">
                  <c:v>2203</c:v>
                </c:pt>
                <c:pt idx="5">
                  <c:v>2368</c:v>
                </c:pt>
                <c:pt idx="6">
                  <c:v>2541</c:v>
                </c:pt>
                <c:pt idx="7">
                  <c:v>2779</c:v>
                </c:pt>
                <c:pt idx="8">
                  <c:v>3113</c:v>
                </c:pt>
                <c:pt idx="9">
                  <c:v>3667</c:v>
                </c:pt>
              </c:numCache>
            </c:numRef>
          </c:val>
          <c:extLst>
            <c:ext xmlns:c15="http://schemas.microsoft.com/office/drawing/2012/chart" uri="{02D57815-91ED-43cb-92C2-25804820EDAC}">
              <c15:datalabelsRange>
                <c15:f>('Source V3-2 distrib sn 3vFP'!$C$4,'Source V3-2 distrib sn 3vFP'!$C$5,'Source V3-2 distrib sn 3vFP'!$J$6:$J$8,'Source V3-2 distrib sn 3vFP'!$C$9,'Source V3-2 distrib sn 3vFP'!$J$10:$J$12,'Source V3-2 distrib sn 3vFP'!$C$13)</c15:f>
                <c15:dlblRangeCache>
                  <c:ptCount val="10"/>
                  <c:pt idx="0">
                    <c:v>2 556</c:v>
                  </c:pt>
                  <c:pt idx="1">
                    <c:v>1 523</c:v>
                  </c:pt>
                  <c:pt idx="5">
                    <c:v>2 368</c:v>
                  </c:pt>
                  <c:pt idx="9">
                    <c:v>3 667</c:v>
                  </c:pt>
                </c15:dlblRangeCache>
              </c15:datalabelsRange>
            </c:ext>
          </c:extLst>
        </c:ser>
        <c:ser>
          <c:idx val="1"/>
          <c:order val="2"/>
          <c:tx>
            <c:strRef>
              <c:f>'Source V3-2 distrib sn 3vFP'!$D$3</c:f>
              <c:strCache>
                <c:ptCount val="1"/>
                <c:pt idx="0">
                  <c:v>FPT</c:v>
                </c:pt>
              </c:strCache>
            </c:strRef>
          </c:tx>
          <c:spPr>
            <a:solidFill>
              <a:srgbClr val="FF9900"/>
            </a:solidFill>
            <a:ln w="25400">
              <a:noFill/>
            </a:ln>
          </c:spPr>
          <c:invertIfNegative val="0"/>
          <c:dLbls>
            <c:dLbl>
              <c:idx val="0"/>
              <c:layout/>
              <c:tx>
                <c:rich>
                  <a:bodyPr/>
                  <a:lstStyle/>
                  <a:p>
                    <a:fld id="{6064F7B9-6467-4F14-B2AA-02647C1D569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manualLayout>
                  <c:x val="-1.7181168249093162E-3"/>
                  <c:y val="5.4499888425425191E-2"/>
                </c:manualLayout>
              </c:layout>
              <c:tx>
                <c:rich>
                  <a:bodyPr/>
                  <a:lstStyle/>
                  <a:p>
                    <a:fld id="{094ECCBD-F9EE-4790-95F5-95A6A6243062}"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94B95539-54FE-4A42-AECC-C8E3B7F0C57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AADDAD02-590B-49B9-9F66-37C2014133C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457C9FAA-59DF-42C9-9EA2-9323264AA22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3.3333337707788322E-3"/>
                  <c:y val="-1.1386131512508607E-2"/>
                </c:manualLayout>
              </c:layout>
              <c:tx>
                <c:rich>
                  <a:bodyPr/>
                  <a:lstStyle/>
                  <a:p>
                    <a:fld id="{67C8181A-C5E5-4FD7-B9E7-FEA33D551F0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tx>
                <c:rich>
                  <a:bodyPr/>
                  <a:lstStyle/>
                  <a:p>
                    <a:fld id="{EFFDE981-AF83-4FC4-B2AB-DE968B527B4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3443C725-E0A5-4B09-AC1F-04A0C9DD3E6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tx>
                <c:rich>
                  <a:bodyPr/>
                  <a:lstStyle/>
                  <a:p>
                    <a:fld id="{C285F32E-0C0B-44AC-B56D-E79C4CCC5AE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tx>
                <c:rich>
                  <a:bodyPr/>
                  <a:lstStyle/>
                  <a:p>
                    <a:fld id="{C8C6BFBF-A4A0-41DB-A889-68C567D7CF9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3vFP'!$D$4:$D$13</c:f>
              <c:numCache>
                <c:formatCode>#,##0</c:formatCode>
                <c:ptCount val="10"/>
                <c:pt idx="0">
                  <c:v>1944</c:v>
                </c:pt>
                <c:pt idx="1">
                  <c:v>1356</c:v>
                </c:pt>
                <c:pt idx="2">
                  <c:v>1474</c:v>
                </c:pt>
                <c:pt idx="3">
                  <c:v>1569</c:v>
                </c:pt>
                <c:pt idx="4">
                  <c:v>1659</c:v>
                </c:pt>
                <c:pt idx="5">
                  <c:v>1758</c:v>
                </c:pt>
                <c:pt idx="6">
                  <c:v>1879</c:v>
                </c:pt>
                <c:pt idx="7">
                  <c:v>2037</c:v>
                </c:pt>
                <c:pt idx="8">
                  <c:v>2278</c:v>
                </c:pt>
                <c:pt idx="9">
                  <c:v>2721</c:v>
                </c:pt>
              </c:numCache>
            </c:numRef>
          </c:val>
          <c:extLst>
            <c:ext xmlns:c15="http://schemas.microsoft.com/office/drawing/2012/chart" uri="{02D57815-91ED-43cb-92C2-25804820EDAC}">
              <c15:datalabelsRange>
                <c15:f>('Source V3-2 distrib sn 3vFP'!$D$4:$D$5,'Source V3-2 distrib sn 3vFP'!$J$6:$J$8,'Source V3-2 distrib sn 3vFP'!$D$9,'Source V3-2 distrib sn 3vFP'!$J$10:$J$12,'Source V3-2 distrib sn 3vFP'!$D$13)</c15:f>
                <c15:dlblRangeCache>
                  <c:ptCount val="10"/>
                  <c:pt idx="0">
                    <c:v>1 944</c:v>
                  </c:pt>
                  <c:pt idx="1">
                    <c:v>1 356</c:v>
                  </c:pt>
                  <c:pt idx="5">
                    <c:v>1 758</c:v>
                  </c:pt>
                  <c:pt idx="9">
                    <c:v>2 721</c:v>
                  </c:pt>
                </c15:dlblRangeCache>
              </c15:datalabelsRange>
            </c:ext>
          </c:extLst>
        </c:ser>
        <c:ser>
          <c:idx val="3"/>
          <c:order val="3"/>
          <c:tx>
            <c:strRef>
              <c:f>'Source V3-2 distrib sn 3vFP'!$E$3</c:f>
              <c:strCache>
                <c:ptCount val="1"/>
                <c:pt idx="0">
                  <c:v>FPH</c:v>
                </c:pt>
              </c:strCache>
            </c:strRef>
          </c:tx>
          <c:spPr>
            <a:solidFill>
              <a:srgbClr val="993300"/>
            </a:solidFill>
            <a:ln w="25400">
              <a:noFill/>
            </a:ln>
          </c:spPr>
          <c:invertIfNegative val="0"/>
          <c:dLbls>
            <c:dLbl>
              <c:idx val="0"/>
              <c:layout/>
              <c:tx>
                <c:rich>
                  <a:bodyPr/>
                  <a:lstStyle/>
                  <a:p>
                    <a:fld id="{608DAB00-71AA-46EC-BD88-F2BF0EA4EE8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11C411EF-F7AF-4222-875F-63D16277FFF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3EE5F4B1-1AF6-4BBF-9889-B9F4A87BB25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83B78DB7-7A13-41F9-9798-BAD16B37349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C69C0B92-F285-4026-A8DB-9EA038F8337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2996889167901043E-17"/>
                  <c:y val="-2.934609376753676E-2"/>
                </c:manualLayout>
              </c:layout>
              <c:tx>
                <c:rich>
                  <a:bodyPr/>
                  <a:lstStyle/>
                  <a:p>
                    <a:fld id="{6E836D46-EC94-4EA1-B30F-906717B7F6A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tx>
                <c:rich>
                  <a:bodyPr/>
                  <a:lstStyle/>
                  <a:p>
                    <a:fld id="{71D6EDE1-D198-467C-A5C5-E5A268EE85A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18145417-85F0-4235-A74E-06F9DC84E04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tx>
                <c:rich>
                  <a:bodyPr/>
                  <a:lstStyle/>
                  <a:p>
                    <a:fld id="{D1BEE873-E334-4336-AFBD-EBFEB6AA1F0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tx>
                <c:rich>
                  <a:bodyPr/>
                  <a:lstStyle/>
                  <a:p>
                    <a:fld id="{9192B826-AA81-4102-B10C-E2A000A4279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3vFP'!$E$4:$E$13</c:f>
              <c:numCache>
                <c:formatCode>#,##0</c:formatCode>
                <c:ptCount val="10"/>
                <c:pt idx="0">
                  <c:v>2288</c:v>
                </c:pt>
                <c:pt idx="1">
                  <c:v>1474</c:v>
                </c:pt>
                <c:pt idx="2">
                  <c:v>1592</c:v>
                </c:pt>
                <c:pt idx="3">
                  <c:v>1705</c:v>
                </c:pt>
                <c:pt idx="4">
                  <c:v>1818</c:v>
                </c:pt>
                <c:pt idx="5">
                  <c:v>1935</c:v>
                </c:pt>
                <c:pt idx="6">
                  <c:v>2074</c:v>
                </c:pt>
                <c:pt idx="7">
                  <c:v>2284</c:v>
                </c:pt>
                <c:pt idx="8">
                  <c:v>2617</c:v>
                </c:pt>
                <c:pt idx="9">
                  <c:v>3199</c:v>
                </c:pt>
              </c:numCache>
            </c:numRef>
          </c:val>
          <c:extLst>
            <c:ext xmlns:c15="http://schemas.microsoft.com/office/drawing/2012/chart" uri="{02D57815-91ED-43cb-92C2-25804820EDAC}">
              <c15:datalabelsRange>
                <c15:f>('Source V3-2 distrib sn 3vFP'!$E$4:$E$5,'Source V3-2 distrib sn 3vFP'!$J$6:$J$8,'Source V3-2 distrib sn 3vFP'!$E$9,'Source V3-2 distrib sn 3vFP'!$J$10:$J$12,'Source V3-2 distrib sn 3vFP'!$E$13)</c15:f>
                <c15:dlblRangeCache>
                  <c:ptCount val="10"/>
                  <c:pt idx="0">
                    <c:v>2 288</c:v>
                  </c:pt>
                  <c:pt idx="1">
                    <c:v>1 474</c:v>
                  </c:pt>
                  <c:pt idx="5">
                    <c:v>1 935</c:v>
                  </c:pt>
                  <c:pt idx="9">
                    <c:v>3 199</c:v>
                  </c:pt>
                </c15:dlblRangeCache>
              </c15:datalabelsRange>
            </c:ext>
          </c:extLst>
        </c:ser>
        <c:ser>
          <c:idx val="4"/>
          <c:order val="4"/>
          <c:tx>
            <c:strRef>
              <c:f>'Source V3-2 distrib sn 3vFP'!$H$3</c:f>
              <c:strCache>
                <c:ptCount val="1"/>
                <c:pt idx="0">
                  <c:v>Secteur privé (2016)</c:v>
                </c:pt>
              </c:strCache>
            </c:strRef>
          </c:tx>
          <c:spPr>
            <a:solidFill>
              <a:schemeClr val="tx2">
                <a:lumMod val="60000"/>
                <a:lumOff val="40000"/>
              </a:schemeClr>
            </a:solidFill>
          </c:spPr>
          <c:invertIfNegative val="0"/>
          <c:dLbls>
            <c:dLbl>
              <c:idx val="0"/>
              <c:layout>
                <c:manualLayout>
                  <c:x val="2.0617401898911418E-2"/>
                  <c:y val="3.77306919868328E-2"/>
                </c:manualLayout>
              </c:layout>
              <c:tx>
                <c:rich>
                  <a:bodyPr/>
                  <a:lstStyle/>
                  <a:p>
                    <a:fld id="{A7046CA5-1135-49C7-8BAE-357B4537EAB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1.2026817774364961E-2"/>
                  <c:y val="-4.1922991096480979E-3"/>
                </c:manualLayout>
              </c:layout>
              <c:tx>
                <c:rich>
                  <a:bodyPr/>
                  <a:lstStyle/>
                  <a:p>
                    <a:fld id="{A3B271AE-571F-4FE5-864D-3A4E68D5FC20}"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327232C3-7C0F-4E95-8045-75910A00A39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83D39E0F-FE09-40CC-A9BA-0B6427A9F8B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23DD93A2-CFEC-438D-97C2-5135C284744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1.2026817774364868E-2"/>
                  <c:y val="0"/>
                </c:manualLayout>
              </c:layout>
              <c:tx>
                <c:rich>
                  <a:bodyPr/>
                  <a:lstStyle/>
                  <a:p>
                    <a:fld id="{9231EC28-BBE4-4D56-B1E4-81BD9B902AB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tx>
                <c:rich>
                  <a:bodyPr/>
                  <a:lstStyle/>
                  <a:p>
                    <a:fld id="{8FCBE350-C8BB-4588-8236-0D406DE88EF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2E928F7D-522F-4D27-B6E1-4787899C251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tx>
                <c:rich>
                  <a:bodyPr/>
                  <a:lstStyle/>
                  <a:p>
                    <a:fld id="{B6500696-6B3B-4A69-AA12-2050873BA3E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tx>
                <c:rich>
                  <a:bodyPr/>
                  <a:lstStyle/>
                  <a:p>
                    <a:fld id="{0A5C1966-9314-455C-83A0-4D09DBE532D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3vFP'!$H$4:$H$13</c:f>
              <c:numCache>
                <c:formatCode>#,##0</c:formatCode>
                <c:ptCount val="10"/>
                <c:pt idx="0">
                  <c:v>2238</c:v>
                </c:pt>
                <c:pt idx="1">
                  <c:v>1189</c:v>
                </c:pt>
                <c:pt idx="2">
                  <c:v>1346</c:v>
                </c:pt>
                <c:pt idx="3">
                  <c:v>1479</c:v>
                </c:pt>
                <c:pt idx="4">
                  <c:v>1621</c:v>
                </c:pt>
                <c:pt idx="5">
                  <c:v>1789</c:v>
                </c:pt>
                <c:pt idx="6">
                  <c:v>1995</c:v>
                </c:pt>
                <c:pt idx="7">
                  <c:v>2273</c:v>
                </c:pt>
                <c:pt idx="8">
                  <c:v>2709</c:v>
                </c:pt>
                <c:pt idx="9">
                  <c:v>3576</c:v>
                </c:pt>
              </c:numCache>
            </c:numRef>
          </c:val>
          <c:extLst>
            <c:ext xmlns:c15="http://schemas.microsoft.com/office/drawing/2012/chart" uri="{02D57815-91ED-43cb-92C2-25804820EDAC}">
              <c15:datalabelsRange>
                <c15:f>('Source V3-2 distrib sn 3vFP'!$H$4:$H$5,'Source V3-2 distrib sn 3vFP'!$J$6:$J$8,'Source V3-2 distrib sn 3vFP'!$H$9,'Source V3-2 distrib sn 3vFP'!$J$10:$J$12,'Source V3-2 distrib sn 3vFP'!$H$13)</c15:f>
                <c15:dlblRangeCache>
                  <c:ptCount val="10"/>
                  <c:pt idx="0">
                    <c:v>2 238</c:v>
                  </c:pt>
                  <c:pt idx="1">
                    <c:v>1 189</c:v>
                  </c:pt>
                  <c:pt idx="5">
                    <c:v>1 789</c:v>
                  </c:pt>
                  <c:pt idx="9">
                    <c:v>3 576</c:v>
                  </c:pt>
                </c15:dlblRangeCache>
              </c15:datalabelsRange>
            </c:ext>
          </c:extLst>
        </c:ser>
        <c:dLbls>
          <c:showLegendKey val="0"/>
          <c:showVal val="0"/>
          <c:showCatName val="0"/>
          <c:showSerName val="0"/>
          <c:showPercent val="0"/>
          <c:showBubbleSize val="0"/>
        </c:dLbls>
        <c:gapWidth val="150"/>
        <c:axId val="472356016"/>
        <c:axId val="472355624"/>
      </c:barChart>
      <c:catAx>
        <c:axId val="472356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472355624"/>
        <c:crosses val="autoZero"/>
        <c:auto val="1"/>
        <c:lblAlgn val="ctr"/>
        <c:lblOffset val="100"/>
        <c:tickLblSkip val="1"/>
        <c:tickMarkSkip val="1"/>
        <c:noMultiLvlLbl val="0"/>
      </c:catAx>
      <c:valAx>
        <c:axId val="47235562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472356016"/>
        <c:crosses val="autoZero"/>
        <c:crossBetween val="between"/>
      </c:valAx>
      <c:spPr>
        <a:noFill/>
        <a:ln w="12700">
          <a:solidFill>
            <a:srgbClr val="808080"/>
          </a:solidFill>
          <a:prstDash val="solid"/>
        </a:ln>
      </c:spPr>
    </c:plotArea>
    <c:legend>
      <c:legendPos val="b"/>
      <c:legendEntry>
        <c:idx val="0"/>
        <c:txPr>
          <a:bodyPr/>
          <a:lstStyle/>
          <a:p>
            <a:pPr>
              <a:defRPr sz="600" b="0" i="0" u="none" strike="noStrike" baseline="0">
                <a:solidFill>
                  <a:srgbClr val="000000"/>
                </a:solidFill>
                <a:latin typeface="Arial"/>
                <a:ea typeface="Arial"/>
                <a:cs typeface="Arial"/>
              </a:defRPr>
            </a:pPr>
            <a:endParaRPr lang="fr-FR"/>
          </a:p>
        </c:txPr>
      </c:legendEntry>
      <c:legendEntry>
        <c:idx val="2"/>
        <c:txPr>
          <a:bodyPr/>
          <a:lstStyle/>
          <a:p>
            <a:pPr>
              <a:defRPr sz="600" b="0" i="0" u="none" strike="noStrike" baseline="0">
                <a:solidFill>
                  <a:srgbClr val="000000"/>
                </a:solidFill>
                <a:latin typeface="Arial"/>
                <a:ea typeface="Arial"/>
                <a:cs typeface="Arial"/>
              </a:defRPr>
            </a:pPr>
            <a:endParaRPr lang="fr-FR"/>
          </a:p>
        </c:txPr>
      </c:legendEntry>
      <c:layout>
        <c:manualLayout>
          <c:xMode val="edge"/>
          <c:yMode val="edge"/>
          <c:x val="0.21815855881345916"/>
          <c:y val="0.92928076706066864"/>
          <c:w val="0.44868273604760317"/>
          <c:h val="4.794696991431413E-2"/>
        </c:manualLayout>
      </c:layout>
      <c:overlay val="0"/>
      <c:spPr>
        <a:solidFill>
          <a:srgbClr val="FFFFFF"/>
        </a:solidFill>
        <a:ln w="25400">
          <a:noFill/>
        </a:ln>
      </c:spPr>
      <c:txPr>
        <a:bodyPr/>
        <a:lstStyle/>
        <a:p>
          <a:pPr>
            <a:defRPr sz="60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1"/>
          <c:order val="1"/>
          <c:spPr>
            <a:solidFill>
              <a:srgbClr val="FF99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2"/>
          <c:order val="2"/>
          <c:spPr>
            <a:solidFill>
              <a:srgbClr val="FF66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3"/>
          <c:order val="3"/>
          <c:spPr>
            <a:solidFill>
              <a:srgbClr val="9933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472355232"/>
        <c:axId val="472356408"/>
      </c:barChart>
      <c:catAx>
        <c:axId val="472355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72356408"/>
        <c:crosses val="autoZero"/>
        <c:auto val="1"/>
        <c:lblAlgn val="ctr"/>
        <c:lblOffset val="100"/>
        <c:tickLblSkip val="1"/>
        <c:tickMarkSkip val="1"/>
        <c:noMultiLvlLbl val="0"/>
      </c:catAx>
      <c:valAx>
        <c:axId val="472356408"/>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723552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Lst>
            </c:dLbl>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472356800"/>
        <c:axId val="472357192"/>
      </c:barChart>
      <c:catAx>
        <c:axId val="472356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472357192"/>
        <c:crosses val="autoZero"/>
        <c:auto val="1"/>
        <c:lblAlgn val="ctr"/>
        <c:lblOffset val="100"/>
        <c:tickLblSkip val="2"/>
        <c:tickMarkSkip val="1"/>
        <c:noMultiLvlLbl val="0"/>
      </c:catAx>
      <c:valAx>
        <c:axId val="472357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472356800"/>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80336649477565E-2"/>
          <c:y val="4.2007854968782024E-2"/>
          <c:w val="0.92363015598659925"/>
          <c:h val="0.80625214604730477"/>
        </c:manualLayout>
      </c:layout>
      <c:barChart>
        <c:barDir val="col"/>
        <c:grouping val="clustered"/>
        <c:varyColors val="0"/>
        <c:ser>
          <c:idx val="0"/>
          <c:order val="0"/>
          <c:tx>
            <c:strRef>
              <c:f>'Source V3-3 Sn CS 3vFP'!$C$3</c:f>
              <c:strCache>
                <c:ptCount val="1"/>
                <c:pt idx="0">
                  <c:v>Moy</c:v>
                </c:pt>
              </c:strCache>
            </c:strRef>
          </c:tx>
          <c:spPr>
            <a:solidFill>
              <a:srgbClr val="FFFF00"/>
            </a:solidFill>
          </c:spPr>
          <c:invertIfNegative val="0"/>
          <c:dPt>
            <c:idx val="0"/>
            <c:invertIfNegative val="0"/>
            <c:bubble3D val="0"/>
            <c:spPr>
              <a:solidFill>
                <a:srgbClr val="00B0F0"/>
              </a:solidFill>
            </c:spPr>
          </c:dPt>
          <c:dPt>
            <c:idx val="1"/>
            <c:invertIfNegative val="0"/>
            <c:bubble3D val="0"/>
            <c:spPr>
              <a:solidFill>
                <a:srgbClr val="92D050"/>
              </a:solidFill>
            </c:spPr>
          </c:dPt>
          <c:dPt>
            <c:idx val="2"/>
            <c:invertIfNegative val="0"/>
            <c:bubble3D val="0"/>
            <c:spPr>
              <a:solidFill>
                <a:srgbClr val="7030A0"/>
              </a:solidFill>
            </c:spPr>
          </c:dPt>
          <c:dPt>
            <c:idx val="3"/>
            <c:invertIfNegative val="0"/>
            <c:bubble3D val="0"/>
            <c:spPr>
              <a:solidFill>
                <a:schemeClr val="accent6">
                  <a:lumMod val="75000"/>
                </a:schemeClr>
              </a:solidFill>
            </c:spPr>
          </c:dPt>
          <c:dPt>
            <c:idx val="4"/>
            <c:invertIfNegative val="0"/>
            <c:bubble3D val="0"/>
            <c:spPr>
              <a:solidFill>
                <a:schemeClr val="bg1">
                  <a:lumMod val="50000"/>
                </a:schemeClr>
              </a:solidFill>
            </c:spPr>
          </c:dPt>
          <c:dPt>
            <c:idx val="5"/>
            <c:invertIfNegative val="0"/>
            <c:bubble3D val="0"/>
            <c:spPr>
              <a:solidFill>
                <a:srgbClr val="00B0F0"/>
              </a:solidFill>
            </c:spPr>
          </c:dPt>
          <c:dPt>
            <c:idx val="6"/>
            <c:invertIfNegative val="0"/>
            <c:bubble3D val="0"/>
            <c:spPr>
              <a:solidFill>
                <a:srgbClr val="92D050"/>
              </a:solidFill>
            </c:spPr>
          </c:dPt>
          <c:dPt>
            <c:idx val="7"/>
            <c:invertIfNegative val="0"/>
            <c:bubble3D val="0"/>
            <c:spPr>
              <a:solidFill>
                <a:srgbClr val="7030A0"/>
              </a:solidFill>
            </c:spPr>
          </c:dPt>
          <c:dPt>
            <c:idx val="8"/>
            <c:invertIfNegative val="0"/>
            <c:bubble3D val="0"/>
            <c:spPr>
              <a:solidFill>
                <a:schemeClr val="accent6">
                  <a:lumMod val="75000"/>
                </a:schemeClr>
              </a:solidFill>
            </c:spPr>
          </c:dPt>
          <c:dPt>
            <c:idx val="9"/>
            <c:invertIfNegative val="0"/>
            <c:bubble3D val="0"/>
            <c:spPr>
              <a:solidFill>
                <a:schemeClr val="bg1">
                  <a:lumMod val="50000"/>
                </a:schemeClr>
              </a:solidFill>
            </c:spPr>
          </c:dPt>
          <c:dPt>
            <c:idx val="10"/>
            <c:invertIfNegative val="0"/>
            <c:bubble3D val="0"/>
            <c:spPr>
              <a:solidFill>
                <a:srgbClr val="00B0F0"/>
              </a:solidFill>
            </c:spPr>
          </c:dPt>
          <c:dPt>
            <c:idx val="11"/>
            <c:invertIfNegative val="0"/>
            <c:bubble3D val="0"/>
            <c:spPr>
              <a:solidFill>
                <a:srgbClr val="92D050"/>
              </a:solidFill>
            </c:spPr>
          </c:dPt>
          <c:dPt>
            <c:idx val="12"/>
            <c:invertIfNegative val="0"/>
            <c:bubble3D val="0"/>
            <c:spPr>
              <a:solidFill>
                <a:srgbClr val="7030A0"/>
              </a:solidFill>
            </c:spPr>
          </c:dPt>
          <c:dPt>
            <c:idx val="13"/>
            <c:invertIfNegative val="0"/>
            <c:bubble3D val="0"/>
            <c:spPr>
              <a:solidFill>
                <a:schemeClr val="accent6">
                  <a:lumMod val="75000"/>
                </a:schemeClr>
              </a:solidFill>
            </c:spPr>
          </c:dPt>
          <c:dPt>
            <c:idx val="14"/>
            <c:invertIfNegative val="0"/>
            <c:bubble3D val="0"/>
            <c:spPr>
              <a:solidFill>
                <a:schemeClr val="bg1">
                  <a:lumMod val="50000"/>
                </a:schemeClr>
              </a:solidFill>
            </c:spPr>
          </c:dPt>
          <c:dPt>
            <c:idx val="15"/>
            <c:invertIfNegative val="0"/>
            <c:bubble3D val="0"/>
            <c:spPr>
              <a:solidFill>
                <a:srgbClr val="00B0F0"/>
              </a:solidFill>
            </c:spPr>
          </c:dPt>
          <c:dPt>
            <c:idx val="16"/>
            <c:invertIfNegative val="0"/>
            <c:bubble3D val="0"/>
            <c:spPr>
              <a:solidFill>
                <a:srgbClr val="92D050"/>
              </a:solidFill>
            </c:spPr>
          </c:dPt>
          <c:dPt>
            <c:idx val="17"/>
            <c:invertIfNegative val="0"/>
            <c:bubble3D val="0"/>
            <c:spPr>
              <a:solidFill>
                <a:srgbClr val="7030A0"/>
              </a:solidFill>
            </c:spPr>
          </c:dPt>
          <c:dPt>
            <c:idx val="18"/>
            <c:invertIfNegative val="0"/>
            <c:bubble3D val="0"/>
            <c:spPr>
              <a:solidFill>
                <a:schemeClr val="accent6">
                  <a:lumMod val="75000"/>
                </a:schemeClr>
              </a:solidFill>
            </c:spPr>
          </c:dPt>
          <c:dPt>
            <c:idx val="19"/>
            <c:invertIfNegative val="0"/>
            <c:bubble3D val="0"/>
            <c:spPr>
              <a:solidFill>
                <a:schemeClr val="bg1">
                  <a:lumMod val="50000"/>
                </a:schemeClr>
              </a:solidFill>
            </c:spPr>
          </c:dPt>
          <c:dPt>
            <c:idx val="20"/>
            <c:invertIfNegative val="0"/>
            <c:bubble3D val="0"/>
            <c:spPr>
              <a:solidFill>
                <a:srgbClr val="00B0F0"/>
              </a:solidFill>
            </c:spPr>
          </c:dPt>
          <c:dPt>
            <c:idx val="21"/>
            <c:invertIfNegative val="0"/>
            <c:bubble3D val="0"/>
            <c:spPr>
              <a:solidFill>
                <a:srgbClr val="92D050"/>
              </a:solidFill>
            </c:spPr>
          </c:dPt>
          <c:dPt>
            <c:idx val="22"/>
            <c:invertIfNegative val="0"/>
            <c:bubble3D val="0"/>
            <c:spPr>
              <a:solidFill>
                <a:schemeClr val="accent6"/>
              </a:solidFill>
            </c:spPr>
          </c:dPt>
          <c:dPt>
            <c:idx val="23"/>
            <c:invertIfNegative val="0"/>
            <c:bubble3D val="0"/>
            <c:spPr>
              <a:solidFill>
                <a:schemeClr val="accent6"/>
              </a:solidFill>
            </c:spPr>
          </c:dPt>
          <c:dPt>
            <c:idx val="24"/>
            <c:invertIfNegative val="0"/>
            <c:bubble3D val="0"/>
            <c:spPr>
              <a:solidFill>
                <a:srgbClr val="FF6600"/>
              </a:solidFill>
            </c:spPr>
          </c:dPt>
          <c:dPt>
            <c:idx val="25"/>
            <c:invertIfNegative val="0"/>
            <c:bubble3D val="0"/>
            <c:spPr>
              <a:solidFill>
                <a:srgbClr val="CC3300"/>
              </a:solidFill>
            </c:spPr>
          </c:dPt>
          <c:dPt>
            <c:idx val="26"/>
            <c:invertIfNegative val="0"/>
            <c:bubble3D val="0"/>
            <c:spPr>
              <a:solidFill>
                <a:srgbClr val="7030A0"/>
              </a:solidFill>
            </c:spPr>
          </c:dPt>
          <c:dLbls>
            <c:spPr>
              <a:ln>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'Source V3-3 Sn CS 3vFP'!$A$4:$B$23</c:f>
              <c:multiLvlStrCache>
                <c:ptCount val="20"/>
                <c:lvl>
                  <c:pt idx="0">
                    <c:v>FPE</c:v>
                  </c:pt>
                  <c:pt idx="1">
                    <c:v>FPT</c:v>
                  </c:pt>
                  <c:pt idx="2">
                    <c:v>FPH</c:v>
                  </c:pt>
                  <c:pt idx="3">
                    <c:v>Privé (2016)</c:v>
                  </c:pt>
                  <c:pt idx="4">
                    <c:v>Fonction publique</c:v>
                  </c:pt>
                  <c:pt idx="5">
                    <c:v>FPE</c:v>
                  </c:pt>
                  <c:pt idx="6">
                    <c:v>FPT</c:v>
                  </c:pt>
                  <c:pt idx="7">
                    <c:v>FPH</c:v>
                  </c:pt>
                  <c:pt idx="8">
                    <c:v>Privé (2016)</c:v>
                  </c:pt>
                  <c:pt idx="9">
                    <c:v>Fonction publique</c:v>
                  </c:pt>
                  <c:pt idx="10">
                    <c:v>FPE</c:v>
                  </c:pt>
                  <c:pt idx="11">
                    <c:v>FPT</c:v>
                  </c:pt>
                  <c:pt idx="12">
                    <c:v>FPH</c:v>
                  </c:pt>
                  <c:pt idx="13">
                    <c:v>Privé (2016)</c:v>
                  </c:pt>
                  <c:pt idx="14">
                    <c:v>Fonction publique</c:v>
                  </c:pt>
                  <c:pt idx="15">
                    <c:v>FPE</c:v>
                  </c:pt>
                  <c:pt idx="16">
                    <c:v>FPT</c:v>
                  </c:pt>
                  <c:pt idx="17">
                    <c:v>FPH</c:v>
                  </c:pt>
                  <c:pt idx="18">
                    <c:v>Privé (2016)</c:v>
                  </c:pt>
                  <c:pt idx="19">
                    <c:v>Fonction publique</c:v>
                  </c:pt>
                </c:lvl>
                <c:lvl>
                  <c:pt idx="0">
                    <c:v>Ensemble</c:v>
                  </c:pt>
                  <c:pt idx="5">
                    <c:v>Cadres</c:v>
                  </c:pt>
                  <c:pt idx="10">
                    <c:v>Professions intermédiaires</c:v>
                  </c:pt>
                  <c:pt idx="15">
                    <c:v>Employés et ouvriers</c:v>
                  </c:pt>
                </c:lvl>
              </c:multiLvlStrCache>
            </c:multiLvlStrRef>
          </c:cat>
          <c:val>
            <c:numRef>
              <c:f>'Source V3-3 Sn CS 3vFP'!$C$4:$C$23</c:f>
              <c:numCache>
                <c:formatCode>#,##0</c:formatCode>
                <c:ptCount val="20"/>
                <c:pt idx="0">
                  <c:v>2556</c:v>
                </c:pt>
                <c:pt idx="1">
                  <c:v>1944</c:v>
                </c:pt>
                <c:pt idx="2">
                  <c:v>2288</c:v>
                </c:pt>
                <c:pt idx="3">
                  <c:v>2238</c:v>
                </c:pt>
                <c:pt idx="4">
                  <c:v>2276</c:v>
                </c:pt>
                <c:pt idx="5">
                  <c:v>3138</c:v>
                </c:pt>
                <c:pt idx="6">
                  <c:v>3365</c:v>
                </c:pt>
                <c:pt idx="7">
                  <c:v>4876</c:v>
                </c:pt>
                <c:pt idx="8">
                  <c:v>4060</c:v>
                </c:pt>
                <c:pt idx="9">
                  <c:v>3357</c:v>
                </c:pt>
                <c:pt idx="10">
                  <c:v>2341</c:v>
                </c:pt>
                <c:pt idx="11">
                  <c:v>2290</c:v>
                </c:pt>
                <c:pt idx="12">
                  <c:v>2332</c:v>
                </c:pt>
                <c:pt idx="13">
                  <c:v>2241</c:v>
                </c:pt>
                <c:pt idx="14">
                  <c:v>2329</c:v>
                </c:pt>
                <c:pt idx="15">
                  <c:v>2040</c:v>
                </c:pt>
                <c:pt idx="16">
                  <c:v>1713</c:v>
                </c:pt>
                <c:pt idx="17">
                  <c:v>1740</c:v>
                </c:pt>
                <c:pt idx="18">
                  <c:v>1636</c:v>
                </c:pt>
                <c:pt idx="19">
                  <c:v>1788</c:v>
                </c:pt>
              </c:numCache>
            </c:numRef>
          </c:val>
        </c:ser>
        <c:dLbls>
          <c:showLegendKey val="0"/>
          <c:showVal val="0"/>
          <c:showCatName val="0"/>
          <c:showSerName val="0"/>
          <c:showPercent val="0"/>
          <c:showBubbleSize val="0"/>
        </c:dLbls>
        <c:gapWidth val="9"/>
        <c:axId val="472359544"/>
        <c:axId val="472361896"/>
      </c:barChart>
      <c:lineChart>
        <c:grouping val="standard"/>
        <c:varyColors val="0"/>
        <c:ser>
          <c:idx val="1"/>
          <c:order val="1"/>
          <c:tx>
            <c:strRef>
              <c:f>'Source V3-3 Sn CS 3vFP'!$D$3</c:f>
              <c:strCache>
                <c:ptCount val="1"/>
                <c:pt idx="0">
                  <c:v>D1</c:v>
                </c:pt>
              </c:strCache>
            </c:strRef>
          </c:tx>
          <c:spPr>
            <a:ln>
              <a:noFill/>
            </a:ln>
          </c:spPr>
          <c:marker>
            <c:symbol val="circle"/>
            <c:size val="7"/>
            <c:spPr>
              <a:solidFill>
                <a:schemeClr val="tx1"/>
              </a:solidFill>
            </c:spPr>
          </c:marker>
          <c:cat>
            <c:multiLvlStrRef>
              <c:f>'Source V3-3 Sn CS 3vFP'!$A$4:$B$23</c:f>
              <c:multiLvlStrCache>
                <c:ptCount val="20"/>
                <c:lvl>
                  <c:pt idx="0">
                    <c:v>FPE</c:v>
                  </c:pt>
                  <c:pt idx="1">
                    <c:v>FPT</c:v>
                  </c:pt>
                  <c:pt idx="2">
                    <c:v>FPH</c:v>
                  </c:pt>
                  <c:pt idx="3">
                    <c:v>Privé (2016)</c:v>
                  </c:pt>
                  <c:pt idx="4">
                    <c:v>Fonction publique</c:v>
                  </c:pt>
                  <c:pt idx="5">
                    <c:v>FPE</c:v>
                  </c:pt>
                  <c:pt idx="6">
                    <c:v>FPT</c:v>
                  </c:pt>
                  <c:pt idx="7">
                    <c:v>FPH</c:v>
                  </c:pt>
                  <c:pt idx="8">
                    <c:v>Privé (2016)</c:v>
                  </c:pt>
                  <c:pt idx="9">
                    <c:v>Fonction publique</c:v>
                  </c:pt>
                  <c:pt idx="10">
                    <c:v>FPE</c:v>
                  </c:pt>
                  <c:pt idx="11">
                    <c:v>FPT</c:v>
                  </c:pt>
                  <c:pt idx="12">
                    <c:v>FPH</c:v>
                  </c:pt>
                  <c:pt idx="13">
                    <c:v>Privé (2016)</c:v>
                  </c:pt>
                  <c:pt idx="14">
                    <c:v>Fonction publique</c:v>
                  </c:pt>
                  <c:pt idx="15">
                    <c:v>FPE</c:v>
                  </c:pt>
                  <c:pt idx="16">
                    <c:v>FPT</c:v>
                  </c:pt>
                  <c:pt idx="17">
                    <c:v>FPH</c:v>
                  </c:pt>
                  <c:pt idx="18">
                    <c:v>Privé (2016)</c:v>
                  </c:pt>
                  <c:pt idx="19">
                    <c:v>Fonction publique</c:v>
                  </c:pt>
                </c:lvl>
                <c:lvl>
                  <c:pt idx="0">
                    <c:v>Ensemble</c:v>
                  </c:pt>
                  <c:pt idx="5">
                    <c:v>Cadres</c:v>
                  </c:pt>
                  <c:pt idx="10">
                    <c:v>Professions intermédiaires</c:v>
                  </c:pt>
                  <c:pt idx="15">
                    <c:v>Employés et ouvriers</c:v>
                  </c:pt>
                </c:lvl>
              </c:multiLvlStrCache>
            </c:multiLvlStrRef>
          </c:cat>
          <c:val>
            <c:numRef>
              <c:f>'Source V3-3 Sn CS 3vFP'!$D$4:$D$23</c:f>
              <c:numCache>
                <c:formatCode>#,##0</c:formatCode>
                <c:ptCount val="20"/>
                <c:pt idx="0">
                  <c:v>1523</c:v>
                </c:pt>
                <c:pt idx="1">
                  <c:v>1356</c:v>
                </c:pt>
                <c:pt idx="2">
                  <c:v>1474</c:v>
                </c:pt>
                <c:pt idx="3">
                  <c:v>1189</c:v>
                </c:pt>
                <c:pt idx="4">
                  <c:v>1418</c:v>
                </c:pt>
                <c:pt idx="5">
                  <c:v>1911</c:v>
                </c:pt>
                <c:pt idx="6">
                  <c:v>2149</c:v>
                </c:pt>
                <c:pt idx="7">
                  <c:v>2127</c:v>
                </c:pt>
                <c:pt idx="8">
                  <c:v>1972</c:v>
                </c:pt>
                <c:pt idx="9">
                  <c:v>1944</c:v>
                </c:pt>
                <c:pt idx="10">
                  <c:v>1531</c:v>
                </c:pt>
                <c:pt idx="11">
                  <c:v>1656</c:v>
                </c:pt>
                <c:pt idx="12">
                  <c:v>1684</c:v>
                </c:pt>
                <c:pt idx="13">
                  <c:v>1362</c:v>
                </c:pt>
                <c:pt idx="14">
                  <c:v>1631</c:v>
                </c:pt>
                <c:pt idx="15">
                  <c:v>1269</c:v>
                </c:pt>
                <c:pt idx="16">
                  <c:v>1321</c:v>
                </c:pt>
                <c:pt idx="17">
                  <c:v>1403</c:v>
                </c:pt>
                <c:pt idx="18">
                  <c:v>1137</c:v>
                </c:pt>
                <c:pt idx="19">
                  <c:v>1334</c:v>
                </c:pt>
              </c:numCache>
            </c:numRef>
          </c:val>
          <c:smooth val="0"/>
        </c:ser>
        <c:ser>
          <c:idx val="2"/>
          <c:order val="2"/>
          <c:tx>
            <c:strRef>
              <c:f>'Source V3-3 Sn CS 3vFP'!$F$3</c:f>
              <c:strCache>
                <c:ptCount val="1"/>
                <c:pt idx="0">
                  <c:v>D5</c:v>
                </c:pt>
              </c:strCache>
            </c:strRef>
          </c:tx>
          <c:spPr>
            <a:ln>
              <a:noFill/>
            </a:ln>
          </c:spPr>
          <c:marker>
            <c:symbol val="square"/>
            <c:size val="7"/>
            <c:spPr>
              <a:solidFill>
                <a:schemeClr val="tx1"/>
              </a:solidFill>
            </c:spPr>
          </c:marker>
          <c:cat>
            <c:multiLvlStrRef>
              <c:f>'Source V3-3 Sn CS 3vFP'!$A$4:$B$23</c:f>
              <c:multiLvlStrCache>
                <c:ptCount val="20"/>
                <c:lvl>
                  <c:pt idx="0">
                    <c:v>FPE</c:v>
                  </c:pt>
                  <c:pt idx="1">
                    <c:v>FPT</c:v>
                  </c:pt>
                  <c:pt idx="2">
                    <c:v>FPH</c:v>
                  </c:pt>
                  <c:pt idx="3">
                    <c:v>Privé (2016)</c:v>
                  </c:pt>
                  <c:pt idx="4">
                    <c:v>Fonction publique</c:v>
                  </c:pt>
                  <c:pt idx="5">
                    <c:v>FPE</c:v>
                  </c:pt>
                  <c:pt idx="6">
                    <c:v>FPT</c:v>
                  </c:pt>
                  <c:pt idx="7">
                    <c:v>FPH</c:v>
                  </c:pt>
                  <c:pt idx="8">
                    <c:v>Privé (2016)</c:v>
                  </c:pt>
                  <c:pt idx="9">
                    <c:v>Fonction publique</c:v>
                  </c:pt>
                  <c:pt idx="10">
                    <c:v>FPE</c:v>
                  </c:pt>
                  <c:pt idx="11">
                    <c:v>FPT</c:v>
                  </c:pt>
                  <c:pt idx="12">
                    <c:v>FPH</c:v>
                  </c:pt>
                  <c:pt idx="13">
                    <c:v>Privé (2016)</c:v>
                  </c:pt>
                  <c:pt idx="14">
                    <c:v>Fonction publique</c:v>
                  </c:pt>
                  <c:pt idx="15">
                    <c:v>FPE</c:v>
                  </c:pt>
                  <c:pt idx="16">
                    <c:v>FPT</c:v>
                  </c:pt>
                  <c:pt idx="17">
                    <c:v>FPH</c:v>
                  </c:pt>
                  <c:pt idx="18">
                    <c:v>Privé (2016)</c:v>
                  </c:pt>
                  <c:pt idx="19">
                    <c:v>Fonction publique</c:v>
                  </c:pt>
                </c:lvl>
                <c:lvl>
                  <c:pt idx="0">
                    <c:v>Ensemble</c:v>
                  </c:pt>
                  <c:pt idx="5">
                    <c:v>Cadres</c:v>
                  </c:pt>
                  <c:pt idx="10">
                    <c:v>Professions intermédiaires</c:v>
                  </c:pt>
                  <c:pt idx="15">
                    <c:v>Employés et ouvriers</c:v>
                  </c:pt>
                </c:lvl>
              </c:multiLvlStrCache>
            </c:multiLvlStrRef>
          </c:cat>
          <c:val>
            <c:numRef>
              <c:f>'Source V3-3 Sn CS 3vFP'!$F$4:$F$23</c:f>
              <c:numCache>
                <c:formatCode>#,##0</c:formatCode>
                <c:ptCount val="20"/>
                <c:pt idx="0">
                  <c:v>2368</c:v>
                </c:pt>
                <c:pt idx="1">
                  <c:v>1758</c:v>
                </c:pt>
                <c:pt idx="2">
                  <c:v>1935</c:v>
                </c:pt>
                <c:pt idx="3">
                  <c:v>1789</c:v>
                </c:pt>
                <c:pt idx="4">
                  <c:v>2027</c:v>
                </c:pt>
                <c:pt idx="5">
                  <c:v>2910</c:v>
                </c:pt>
                <c:pt idx="6">
                  <c:v>3174</c:v>
                </c:pt>
                <c:pt idx="7">
                  <c:v>4677</c:v>
                </c:pt>
                <c:pt idx="8">
                  <c:v>3270</c:v>
                </c:pt>
                <c:pt idx="9">
                  <c:v>3035</c:v>
                </c:pt>
                <c:pt idx="10">
                  <c:v>2310</c:v>
                </c:pt>
                <c:pt idx="11">
                  <c:v>2244</c:v>
                </c:pt>
                <c:pt idx="12">
                  <c:v>2246</c:v>
                </c:pt>
                <c:pt idx="13">
                  <c:v>2076</c:v>
                </c:pt>
                <c:pt idx="14">
                  <c:v>2280</c:v>
                </c:pt>
                <c:pt idx="15">
                  <c:v>1963</c:v>
                </c:pt>
                <c:pt idx="16">
                  <c:v>1656</c:v>
                </c:pt>
                <c:pt idx="17">
                  <c:v>1704</c:v>
                </c:pt>
                <c:pt idx="18">
                  <c:v>1539</c:v>
                </c:pt>
                <c:pt idx="19">
                  <c:v>1707</c:v>
                </c:pt>
              </c:numCache>
            </c:numRef>
          </c:val>
          <c:smooth val="0"/>
        </c:ser>
        <c:ser>
          <c:idx val="3"/>
          <c:order val="3"/>
          <c:tx>
            <c:strRef>
              <c:f>'Source V3-3 Sn CS 3vFP'!$H$3</c:f>
              <c:strCache>
                <c:ptCount val="1"/>
                <c:pt idx="0">
                  <c:v>D9</c:v>
                </c:pt>
              </c:strCache>
            </c:strRef>
          </c:tx>
          <c:spPr>
            <a:ln w="28575">
              <a:noFill/>
            </a:ln>
          </c:spPr>
          <c:marker>
            <c:symbol val="triangle"/>
            <c:size val="7"/>
          </c:marker>
          <c:cat>
            <c:multiLvlStrRef>
              <c:f>'Source V3-3 Sn CS 3vFP'!$A$4:$B$23</c:f>
              <c:multiLvlStrCache>
                <c:ptCount val="20"/>
                <c:lvl>
                  <c:pt idx="0">
                    <c:v>FPE</c:v>
                  </c:pt>
                  <c:pt idx="1">
                    <c:v>FPT</c:v>
                  </c:pt>
                  <c:pt idx="2">
                    <c:v>FPH</c:v>
                  </c:pt>
                  <c:pt idx="3">
                    <c:v>Privé (2016)</c:v>
                  </c:pt>
                  <c:pt idx="4">
                    <c:v>Fonction publique</c:v>
                  </c:pt>
                  <c:pt idx="5">
                    <c:v>FPE</c:v>
                  </c:pt>
                  <c:pt idx="6">
                    <c:v>FPT</c:v>
                  </c:pt>
                  <c:pt idx="7">
                    <c:v>FPH</c:v>
                  </c:pt>
                  <c:pt idx="8">
                    <c:v>Privé (2016)</c:v>
                  </c:pt>
                  <c:pt idx="9">
                    <c:v>Fonction publique</c:v>
                  </c:pt>
                  <c:pt idx="10">
                    <c:v>FPE</c:v>
                  </c:pt>
                  <c:pt idx="11">
                    <c:v>FPT</c:v>
                  </c:pt>
                  <c:pt idx="12">
                    <c:v>FPH</c:v>
                  </c:pt>
                  <c:pt idx="13">
                    <c:v>Privé (2016)</c:v>
                  </c:pt>
                  <c:pt idx="14">
                    <c:v>Fonction publique</c:v>
                  </c:pt>
                  <c:pt idx="15">
                    <c:v>FPE</c:v>
                  </c:pt>
                  <c:pt idx="16">
                    <c:v>FPT</c:v>
                  </c:pt>
                  <c:pt idx="17">
                    <c:v>FPH</c:v>
                  </c:pt>
                  <c:pt idx="18">
                    <c:v>Privé (2016)</c:v>
                  </c:pt>
                  <c:pt idx="19">
                    <c:v>Fonction publique</c:v>
                  </c:pt>
                </c:lvl>
                <c:lvl>
                  <c:pt idx="0">
                    <c:v>Ensemble</c:v>
                  </c:pt>
                  <c:pt idx="5">
                    <c:v>Cadres</c:v>
                  </c:pt>
                  <c:pt idx="10">
                    <c:v>Professions intermédiaires</c:v>
                  </c:pt>
                  <c:pt idx="15">
                    <c:v>Employés et ouvriers</c:v>
                  </c:pt>
                </c:lvl>
              </c:multiLvlStrCache>
            </c:multiLvlStrRef>
          </c:cat>
          <c:val>
            <c:numRef>
              <c:f>'Source V3-3 Sn CS 3vFP'!$H$4:$H$23</c:f>
              <c:numCache>
                <c:formatCode>#,##0</c:formatCode>
                <c:ptCount val="20"/>
                <c:pt idx="0">
                  <c:v>3667</c:v>
                </c:pt>
                <c:pt idx="1">
                  <c:v>2721</c:v>
                </c:pt>
                <c:pt idx="2">
                  <c:v>3199</c:v>
                </c:pt>
                <c:pt idx="3">
                  <c:v>3576</c:v>
                </c:pt>
                <c:pt idx="4">
                  <c:v>3318</c:v>
                </c:pt>
                <c:pt idx="5">
                  <c:v>4600</c:v>
                </c:pt>
                <c:pt idx="6">
                  <c:v>4788</c:v>
                </c:pt>
                <c:pt idx="7">
                  <c:v>7677</c:v>
                </c:pt>
                <c:pt idx="8">
                  <c:v>6427</c:v>
                </c:pt>
                <c:pt idx="9">
                  <c:v>5195</c:v>
                </c:pt>
                <c:pt idx="10">
                  <c:v>3080</c:v>
                </c:pt>
                <c:pt idx="11">
                  <c:v>2941</c:v>
                </c:pt>
                <c:pt idx="12">
                  <c:v>3022</c:v>
                </c:pt>
                <c:pt idx="13">
                  <c:v>3179</c:v>
                </c:pt>
                <c:pt idx="14">
                  <c:v>3038</c:v>
                </c:pt>
                <c:pt idx="15">
                  <c:v>2796</c:v>
                </c:pt>
                <c:pt idx="16">
                  <c:v>2164</c:v>
                </c:pt>
                <c:pt idx="17">
                  <c:v>2123</c:v>
                </c:pt>
                <c:pt idx="18">
                  <c:v>2265</c:v>
                </c:pt>
                <c:pt idx="19">
                  <c:v>2314</c:v>
                </c:pt>
              </c:numCache>
            </c:numRef>
          </c:val>
          <c:smooth val="0"/>
        </c:ser>
        <c:dLbls>
          <c:showLegendKey val="0"/>
          <c:showVal val="0"/>
          <c:showCatName val="0"/>
          <c:showSerName val="0"/>
          <c:showPercent val="0"/>
          <c:showBubbleSize val="0"/>
        </c:dLbls>
        <c:marker val="1"/>
        <c:smooth val="0"/>
        <c:axId val="472359544"/>
        <c:axId val="472361896"/>
      </c:lineChart>
      <c:catAx>
        <c:axId val="47235954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fr-FR"/>
          </a:p>
        </c:txPr>
        <c:crossAx val="472361896"/>
        <c:crosses val="autoZero"/>
        <c:auto val="1"/>
        <c:lblAlgn val="ctr"/>
        <c:lblOffset val="100"/>
        <c:noMultiLvlLbl val="0"/>
      </c:catAx>
      <c:valAx>
        <c:axId val="472361896"/>
        <c:scaling>
          <c:orientation val="minMax"/>
          <c:max val="8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fr-FR"/>
          </a:p>
        </c:txPr>
        <c:crossAx val="472359544"/>
        <c:crosses val="autoZero"/>
        <c:crossBetween val="between"/>
      </c:valAx>
    </c:plotArea>
    <c:plotVisOnly val="1"/>
    <c:dispBlanksAs val="gap"/>
    <c:showDLblsOverMax val="0"/>
  </c:chart>
  <c:txPr>
    <a:bodyPr/>
    <a:lstStyle/>
    <a:p>
      <a:pPr>
        <a:defRPr sz="10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V3-12 ventil RMPP pos'!$B$3</c:f>
              <c:strCache>
                <c:ptCount val="1"/>
                <c:pt idx="0">
                  <c:v>FPE</c:v>
                </c:pt>
              </c:strCache>
            </c:strRef>
          </c:tx>
          <c:spPr>
            <a:solidFill>
              <a:srgbClr val="FFFF00"/>
            </a:solidFill>
          </c:spPr>
          <c:invertIfNegative val="0"/>
          <c:cat>
            <c:strRef>
              <c:f>'Source V3-12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V3-12 ventil RMPP pos'!$B$4:$B$13</c:f>
              <c:numCache>
                <c:formatCode>0.0</c:formatCode>
                <c:ptCount val="10"/>
                <c:pt idx="0">
                  <c:v>4.3</c:v>
                </c:pt>
                <c:pt idx="1">
                  <c:v>5</c:v>
                </c:pt>
                <c:pt idx="2">
                  <c:v>4.8</c:v>
                </c:pt>
                <c:pt idx="3">
                  <c:v>4.5</c:v>
                </c:pt>
                <c:pt idx="4">
                  <c:v>4.2</c:v>
                </c:pt>
                <c:pt idx="5">
                  <c:v>3.8</c:v>
                </c:pt>
                <c:pt idx="6">
                  <c:v>3.6</c:v>
                </c:pt>
                <c:pt idx="7">
                  <c:v>3.3</c:v>
                </c:pt>
                <c:pt idx="8">
                  <c:v>2.6</c:v>
                </c:pt>
                <c:pt idx="9">
                  <c:v>1.8</c:v>
                </c:pt>
              </c:numCache>
            </c:numRef>
          </c:val>
        </c:ser>
        <c:ser>
          <c:idx val="1"/>
          <c:order val="1"/>
          <c:tx>
            <c:strRef>
              <c:f>'Source V3-12 ventil RMPP pos'!$C$3</c:f>
              <c:strCache>
                <c:ptCount val="1"/>
                <c:pt idx="0">
                  <c:v>FPT</c:v>
                </c:pt>
              </c:strCache>
            </c:strRef>
          </c:tx>
          <c:spPr>
            <a:solidFill>
              <a:srgbClr val="FF9900"/>
            </a:solidFill>
          </c:spPr>
          <c:invertIfNegative val="0"/>
          <c:cat>
            <c:strRef>
              <c:f>'Source V3-12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V3-12 ventil RMPP pos'!$C$4:$C$13</c:f>
              <c:numCache>
                <c:formatCode>0.0</c:formatCode>
                <c:ptCount val="10"/>
                <c:pt idx="0">
                  <c:v>4.5</c:v>
                </c:pt>
                <c:pt idx="1">
                  <c:v>2.9</c:v>
                </c:pt>
                <c:pt idx="2">
                  <c:v>2.8</c:v>
                </c:pt>
                <c:pt idx="3">
                  <c:v>2.8</c:v>
                </c:pt>
                <c:pt idx="4">
                  <c:v>2.8</c:v>
                </c:pt>
                <c:pt idx="5">
                  <c:v>2.8</c:v>
                </c:pt>
                <c:pt idx="6">
                  <c:v>2.8</c:v>
                </c:pt>
                <c:pt idx="7">
                  <c:v>2.8</c:v>
                </c:pt>
                <c:pt idx="8">
                  <c:v>2.6</c:v>
                </c:pt>
                <c:pt idx="9">
                  <c:v>2.4</c:v>
                </c:pt>
              </c:numCache>
            </c:numRef>
          </c:val>
        </c:ser>
        <c:ser>
          <c:idx val="4"/>
          <c:order val="2"/>
          <c:tx>
            <c:strRef>
              <c:f>'Source V3-12 ventil RMPP pos'!$D$3</c:f>
              <c:strCache>
                <c:ptCount val="1"/>
                <c:pt idx="0">
                  <c:v>FPH</c:v>
                </c:pt>
              </c:strCache>
            </c:strRef>
          </c:tx>
          <c:invertIfNegative val="0"/>
          <c:cat>
            <c:strRef>
              <c:f>'Source V3-12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V3-12 ventil RMPP pos'!$D$4:$D$13</c:f>
              <c:numCache>
                <c:formatCode>0.0</c:formatCode>
                <c:ptCount val="10"/>
                <c:pt idx="0">
                  <c:v>4.2</c:v>
                </c:pt>
                <c:pt idx="1">
                  <c:v>2.7</c:v>
                </c:pt>
                <c:pt idx="2">
                  <c:v>2.8</c:v>
                </c:pt>
                <c:pt idx="3">
                  <c:v>2.7</c:v>
                </c:pt>
                <c:pt idx="4">
                  <c:v>2.5</c:v>
                </c:pt>
                <c:pt idx="5">
                  <c:v>2.2999999999999998</c:v>
                </c:pt>
                <c:pt idx="6">
                  <c:v>2.2999999999999998</c:v>
                </c:pt>
                <c:pt idx="7">
                  <c:v>2.2000000000000002</c:v>
                </c:pt>
                <c:pt idx="8">
                  <c:v>1.6</c:v>
                </c:pt>
                <c:pt idx="9">
                  <c:v>1.9</c:v>
                </c:pt>
              </c:numCache>
            </c:numRef>
          </c:val>
        </c:ser>
        <c:ser>
          <c:idx val="2"/>
          <c:order val="3"/>
          <c:tx>
            <c:strRef>
              <c:f>'Source V3-12 ventil RMPP pos'!$E$3</c:f>
              <c:strCache>
                <c:ptCount val="1"/>
                <c:pt idx="0">
                  <c:v>FP</c:v>
                </c:pt>
              </c:strCache>
            </c:strRef>
          </c:tx>
          <c:invertIfNegative val="0"/>
          <c:cat>
            <c:strRef>
              <c:f>'Source V3-12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V3-12 ventil RMPP pos'!$E$4:$E$13</c:f>
              <c:numCache>
                <c:formatCode>0.0</c:formatCode>
                <c:ptCount val="10"/>
                <c:pt idx="0">
                  <c:v>3.9</c:v>
                </c:pt>
                <c:pt idx="1">
                  <c:v>3</c:v>
                </c:pt>
                <c:pt idx="2">
                  <c:v>3.1</c:v>
                </c:pt>
                <c:pt idx="3">
                  <c:v>3.3</c:v>
                </c:pt>
                <c:pt idx="4">
                  <c:v>3.5</c:v>
                </c:pt>
                <c:pt idx="5">
                  <c:v>3.6</c:v>
                </c:pt>
                <c:pt idx="6">
                  <c:v>3.5</c:v>
                </c:pt>
                <c:pt idx="7">
                  <c:v>3.1</c:v>
                </c:pt>
                <c:pt idx="8">
                  <c:v>2.8</c:v>
                </c:pt>
                <c:pt idx="9">
                  <c:v>2</c:v>
                </c:pt>
              </c:numCache>
            </c:numRef>
          </c:val>
        </c:ser>
        <c:ser>
          <c:idx val="3"/>
          <c:order val="4"/>
          <c:tx>
            <c:v>IPC</c:v>
          </c:tx>
          <c:spPr>
            <a:noFill/>
          </c:spPr>
          <c:invertIfNegative val="0"/>
          <c:cat>
            <c:strRef>
              <c:f>'Source V3-12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Lit>
              <c:formatCode>General</c:formatCode>
              <c:ptCount val="1"/>
              <c:pt idx="0">
                <c:v>0.18</c:v>
              </c:pt>
            </c:numLit>
          </c:val>
        </c:ser>
        <c:dLbls>
          <c:showLegendKey val="0"/>
          <c:showVal val="0"/>
          <c:showCatName val="0"/>
          <c:showSerName val="0"/>
          <c:showPercent val="0"/>
          <c:showBubbleSize val="0"/>
        </c:dLbls>
        <c:gapWidth val="150"/>
        <c:axId val="472361112"/>
        <c:axId val="472359936"/>
      </c:barChart>
      <c:catAx>
        <c:axId val="4723611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359936"/>
        <c:crossesAt val="0"/>
        <c:auto val="1"/>
        <c:lblAlgn val="ctr"/>
        <c:lblOffset val="100"/>
        <c:noMultiLvlLbl val="0"/>
      </c:catAx>
      <c:valAx>
        <c:axId val="472359936"/>
        <c:scaling>
          <c:orientation val="minMax"/>
          <c:max val="5.2"/>
          <c:min val="0"/>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361112"/>
        <c:crosses val="autoZero"/>
        <c:crossBetween val="between"/>
        <c:majorUnit val="1"/>
      </c:valAx>
    </c:plotArea>
    <c:legend>
      <c:legendPos val="r"/>
      <c:legendEntry>
        <c:idx val="4"/>
        <c:delete val="1"/>
      </c:legendEntry>
      <c:layout>
        <c:manualLayout>
          <c:xMode val="edge"/>
          <c:yMode val="edge"/>
          <c:x val="0.4019746342915308"/>
          <c:y val="0.1681529550599975"/>
          <c:w val="0.21472987528815637"/>
          <c:h val="0.10580343605113521"/>
        </c:manualLayout>
      </c:layout>
      <c:overlay val="0"/>
      <c:txPr>
        <a:bodyPr/>
        <a:lstStyle/>
        <a:p>
          <a:pPr>
            <a:defRPr sz="69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26982704972404E-2"/>
          <c:y val="7.7611940298507459E-2"/>
          <c:w val="0.91316651507587521"/>
          <c:h val="0.62388059701492549"/>
        </c:manualLayout>
      </c:layout>
      <c:lineChart>
        <c:grouping val="standard"/>
        <c:varyColors val="0"/>
        <c:ser>
          <c:idx val="3"/>
          <c:order val="0"/>
          <c:tx>
            <c:strRef>
              <c:f>'Source V3-16 évol ITB-GI GA'!$A$6</c:f>
              <c:strCache>
                <c:ptCount val="1"/>
                <c:pt idx="0">
                  <c:v>ITB-GI brut</c:v>
                </c:pt>
              </c:strCache>
            </c:strRef>
          </c:tx>
          <c:spPr>
            <a:ln w="38100">
              <a:solidFill>
                <a:srgbClr val="FF00FF"/>
              </a:solidFill>
              <a:prstDash val="sysDash"/>
            </a:ln>
          </c:spPr>
          <c:marker>
            <c:symbol val="none"/>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GA'!$B$6:$AS$6</c:f>
              <c:numCache>
                <c:formatCode>0.00</c:formatCode>
                <c:ptCount val="44"/>
                <c:pt idx="0">
                  <c:v>1.53</c:v>
                </c:pt>
                <c:pt idx="1">
                  <c:v>1.8</c:v>
                </c:pt>
                <c:pt idx="2">
                  <c:v>1.25</c:v>
                </c:pt>
                <c:pt idx="3">
                  <c:v>0.96</c:v>
                </c:pt>
                <c:pt idx="4">
                  <c:v>0.45</c:v>
                </c:pt>
                <c:pt idx="5">
                  <c:v>0.56000000000000005</c:v>
                </c:pt>
                <c:pt idx="6">
                  <c:v>0.61</c:v>
                </c:pt>
                <c:pt idx="7">
                  <c:v>0.92</c:v>
                </c:pt>
                <c:pt idx="8">
                  <c:v>0.75</c:v>
                </c:pt>
                <c:pt idx="9">
                  <c:v>0.42</c:v>
                </c:pt>
                <c:pt idx="10">
                  <c:v>0.88</c:v>
                </c:pt>
                <c:pt idx="11">
                  <c:v>0.88</c:v>
                </c:pt>
                <c:pt idx="12">
                  <c:v>0.9</c:v>
                </c:pt>
                <c:pt idx="13">
                  <c:v>0.85</c:v>
                </c:pt>
                <c:pt idx="14">
                  <c:v>0.97</c:v>
                </c:pt>
                <c:pt idx="15">
                  <c:v>0.97</c:v>
                </c:pt>
                <c:pt idx="16">
                  <c:v>1.04</c:v>
                </c:pt>
                <c:pt idx="17">
                  <c:v>1.04</c:v>
                </c:pt>
                <c:pt idx="18">
                  <c:v>0.45</c:v>
                </c:pt>
                <c:pt idx="19">
                  <c:v>0.19</c:v>
                </c:pt>
                <c:pt idx="20">
                  <c:v>0.36</c:v>
                </c:pt>
                <c:pt idx="21">
                  <c:v>0.44</c:v>
                </c:pt>
                <c:pt idx="22">
                  <c:v>0.42</c:v>
                </c:pt>
                <c:pt idx="23">
                  <c:v>0.43</c:v>
                </c:pt>
                <c:pt idx="24">
                  <c:v>0.18</c:v>
                </c:pt>
                <c:pt idx="25">
                  <c:v>0.09</c:v>
                </c:pt>
                <c:pt idx="26">
                  <c:v>0.11</c:v>
                </c:pt>
                <c:pt idx="27">
                  <c:v>7.0000000000000007E-2</c:v>
                </c:pt>
                <c:pt idx="28">
                  <c:v>0.21</c:v>
                </c:pt>
                <c:pt idx="29">
                  <c:v>0.28000000000000003</c:v>
                </c:pt>
                <c:pt idx="30">
                  <c:v>0.25</c:v>
                </c:pt>
                <c:pt idx="31">
                  <c:v>0.26</c:v>
                </c:pt>
                <c:pt idx="32">
                  <c:v>0.32</c:v>
                </c:pt>
                <c:pt idx="33">
                  <c:v>0.26</c:v>
                </c:pt>
                <c:pt idx="34">
                  <c:v>0.25</c:v>
                </c:pt>
                <c:pt idx="35">
                  <c:v>0.25</c:v>
                </c:pt>
                <c:pt idx="36">
                  <c:v>0.2</c:v>
                </c:pt>
                <c:pt idx="37">
                  <c:v>0.2</c:v>
                </c:pt>
                <c:pt idx="38">
                  <c:v>0.84</c:v>
                </c:pt>
                <c:pt idx="39">
                  <c:v>0.83</c:v>
                </c:pt>
                <c:pt idx="40">
                  <c:v>2.8</c:v>
                </c:pt>
                <c:pt idx="41">
                  <c:v>3</c:v>
                </c:pt>
                <c:pt idx="42">
                  <c:v>2.36</c:v>
                </c:pt>
                <c:pt idx="43">
                  <c:v>2.4</c:v>
                </c:pt>
              </c:numCache>
            </c:numRef>
          </c:val>
          <c:smooth val="0"/>
        </c:ser>
        <c:ser>
          <c:idx val="1"/>
          <c:order val="1"/>
          <c:tx>
            <c:strRef>
              <c:f>'Source V3-16 évol ITB-GI GA'!$A$7</c:f>
              <c:strCache>
                <c:ptCount val="1"/>
                <c:pt idx="0">
                  <c:v>ITN-GI net</c:v>
                </c:pt>
              </c:strCache>
            </c:strRef>
          </c:tx>
          <c:spPr>
            <a:ln w="25400">
              <a:solidFill>
                <a:srgbClr val="969696"/>
              </a:solidFill>
              <a:prstDash val="solid"/>
            </a:ln>
          </c:spPr>
          <c:marker>
            <c:symbol val="circle"/>
            <c:size val="3"/>
            <c:spPr>
              <a:noFill/>
              <a:ln>
                <a:solidFill>
                  <a:srgbClr val="000000"/>
                </a:solidFill>
                <a:prstDash val="solid"/>
              </a:ln>
            </c:spPr>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GA'!$B$7:$AS$7</c:f>
              <c:numCache>
                <c:formatCode>0.00</c:formatCode>
                <c:ptCount val="44"/>
                <c:pt idx="0">
                  <c:v>1.54</c:v>
                </c:pt>
                <c:pt idx="1">
                  <c:v>1.81</c:v>
                </c:pt>
                <c:pt idx="2">
                  <c:v>1.26</c:v>
                </c:pt>
                <c:pt idx="3">
                  <c:v>0.95</c:v>
                </c:pt>
                <c:pt idx="4">
                  <c:v>0.46</c:v>
                </c:pt>
                <c:pt idx="5">
                  <c:v>0.56000000000000005</c:v>
                </c:pt>
                <c:pt idx="6">
                  <c:v>0.56999999999999995</c:v>
                </c:pt>
                <c:pt idx="7">
                  <c:v>0.86</c:v>
                </c:pt>
                <c:pt idx="8">
                  <c:v>0.69</c:v>
                </c:pt>
                <c:pt idx="9">
                  <c:v>0.37</c:v>
                </c:pt>
                <c:pt idx="10">
                  <c:v>0.88</c:v>
                </c:pt>
                <c:pt idx="11">
                  <c:v>0.87</c:v>
                </c:pt>
                <c:pt idx="12">
                  <c:v>0.89</c:v>
                </c:pt>
                <c:pt idx="13">
                  <c:v>0.84</c:v>
                </c:pt>
                <c:pt idx="14">
                  <c:v>0.97</c:v>
                </c:pt>
                <c:pt idx="15">
                  <c:v>0.97</c:v>
                </c:pt>
                <c:pt idx="16">
                  <c:v>0.71</c:v>
                </c:pt>
                <c:pt idx="17">
                  <c:v>0.72</c:v>
                </c:pt>
                <c:pt idx="18">
                  <c:v>0.13</c:v>
                </c:pt>
                <c:pt idx="19">
                  <c:v>-0.14000000000000001</c:v>
                </c:pt>
                <c:pt idx="20">
                  <c:v>-0.09</c:v>
                </c:pt>
                <c:pt idx="21">
                  <c:v>-0.01</c:v>
                </c:pt>
                <c:pt idx="22">
                  <c:v>-0.02</c:v>
                </c:pt>
                <c:pt idx="23">
                  <c:v>-0.02</c:v>
                </c:pt>
                <c:pt idx="24">
                  <c:v>-0.27</c:v>
                </c:pt>
                <c:pt idx="25">
                  <c:v>-0.35</c:v>
                </c:pt>
                <c:pt idx="26">
                  <c:v>-0.35</c:v>
                </c:pt>
                <c:pt idx="27">
                  <c:v>-0.38</c:v>
                </c:pt>
                <c:pt idx="28">
                  <c:v>-0.25</c:v>
                </c:pt>
                <c:pt idx="29">
                  <c:v>-0.2</c:v>
                </c:pt>
                <c:pt idx="30">
                  <c:v>-0.22</c:v>
                </c:pt>
                <c:pt idx="31">
                  <c:v>-0.2</c:v>
                </c:pt>
                <c:pt idx="32">
                  <c:v>-0.17</c:v>
                </c:pt>
                <c:pt idx="33">
                  <c:v>-0.23</c:v>
                </c:pt>
                <c:pt idx="34">
                  <c:v>-0.24</c:v>
                </c:pt>
                <c:pt idx="35">
                  <c:v>-0.24</c:v>
                </c:pt>
                <c:pt idx="36">
                  <c:v>-0.27</c:v>
                </c:pt>
                <c:pt idx="37">
                  <c:v>-0.27</c:v>
                </c:pt>
                <c:pt idx="38">
                  <c:v>0.36</c:v>
                </c:pt>
                <c:pt idx="39">
                  <c:v>0.34</c:v>
                </c:pt>
                <c:pt idx="40">
                  <c:v>2.35</c:v>
                </c:pt>
                <c:pt idx="41">
                  <c:v>2.56</c:v>
                </c:pt>
                <c:pt idx="42">
                  <c:v>1.92</c:v>
                </c:pt>
                <c:pt idx="43">
                  <c:v>1.96</c:v>
                </c:pt>
              </c:numCache>
            </c:numRef>
          </c:val>
          <c:smooth val="0"/>
        </c:ser>
        <c:ser>
          <c:idx val="2"/>
          <c:order val="2"/>
          <c:tx>
            <c:strRef>
              <c:f>'Source V3-16 évol ITB-GI GA'!$A$8</c:f>
              <c:strCache>
                <c:ptCount val="1"/>
                <c:pt idx="0">
                  <c:v>Valeur du point</c:v>
                </c:pt>
              </c:strCache>
            </c:strRef>
          </c:tx>
          <c:spPr>
            <a:ln w="25400">
              <a:solidFill>
                <a:srgbClr val="000000"/>
              </a:solidFill>
              <a:prstDash val="solid"/>
            </a:ln>
          </c:spPr>
          <c:marker>
            <c:symbol val="square"/>
            <c:size val="3"/>
            <c:spPr>
              <a:noFill/>
              <a:ln>
                <a:solidFill>
                  <a:srgbClr val="000000"/>
                </a:solidFill>
                <a:prstDash val="solid"/>
              </a:ln>
            </c:spPr>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GA'!$B$8:$AS$8</c:f>
              <c:numCache>
                <c:formatCode>0.00</c:formatCode>
                <c:ptCount val="44"/>
                <c:pt idx="0">
                  <c:v>1.04</c:v>
                </c:pt>
                <c:pt idx="1">
                  <c:v>1.3</c:v>
                </c:pt>
                <c:pt idx="2">
                  <c:v>0.8</c:v>
                </c:pt>
                <c:pt idx="3">
                  <c:v>0.8</c:v>
                </c:pt>
                <c:pt idx="4">
                  <c:v>0.43</c:v>
                </c:pt>
                <c:pt idx="5">
                  <c:v>0.5</c:v>
                </c:pt>
                <c:pt idx="6">
                  <c:v>0.5</c:v>
                </c:pt>
                <c:pt idx="7">
                  <c:v>0.8</c:v>
                </c:pt>
                <c:pt idx="8">
                  <c:v>0.63</c:v>
                </c:pt>
                <c:pt idx="9">
                  <c:v>0.3</c:v>
                </c:pt>
                <c:pt idx="10">
                  <c:v>0.8</c:v>
                </c:pt>
                <c:pt idx="11">
                  <c:v>0.8</c:v>
                </c:pt>
                <c:pt idx="12">
                  <c:v>0.8</c:v>
                </c:pt>
                <c:pt idx="13">
                  <c:v>0.8</c:v>
                </c:pt>
                <c:pt idx="14">
                  <c:v>0.8</c:v>
                </c:pt>
                <c:pt idx="15">
                  <c:v>0.5</c:v>
                </c:pt>
                <c:pt idx="16">
                  <c:v>0.5</c:v>
                </c:pt>
                <c:pt idx="17">
                  <c:v>0.5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0.6</c:v>
                </c:pt>
                <c:pt idx="39">
                  <c:v>0.6</c:v>
                </c:pt>
                <c:pt idx="40">
                  <c:v>1</c:v>
                </c:pt>
                <c:pt idx="41">
                  <c:v>1.2</c:v>
                </c:pt>
                <c:pt idx="42">
                  <c:v>0.6</c:v>
                </c:pt>
                <c:pt idx="43">
                  <c:v>0.6</c:v>
                </c:pt>
              </c:numCache>
            </c:numRef>
          </c:val>
          <c:smooth val="0"/>
        </c:ser>
        <c:ser>
          <c:idx val="4"/>
          <c:order val="3"/>
          <c:tx>
            <c:strRef>
              <c:f>'Source V3-16 évol ITB-GI GA'!$A$9</c:f>
              <c:strCache>
                <c:ptCount val="1"/>
                <c:pt idx="0">
                  <c:v>IPC hors tabac</c:v>
                </c:pt>
              </c:strCache>
            </c:strRef>
          </c:tx>
          <c:marker>
            <c:symbol val="none"/>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GA'!$B$9:$AS$9</c:f>
              <c:numCache>
                <c:formatCode>0.00</c:formatCode>
                <c:ptCount val="44"/>
                <c:pt idx="0">
                  <c:v>1.18</c:v>
                </c:pt>
                <c:pt idx="1">
                  <c:v>1.19</c:v>
                </c:pt>
                <c:pt idx="2">
                  <c:v>1.22</c:v>
                </c:pt>
                <c:pt idx="3">
                  <c:v>2.27</c:v>
                </c:pt>
                <c:pt idx="4">
                  <c:v>2.89</c:v>
                </c:pt>
                <c:pt idx="5">
                  <c:v>3.25</c:v>
                </c:pt>
                <c:pt idx="6">
                  <c:v>3.26</c:v>
                </c:pt>
                <c:pt idx="7">
                  <c:v>1.78</c:v>
                </c:pt>
                <c:pt idx="8">
                  <c:v>0.62</c:v>
                </c:pt>
                <c:pt idx="9">
                  <c:v>-0.23</c:v>
                </c:pt>
                <c:pt idx="10">
                  <c:v>-0.44</c:v>
                </c:pt>
                <c:pt idx="11">
                  <c:v>0.31</c:v>
                </c:pt>
                <c:pt idx="12">
                  <c:v>1.24</c:v>
                </c:pt>
                <c:pt idx="13">
                  <c:v>1.54</c:v>
                </c:pt>
                <c:pt idx="14">
                  <c:v>1.47</c:v>
                </c:pt>
                <c:pt idx="15">
                  <c:v>1.57</c:v>
                </c:pt>
                <c:pt idx="16">
                  <c:v>1.75</c:v>
                </c:pt>
                <c:pt idx="17">
                  <c:v>2.0099999999999998</c:v>
                </c:pt>
                <c:pt idx="18">
                  <c:v>2.08</c:v>
                </c:pt>
                <c:pt idx="19">
                  <c:v>2.36</c:v>
                </c:pt>
                <c:pt idx="20">
                  <c:v>2.2400000000000002</c:v>
                </c:pt>
                <c:pt idx="21">
                  <c:v>1.93</c:v>
                </c:pt>
                <c:pt idx="22">
                  <c:v>1.91</c:v>
                </c:pt>
                <c:pt idx="23">
                  <c:v>1.41</c:v>
                </c:pt>
                <c:pt idx="24">
                  <c:v>0.94</c:v>
                </c:pt>
                <c:pt idx="25">
                  <c:v>0.68</c:v>
                </c:pt>
                <c:pt idx="26">
                  <c:v>0.76</c:v>
                </c:pt>
                <c:pt idx="27">
                  <c:v>0.59</c:v>
                </c:pt>
                <c:pt idx="28">
                  <c:v>0.61</c:v>
                </c:pt>
                <c:pt idx="29">
                  <c:v>0.5</c:v>
                </c:pt>
                <c:pt idx="30">
                  <c:v>0.32</c:v>
                </c:pt>
                <c:pt idx="31">
                  <c:v>0.21</c:v>
                </c:pt>
                <c:pt idx="32">
                  <c:v>-0.26</c:v>
                </c:pt>
                <c:pt idx="33">
                  <c:v>0.22</c:v>
                </c:pt>
                <c:pt idx="34">
                  <c:v>0.08</c:v>
                </c:pt>
                <c:pt idx="35">
                  <c:v>0.09</c:v>
                </c:pt>
                <c:pt idx="36">
                  <c:v>-0.04</c:v>
                </c:pt>
                <c:pt idx="37">
                  <c:v>-0.01</c:v>
                </c:pt>
                <c:pt idx="38">
                  <c:v>0.28999999999999998</c:v>
                </c:pt>
                <c:pt idx="39">
                  <c:v>0.51</c:v>
                </c:pt>
                <c:pt idx="40">
                  <c:v>1.23</c:v>
                </c:pt>
                <c:pt idx="41">
                  <c:v>0.85</c:v>
                </c:pt>
                <c:pt idx="42">
                  <c:v>0.83</c:v>
                </c:pt>
                <c:pt idx="43">
                  <c:v>1.08</c:v>
                </c:pt>
              </c:numCache>
            </c:numRef>
          </c:val>
          <c:smooth val="0"/>
        </c:ser>
        <c:dLbls>
          <c:showLegendKey val="0"/>
          <c:showVal val="0"/>
          <c:showCatName val="0"/>
          <c:showSerName val="0"/>
          <c:showPercent val="0"/>
          <c:showBubbleSize val="0"/>
        </c:dLbls>
        <c:smooth val="0"/>
        <c:axId val="472357976"/>
        <c:axId val="472359152"/>
      </c:lineChart>
      <c:catAx>
        <c:axId val="472357976"/>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472359152"/>
        <c:crosses val="autoZero"/>
        <c:auto val="1"/>
        <c:lblAlgn val="ctr"/>
        <c:lblOffset val="100"/>
        <c:tickLblSkip val="1"/>
        <c:tickMarkSkip val="1"/>
        <c:noMultiLvlLbl val="0"/>
      </c:catAx>
      <c:valAx>
        <c:axId val="472359152"/>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472357976"/>
        <c:crosses val="autoZero"/>
        <c:crossBetween val="between"/>
      </c:valAx>
      <c:spPr>
        <a:noFill/>
        <a:ln w="12700">
          <a:solidFill>
            <a:srgbClr val="C0C0C0"/>
          </a:solidFill>
          <a:prstDash val="solid"/>
        </a:ln>
      </c:spPr>
    </c:plotArea>
    <c:legend>
      <c:legendPos val="r"/>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egendEntry>
        <c:idx val="3"/>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18901687097541928"/>
          <c:y val="0.88983288105935898"/>
          <c:w val="0.80587577893759466"/>
          <c:h val="5.0847457627118627E-2"/>
        </c:manualLayout>
      </c:layout>
      <c:overlay val="0"/>
      <c:spPr>
        <a:solidFill>
          <a:srgbClr val="FFFFFF"/>
        </a:solidFill>
        <a:ln w="25400">
          <a:noFill/>
        </a:ln>
      </c:spPr>
      <c:txPr>
        <a:bodyPr/>
        <a:lstStyle/>
        <a:p>
          <a:pPr>
            <a:defRPr sz="59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089500755080778E-2"/>
          <c:y val="5.2308691095591851E-2"/>
          <c:w val="0.60305487291795534"/>
          <c:h val="0.89538261780881634"/>
        </c:manualLayout>
      </c:layout>
      <c:barChart>
        <c:barDir val="col"/>
        <c:grouping val="clustered"/>
        <c:varyColors val="0"/>
        <c:ser>
          <c:idx val="0"/>
          <c:order val="0"/>
          <c:tx>
            <c:strRef>
              <c:f>'Source V3-17 Evol ITN-GI'!$A$5</c:f>
              <c:strCache>
                <c:ptCount val="1"/>
                <c:pt idx="0">
                  <c:v>ITN-GI Ensemble</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ITN-GI'!$B$5:$M$5</c:f>
              <c:numCache>
                <c:formatCode>0.0</c:formatCode>
                <c:ptCount val="12"/>
                <c:pt idx="0">
                  <c:v>1.4</c:v>
                </c:pt>
                <c:pt idx="1">
                  <c:v>1.4</c:v>
                </c:pt>
                <c:pt idx="2">
                  <c:v>0.6</c:v>
                </c:pt>
                <c:pt idx="3">
                  <c:v>0.7</c:v>
                </c:pt>
                <c:pt idx="4">
                  <c:v>0.9</c:v>
                </c:pt>
                <c:pt idx="5">
                  <c:v>0.4</c:v>
                </c:pt>
                <c:pt idx="6">
                  <c:v>0</c:v>
                </c:pt>
                <c:pt idx="7">
                  <c:v>-0.3</c:v>
                </c:pt>
                <c:pt idx="8">
                  <c:v>-0.2</c:v>
                </c:pt>
                <c:pt idx="9">
                  <c:v>-0.2</c:v>
                </c:pt>
                <c:pt idx="10">
                  <c:v>0</c:v>
                </c:pt>
                <c:pt idx="11">
                  <c:v>2.2000000000000002</c:v>
                </c:pt>
              </c:numCache>
            </c:numRef>
          </c:val>
        </c:ser>
        <c:ser>
          <c:idx val="1"/>
          <c:order val="1"/>
          <c:tx>
            <c:strRef>
              <c:f>'Source V3-17 Evol ITN-GI'!$A$6</c:f>
              <c:strCache>
                <c:ptCount val="1"/>
                <c:pt idx="0">
                  <c:v>Catégorie A</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ITN-GI'!$B$6:$M$6</c:f>
              <c:numCache>
                <c:formatCode>0.0</c:formatCode>
                <c:ptCount val="12"/>
                <c:pt idx="0">
                  <c:v>1.2</c:v>
                </c:pt>
                <c:pt idx="1">
                  <c:v>1.2</c:v>
                </c:pt>
                <c:pt idx="2">
                  <c:v>0.6</c:v>
                </c:pt>
                <c:pt idx="3">
                  <c:v>0.6</c:v>
                </c:pt>
                <c:pt idx="4">
                  <c:v>0.9</c:v>
                </c:pt>
                <c:pt idx="5">
                  <c:v>0.3</c:v>
                </c:pt>
                <c:pt idx="6">
                  <c:v>-0.1</c:v>
                </c:pt>
                <c:pt idx="7">
                  <c:v>-0.4</c:v>
                </c:pt>
                <c:pt idx="8">
                  <c:v>-0.5</c:v>
                </c:pt>
                <c:pt idx="9">
                  <c:v>-0.5</c:v>
                </c:pt>
                <c:pt idx="10">
                  <c:v>-0.2</c:v>
                </c:pt>
                <c:pt idx="11">
                  <c:v>2.1</c:v>
                </c:pt>
              </c:numCache>
            </c:numRef>
          </c:val>
        </c:ser>
        <c:ser>
          <c:idx val="2"/>
          <c:order val="2"/>
          <c:tx>
            <c:strRef>
              <c:f>'Source V3-17 Evol ITN-GI'!$A$7</c:f>
              <c:strCache>
                <c:ptCount val="1"/>
                <c:pt idx="0">
                  <c:v>Catégorie B</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ITN-GI'!$B$7:$M$7</c:f>
              <c:numCache>
                <c:formatCode>0.0</c:formatCode>
                <c:ptCount val="12"/>
                <c:pt idx="0">
                  <c:v>1.3</c:v>
                </c:pt>
                <c:pt idx="1">
                  <c:v>1.2</c:v>
                </c:pt>
                <c:pt idx="2">
                  <c:v>0.7</c:v>
                </c:pt>
                <c:pt idx="3">
                  <c:v>0.9</c:v>
                </c:pt>
                <c:pt idx="4">
                  <c:v>1.1000000000000001</c:v>
                </c:pt>
                <c:pt idx="5">
                  <c:v>0.8</c:v>
                </c:pt>
                <c:pt idx="6">
                  <c:v>0</c:v>
                </c:pt>
                <c:pt idx="7">
                  <c:v>-0.1</c:v>
                </c:pt>
                <c:pt idx="8">
                  <c:v>-0.2</c:v>
                </c:pt>
                <c:pt idx="9">
                  <c:v>-0.3</c:v>
                </c:pt>
                <c:pt idx="10">
                  <c:v>0.9</c:v>
                </c:pt>
                <c:pt idx="11">
                  <c:v>2.7</c:v>
                </c:pt>
              </c:numCache>
            </c:numRef>
          </c:val>
        </c:ser>
        <c:ser>
          <c:idx val="3"/>
          <c:order val="3"/>
          <c:tx>
            <c:strRef>
              <c:f>'Source V3-17 Evol ITN-GI'!$A$8</c:f>
              <c:strCache>
                <c:ptCount val="1"/>
                <c:pt idx="0">
                  <c:v>Catégorie C</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ITN-GI'!$B$8:$M$8</c:f>
              <c:numCache>
                <c:formatCode>0.0</c:formatCode>
                <c:ptCount val="12"/>
                <c:pt idx="0">
                  <c:v>1.6</c:v>
                </c:pt>
                <c:pt idx="1">
                  <c:v>2.1</c:v>
                </c:pt>
                <c:pt idx="2">
                  <c:v>0.7</c:v>
                </c:pt>
                <c:pt idx="3">
                  <c:v>0.7</c:v>
                </c:pt>
                <c:pt idx="4">
                  <c:v>0.8</c:v>
                </c:pt>
                <c:pt idx="5">
                  <c:v>0.1</c:v>
                </c:pt>
                <c:pt idx="6">
                  <c:v>0.2</c:v>
                </c:pt>
                <c:pt idx="7">
                  <c:v>-0.3</c:v>
                </c:pt>
                <c:pt idx="8">
                  <c:v>0.8</c:v>
                </c:pt>
                <c:pt idx="9">
                  <c:v>1</c:v>
                </c:pt>
                <c:pt idx="10">
                  <c:v>-0.2</c:v>
                </c:pt>
                <c:pt idx="11">
                  <c:v>2.1</c:v>
                </c:pt>
              </c:numCache>
            </c:numRef>
          </c:val>
        </c:ser>
        <c:ser>
          <c:idx val="4"/>
          <c:order val="4"/>
          <c:tx>
            <c:strRef>
              <c:f>'Source V3-17 Evol ITN-GI'!$A$9</c:f>
              <c:strCache>
                <c:ptCount val="1"/>
                <c:pt idx="0">
                  <c:v>Indice des prix à la consommation (yc tabac)</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ITN-GI'!$B$9:$M$9</c:f>
              <c:numCache>
                <c:formatCode>0.0</c:formatCode>
                <c:ptCount val="12"/>
                <c:pt idx="0">
                  <c:v>1.7</c:v>
                </c:pt>
                <c:pt idx="1">
                  <c:v>1.5</c:v>
                </c:pt>
                <c:pt idx="2">
                  <c:v>2.8</c:v>
                </c:pt>
                <c:pt idx="3">
                  <c:v>0.1</c:v>
                </c:pt>
                <c:pt idx="4">
                  <c:v>1.5</c:v>
                </c:pt>
                <c:pt idx="5">
                  <c:v>2.1</c:v>
                </c:pt>
                <c:pt idx="6">
                  <c:v>2</c:v>
                </c:pt>
                <c:pt idx="7" formatCode="0.00">
                  <c:v>0.86</c:v>
                </c:pt>
                <c:pt idx="8">
                  <c:v>0.5</c:v>
                </c:pt>
                <c:pt idx="9">
                  <c:v>0</c:v>
                </c:pt>
                <c:pt idx="10">
                  <c:v>0.2</c:v>
                </c:pt>
                <c:pt idx="11">
                  <c:v>1.1000000000000001</c:v>
                </c:pt>
              </c:numCache>
            </c:numRef>
          </c:val>
        </c:ser>
        <c:dLbls>
          <c:showLegendKey val="0"/>
          <c:showVal val="0"/>
          <c:showCatName val="0"/>
          <c:showSerName val="0"/>
          <c:showPercent val="0"/>
          <c:showBubbleSize val="0"/>
        </c:dLbls>
        <c:gapWidth val="150"/>
        <c:axId val="472836232"/>
        <c:axId val="472840152"/>
      </c:barChart>
      <c:catAx>
        <c:axId val="472836232"/>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472840152"/>
        <c:crosses val="autoZero"/>
        <c:auto val="1"/>
        <c:lblAlgn val="ctr"/>
        <c:lblOffset val="100"/>
        <c:noMultiLvlLbl val="0"/>
      </c:catAx>
      <c:valAx>
        <c:axId val="472840152"/>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2836232"/>
        <c:crosses val="autoZero"/>
        <c:crossBetween val="between"/>
      </c:valAx>
    </c:plotArea>
    <c:legend>
      <c:legendPos val="r"/>
      <c:legendEntry>
        <c:idx val="0"/>
        <c:txPr>
          <a:bodyPr/>
          <a:lstStyle/>
          <a:p>
            <a:pPr>
              <a:defRPr sz="800" b="0" i="0" u="none" strike="noStrike" baseline="0">
                <a:solidFill>
                  <a:srgbClr val="000000"/>
                </a:solidFill>
                <a:latin typeface="Calibri"/>
                <a:ea typeface="Calibri"/>
                <a:cs typeface="Calibri"/>
              </a:defRPr>
            </a:pPr>
            <a:endParaRPr lang="fr-FR"/>
          </a:p>
        </c:txPr>
      </c:legendEntry>
      <c:legendEntry>
        <c:idx val="1"/>
        <c:txPr>
          <a:bodyPr/>
          <a:lstStyle/>
          <a:p>
            <a:pPr>
              <a:defRPr sz="800" b="0" i="0" u="none" strike="noStrike" baseline="0">
                <a:solidFill>
                  <a:srgbClr val="000000"/>
                </a:solidFill>
                <a:latin typeface="Calibri"/>
                <a:ea typeface="Calibri"/>
                <a:cs typeface="Calibri"/>
              </a:defRPr>
            </a:pPr>
            <a:endParaRPr lang="fr-FR"/>
          </a:p>
        </c:txPr>
      </c:legendEntry>
      <c:legendEntry>
        <c:idx val="2"/>
        <c:txPr>
          <a:bodyPr/>
          <a:lstStyle/>
          <a:p>
            <a:pPr>
              <a:defRPr sz="800" b="0" i="0" u="none" strike="noStrike" baseline="0">
                <a:solidFill>
                  <a:srgbClr val="000000"/>
                </a:solidFill>
                <a:latin typeface="Calibri"/>
                <a:ea typeface="Calibri"/>
                <a:cs typeface="Calibri"/>
              </a:defRPr>
            </a:pPr>
            <a:endParaRPr lang="fr-FR"/>
          </a:p>
        </c:txPr>
      </c:legendEntry>
      <c:legendEntry>
        <c:idx val="3"/>
        <c:txPr>
          <a:bodyPr/>
          <a:lstStyle/>
          <a:p>
            <a:pPr>
              <a:defRPr sz="800" b="0" i="0" u="none" strike="noStrike" baseline="0">
                <a:solidFill>
                  <a:srgbClr val="000000"/>
                </a:solidFill>
                <a:latin typeface="Calibri"/>
                <a:ea typeface="Calibri"/>
                <a:cs typeface="Calibri"/>
              </a:defRPr>
            </a:pPr>
            <a:endParaRPr lang="fr-FR"/>
          </a:p>
        </c:txPr>
      </c:legendEntry>
      <c:legendEntry>
        <c:idx val="4"/>
        <c:txPr>
          <a:bodyPr/>
          <a:lstStyle/>
          <a:p>
            <a:pPr>
              <a:defRPr sz="800" b="0" i="0" u="none" strike="noStrike" baseline="0">
                <a:solidFill>
                  <a:srgbClr val="000000"/>
                </a:solidFill>
                <a:latin typeface="Calibri"/>
                <a:ea typeface="Calibri"/>
                <a:cs typeface="Calibri"/>
              </a:defRPr>
            </a:pPr>
            <a:endParaRPr lang="fr-FR"/>
          </a:p>
        </c:txPr>
      </c:legendEntry>
      <c:layout>
        <c:manualLayout>
          <c:xMode val="edge"/>
          <c:yMode val="edge"/>
          <c:x val="0.69214571108547762"/>
          <c:y val="0.18021238511263835"/>
          <c:w val="0.2887480147784075"/>
          <c:h val="0.62190924014356874"/>
        </c:manualLayout>
      </c:layout>
      <c:overlay val="0"/>
      <c:txPr>
        <a:bodyPr/>
        <a:lstStyle/>
        <a:p>
          <a:pPr>
            <a:defRPr sz="77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114300</xdr:colOff>
      <xdr:row>3</xdr:row>
      <xdr:rowOff>19050</xdr:rowOff>
    </xdr:from>
    <xdr:to>
      <xdr:col>10</xdr:col>
      <xdr:colOff>333375</xdr:colOff>
      <xdr:row>26</xdr:row>
      <xdr:rowOff>66675</xdr:rowOff>
    </xdr:to>
    <xdr:graphicFrame macro="">
      <xdr:nvGraphicFramePr>
        <xdr:cNvPr id="57570704"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381560</xdr:colOff>
      <xdr:row>2</xdr:row>
      <xdr:rowOff>96371</xdr:rowOff>
    </xdr:from>
    <xdr:to>
      <xdr:col>11</xdr:col>
      <xdr:colOff>581585</xdr:colOff>
      <xdr:row>23</xdr:row>
      <xdr:rowOff>67796</xdr:rowOff>
    </xdr:to>
    <xdr:graphicFrame macro="">
      <xdr:nvGraphicFramePr>
        <xdr:cNvPr id="58279286"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352425</xdr:colOff>
      <xdr:row>2</xdr:row>
      <xdr:rowOff>57150</xdr:rowOff>
    </xdr:from>
    <xdr:to>
      <xdr:col>7</xdr:col>
      <xdr:colOff>581025</xdr:colOff>
      <xdr:row>19</xdr:row>
      <xdr:rowOff>0</xdr:rowOff>
    </xdr:to>
    <xdr:graphicFrame macro="">
      <xdr:nvGraphicFramePr>
        <xdr:cNvPr id="4239452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50525</xdr:colOff>
      <xdr:row>2</xdr:row>
      <xdr:rowOff>25124</xdr:rowOff>
    </xdr:from>
    <xdr:to>
      <xdr:col>8</xdr:col>
      <xdr:colOff>266425</xdr:colOff>
      <xdr:row>18</xdr:row>
      <xdr:rowOff>12424</xdr:rowOff>
    </xdr:to>
    <xdr:graphicFrame macro="">
      <xdr:nvGraphicFramePr>
        <xdr:cNvPr id="57589136"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7040244"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5"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6"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7"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8"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9"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0"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1"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2"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3"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4"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5"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6"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7"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8" name="Line 1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9" name="Line 1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0" name="Line 1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1" name="Line 1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2" name="Line 1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3" name="Line 2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4" name="Line 2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5" name="Line 2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6" name="Line 2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7" name="Line 2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8" name="Line 2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9" name="Line 2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0" name="Line 2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1" name="Line 2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2"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3"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4"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5"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6"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7"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8"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9"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0"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1"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2"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3"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4"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5"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6"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7"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8"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9"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0"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1"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2"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3"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4"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5"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6"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7"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8"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9"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0"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1"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2"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3"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4"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5"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6"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7"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8"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9"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0"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1"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2"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3"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4" name="Line 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5" name="Line 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6" name="Line 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7" name="Line 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8" name="Line 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9" name="Line 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0" name="Line 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1" name="Line 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2" name="Line 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3" name="Line 1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4" name="Line 1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5" name="Line 1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6" name="Line 1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7" name="Line 1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8" name="Line 2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9" name="Line 3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0" name="Line 3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1" name="Line 3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2" name="Line 3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3" name="Line 3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4" name="Line 3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5" name="Line 3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6" name="Line 3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7" name="Line 3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8" name="Line 3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9" name="Line 4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0" name="Line 4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1" name="Line 4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0</xdr:colOff>
      <xdr:row>7</xdr:row>
      <xdr:rowOff>0</xdr:rowOff>
    </xdr:to>
    <xdr:sp macro="" textlink="">
      <xdr:nvSpPr>
        <xdr:cNvPr id="67013200"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1"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2"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3"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4"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5"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6"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7"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8"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09"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0"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1"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2"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3"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4"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5"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6"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7"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8"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19"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0"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1"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2"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3"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4"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5"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6"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7"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8"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29"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0"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1"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2"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3"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4"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5"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6"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7"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8"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39"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0"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1"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2"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3"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4"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5"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6"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7"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8"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49"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0"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1"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2"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3"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4"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0</xdr:rowOff>
    </xdr:from>
    <xdr:to>
      <xdr:col>1</xdr:col>
      <xdr:colOff>0</xdr:colOff>
      <xdr:row>7</xdr:row>
      <xdr:rowOff>0</xdr:rowOff>
    </xdr:to>
    <xdr:sp macro="" textlink="">
      <xdr:nvSpPr>
        <xdr:cNvPr id="67013255"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xdr:colOff>
      <xdr:row>1</xdr:row>
      <xdr:rowOff>95250</xdr:rowOff>
    </xdr:from>
    <xdr:to>
      <xdr:col>6</xdr:col>
      <xdr:colOff>171450</xdr:colOff>
      <xdr:row>21</xdr:row>
      <xdr:rowOff>28575</xdr:rowOff>
    </xdr:to>
    <xdr:graphicFrame macro="">
      <xdr:nvGraphicFramePr>
        <xdr:cNvPr id="576096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619124</xdr:colOff>
      <xdr:row>5</xdr:row>
      <xdr:rowOff>23811</xdr:rowOff>
    </xdr:from>
    <xdr:to>
      <xdr:col>10</xdr:col>
      <xdr:colOff>666749</xdr:colOff>
      <xdr:row>31</xdr:row>
      <xdr:rowOff>104775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0.43186</cdr:x>
      <cdr:y>0.91121</cdr:y>
    </cdr:from>
    <cdr:to>
      <cdr:x>0.53451</cdr:x>
      <cdr:y>1</cdr:y>
    </cdr:to>
    <cdr:sp macro="" textlink="">
      <cdr:nvSpPr>
        <cdr:cNvPr id="2" name="ZoneTexte 1"/>
        <cdr:cNvSpPr txBox="1"/>
      </cdr:nvSpPr>
      <cdr:spPr>
        <a:xfrm xmlns:a="http://schemas.openxmlformats.org/drawingml/2006/main" flipH="1">
          <a:off x="2324099" y="3910014"/>
          <a:ext cx="552449"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000"/>
            <a:t>Période</a:t>
          </a:r>
          <a:r>
            <a:rPr lang="fr-FR" sz="1000" baseline="0"/>
            <a:t> :</a:t>
          </a:r>
          <a:endParaRPr lang="fr-FR" sz="1000"/>
        </a:p>
      </cdr:txBody>
    </cdr:sp>
  </cdr:relSizeAnchor>
  <cdr:relSizeAnchor xmlns:cdr="http://schemas.openxmlformats.org/drawingml/2006/chartDrawing">
    <cdr:from>
      <cdr:x>0.20531</cdr:x>
      <cdr:y>0.03473</cdr:y>
    </cdr:from>
    <cdr:to>
      <cdr:x>0.20531</cdr:x>
      <cdr:y>0.8515</cdr:y>
    </cdr:to>
    <cdr:cxnSp macro="">
      <cdr:nvCxnSpPr>
        <cdr:cNvPr id="4" name="Connecteur droit 3"/>
        <cdr:cNvCxnSpPr/>
      </cdr:nvCxnSpPr>
      <cdr:spPr>
        <a:xfrm xmlns:a="http://schemas.openxmlformats.org/drawingml/2006/main">
          <a:off x="1104901" y="138114"/>
          <a:ext cx="0" cy="324802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0.25133</cdr:x>
      <cdr:y>0.02994</cdr:y>
    </cdr:from>
    <cdr:to>
      <cdr:x>0.25133</cdr:x>
      <cdr:y>0.85389</cdr:y>
    </cdr:to>
    <cdr:cxnSp macro="">
      <cdr:nvCxnSpPr>
        <cdr:cNvPr id="6" name="Connecteur droit 5"/>
        <cdr:cNvCxnSpPr/>
      </cdr:nvCxnSpPr>
      <cdr:spPr>
        <a:xfrm xmlns:a="http://schemas.openxmlformats.org/drawingml/2006/main">
          <a:off x="1352551" y="119064"/>
          <a:ext cx="0" cy="327660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0.15575</cdr:x>
      <cdr:y>0.86016</cdr:y>
    </cdr:from>
    <cdr:to>
      <cdr:x>0.21947</cdr:x>
      <cdr:y>0.93119</cdr:y>
    </cdr:to>
    <cdr:sp macro="" textlink="">
      <cdr:nvSpPr>
        <cdr:cNvPr id="7" name="ZoneTexte 6"/>
        <cdr:cNvSpPr txBox="1"/>
      </cdr:nvSpPr>
      <cdr:spPr>
        <a:xfrm xmlns:a="http://schemas.openxmlformats.org/drawingml/2006/main">
          <a:off x="838202" y="3690939"/>
          <a:ext cx="342900" cy="3048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fr-FR" sz="900">
              <a:solidFill>
                <a:srgbClr val="0070C0"/>
              </a:solidFill>
            </a:rPr>
            <a:t>0,4%</a:t>
          </a:r>
        </a:p>
      </cdr:txBody>
    </cdr:sp>
  </cdr:relSizeAnchor>
  <cdr:relSizeAnchor xmlns:cdr="http://schemas.openxmlformats.org/drawingml/2006/chartDrawing">
    <cdr:from>
      <cdr:x>0.22301</cdr:x>
      <cdr:y>0.86016</cdr:y>
    </cdr:from>
    <cdr:to>
      <cdr:x>0.30089</cdr:x>
      <cdr:y>1</cdr:y>
    </cdr:to>
    <cdr:sp macro="" textlink="">
      <cdr:nvSpPr>
        <cdr:cNvPr id="8" name="ZoneTexte 7"/>
        <cdr:cNvSpPr txBox="1"/>
      </cdr:nvSpPr>
      <cdr:spPr>
        <a:xfrm xmlns:a="http://schemas.openxmlformats.org/drawingml/2006/main">
          <a:off x="1200151" y="3690939"/>
          <a:ext cx="419100" cy="6000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solidFill>
                <a:schemeClr val="accent2"/>
              </a:solidFill>
            </a:rPr>
            <a:t>0,7%</a:t>
          </a:r>
        </a:p>
        <a:p xmlns:a="http://schemas.openxmlformats.org/drawingml/2006/main">
          <a:endParaRPr lang="fr-FR" sz="900">
            <a:solidFill>
              <a:schemeClr val="accent2"/>
            </a:solidFill>
          </a:endParaRPr>
        </a:p>
      </cdr:txBody>
    </cdr:sp>
  </cdr:relSizeAnchor>
  <cdr:relSizeAnchor xmlns:cdr="http://schemas.openxmlformats.org/drawingml/2006/chartDrawing">
    <cdr:from>
      <cdr:x>0.2</cdr:x>
      <cdr:y>0.24306</cdr:y>
    </cdr:from>
    <cdr:to>
      <cdr:x>0.67611</cdr:x>
      <cdr:y>0.40289</cdr:y>
    </cdr:to>
    <cdr:cxnSp macro="">
      <cdr:nvCxnSpPr>
        <cdr:cNvPr id="15" name="Connecteur droit avec flèche 14"/>
        <cdr:cNvCxnSpPr/>
      </cdr:nvCxnSpPr>
      <cdr:spPr>
        <a:xfrm xmlns:a="http://schemas.openxmlformats.org/drawingml/2006/main" flipH="1">
          <a:off x="1076326" y="1042989"/>
          <a:ext cx="2562225" cy="68580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0.2531</cdr:x>
      <cdr:y>0.24528</cdr:y>
    </cdr:from>
    <cdr:to>
      <cdr:x>0.67611</cdr:x>
      <cdr:y>0.41398</cdr:y>
    </cdr:to>
    <cdr:cxnSp macro="">
      <cdr:nvCxnSpPr>
        <cdr:cNvPr id="17" name="Connecteur droit avec flèche 16"/>
        <cdr:cNvCxnSpPr/>
      </cdr:nvCxnSpPr>
      <cdr:spPr>
        <a:xfrm xmlns:a="http://schemas.openxmlformats.org/drawingml/2006/main" flipH="1">
          <a:off x="1362076" y="1052514"/>
          <a:ext cx="2276475" cy="72390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0.70089</cdr:x>
      <cdr:y>0.18979</cdr:y>
    </cdr:from>
    <cdr:to>
      <cdr:x>0.8708</cdr:x>
      <cdr:y>0.40289</cdr:y>
    </cdr:to>
    <cdr:sp macro="" textlink="">
      <cdr:nvSpPr>
        <cdr:cNvPr id="18" name="ZoneTexte 17"/>
        <cdr:cNvSpPr txBox="1"/>
      </cdr:nvSpPr>
      <cdr:spPr>
        <a:xfrm xmlns:a="http://schemas.openxmlformats.org/drawingml/2006/main">
          <a:off x="3771901" y="8143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900">
              <a:solidFill>
                <a:sysClr val="windowText" lastClr="000000"/>
              </a:solidFill>
            </a:rPr>
            <a:t>Indice des pris hors tabac </a:t>
          </a:r>
        </a:p>
        <a:p xmlns:a="http://schemas.openxmlformats.org/drawingml/2006/main">
          <a:r>
            <a:rPr lang="fr-FR" sz="900">
              <a:solidFill>
                <a:sysClr val="windowText" lastClr="000000"/>
              </a:solidFill>
            </a:rPr>
            <a:t>en</a:t>
          </a:r>
          <a:r>
            <a:rPr lang="fr-FR" sz="900" baseline="0">
              <a:solidFill>
                <a:sysClr val="windowText" lastClr="000000"/>
              </a:solidFill>
            </a:rPr>
            <a:t> moyenne annuelle</a:t>
          </a:r>
        </a:p>
        <a:p xmlns:a="http://schemas.openxmlformats.org/drawingml/2006/main">
          <a:r>
            <a:rPr lang="fr-FR" sz="900" baseline="0">
              <a:solidFill>
                <a:sysClr val="windowText" lastClr="000000"/>
              </a:solidFill>
            </a:rPr>
            <a:t>sur le période</a:t>
          </a:r>
          <a:endParaRPr lang="fr-FR" sz="900">
            <a:solidFill>
              <a:sysClr val="windowText" lastClr="000000"/>
            </a:solidFill>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247649</xdr:colOff>
      <xdr:row>2</xdr:row>
      <xdr:rowOff>142875</xdr:rowOff>
    </xdr:from>
    <xdr:to>
      <xdr:col>7</xdr:col>
      <xdr:colOff>257174</xdr:colOff>
      <xdr:row>20</xdr:row>
      <xdr:rowOff>142875</xdr:rowOff>
    </xdr:to>
    <xdr:graphicFrame macro="">
      <xdr:nvGraphicFramePr>
        <xdr:cNvPr id="57615760"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200025</xdr:colOff>
      <xdr:row>17</xdr:row>
      <xdr:rowOff>104775</xdr:rowOff>
    </xdr:from>
    <xdr:to>
      <xdr:col>4</xdr:col>
      <xdr:colOff>666750</xdr:colOff>
      <xdr:row>31</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714375</xdr:colOff>
      <xdr:row>17</xdr:row>
      <xdr:rowOff>114300</xdr:rowOff>
    </xdr:from>
    <xdr:to>
      <xdr:col>8</xdr:col>
      <xdr:colOff>666750</xdr:colOff>
      <xdr:row>32</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0</xdr:rowOff>
    </xdr:from>
    <xdr:to>
      <xdr:col>4</xdr:col>
      <xdr:colOff>0</xdr:colOff>
      <xdr:row>2</xdr:row>
      <xdr:rowOff>0</xdr:rowOff>
    </xdr:to>
    <xdr:graphicFrame macro="">
      <xdr:nvGraphicFramePr>
        <xdr:cNvPr id="5757275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289891</xdr:colOff>
      <xdr:row>2</xdr:row>
      <xdr:rowOff>91106</xdr:rowOff>
    </xdr:from>
    <xdr:to>
      <xdr:col>11</xdr:col>
      <xdr:colOff>289890</xdr:colOff>
      <xdr:row>22</xdr:row>
      <xdr:rowOff>124239</xdr:rowOff>
    </xdr:to>
    <xdr:graphicFrame macro="">
      <xdr:nvGraphicFramePr>
        <xdr:cNvPr id="2"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2</xdr:row>
      <xdr:rowOff>0</xdr:rowOff>
    </xdr:from>
    <xdr:to>
      <xdr:col>11</xdr:col>
      <xdr:colOff>0</xdr:colOff>
      <xdr:row>2</xdr:row>
      <xdr:rowOff>0</xdr:rowOff>
    </xdr:to>
    <xdr:graphicFrame macro="">
      <xdr:nvGraphicFramePr>
        <xdr:cNvPr id="5757684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142875</xdr:rowOff>
    </xdr:from>
    <xdr:to>
      <xdr:col>0</xdr:col>
      <xdr:colOff>0</xdr:colOff>
      <xdr:row>39</xdr:row>
      <xdr:rowOff>0</xdr:rowOff>
    </xdr:to>
    <xdr:graphicFrame macro="">
      <xdr:nvGraphicFramePr>
        <xdr:cNvPr id="6654788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xdr:row>
      <xdr:rowOff>57149</xdr:rowOff>
    </xdr:from>
    <xdr:to>
      <xdr:col>11</xdr:col>
      <xdr:colOff>295274</xdr:colOff>
      <xdr:row>41</xdr:row>
      <xdr:rowOff>142874</xdr:rowOff>
    </xdr:to>
    <xdr:graphicFrame macro="">
      <xdr:nvGraphicFramePr>
        <xdr:cNvPr id="66547889"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0.74016</cdr:x>
      <cdr:y>0.23695</cdr:y>
    </cdr:from>
    <cdr:to>
      <cdr:x>0.9501</cdr:x>
      <cdr:y>0.42917</cdr:y>
    </cdr:to>
    <cdr:sp macro="" textlink="">
      <cdr:nvSpPr>
        <cdr:cNvPr id="26" name="Text Box 2"/>
        <cdr:cNvSpPr txBox="1">
          <a:spLocks xmlns:a="http://schemas.openxmlformats.org/drawingml/2006/main" noChangeArrowheads="1"/>
        </cdr:cNvSpPr>
      </cdr:nvSpPr>
      <cdr:spPr bwMode="auto">
        <a:xfrm xmlns:a="http://schemas.openxmlformats.org/drawingml/2006/main">
          <a:off x="7134624" y="1412850"/>
          <a:ext cx="2023675" cy="114757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t>     9</a:t>
          </a:r>
          <a:r>
            <a:rPr lang="fr-FR" baseline="30000"/>
            <a:t>ème</a:t>
          </a:r>
          <a:r>
            <a:rPr lang="fr-FR" baseline="0"/>
            <a:t> décile </a:t>
          </a:r>
        </a:p>
        <a:p xmlns:a="http://schemas.openxmlformats.org/drawingml/2006/main">
          <a:r>
            <a:rPr lang="fr-FR" baseline="0"/>
            <a:t>     médiane</a:t>
          </a:r>
        </a:p>
        <a:p xmlns:a="http://schemas.openxmlformats.org/drawingml/2006/main">
          <a:r>
            <a:rPr lang="fr-FR" baseline="0"/>
            <a:t>     1</a:t>
          </a:r>
          <a:r>
            <a:rPr lang="fr-FR" baseline="30000"/>
            <a:t>er</a:t>
          </a:r>
          <a:r>
            <a:rPr lang="fr-FR" baseline="0"/>
            <a:t> décile</a:t>
          </a:r>
        </a:p>
        <a:p xmlns:a="http://schemas.openxmlformats.org/drawingml/2006/main">
          <a:r>
            <a:rPr lang="fr-FR" baseline="0"/>
            <a:t>2 556 : moyenne</a:t>
          </a:r>
          <a:endParaRPr lang="fr-FR"/>
        </a:p>
      </cdr:txBody>
    </cdr:sp>
  </cdr:relSizeAnchor>
  <cdr:relSizeAnchor xmlns:cdr="http://schemas.openxmlformats.org/drawingml/2006/chartDrawing">
    <cdr:from>
      <cdr:x>0.73526</cdr:x>
      <cdr:y>0.23895</cdr:y>
    </cdr:from>
    <cdr:to>
      <cdr:x>0.75011</cdr:x>
      <cdr:y>0.26499</cdr:y>
    </cdr:to>
    <cdr:sp macro="" textlink="">
      <cdr:nvSpPr>
        <cdr:cNvPr id="27" name="Triangle isocèle 26"/>
        <cdr:cNvSpPr/>
      </cdr:nvSpPr>
      <cdr:spPr bwMode="auto">
        <a:xfrm xmlns:a="http://schemas.openxmlformats.org/drawingml/2006/main">
          <a:off x="7089775" y="1424800"/>
          <a:ext cx="143144" cy="155268"/>
        </a:xfrm>
        <a:prstGeom xmlns:a="http://schemas.openxmlformats.org/drawingml/2006/main" prst="triangle">
          <a:avLst/>
        </a:prstGeom>
        <a:solidFill xmlns:a="http://schemas.openxmlformats.org/drawingml/2006/main">
          <a:schemeClr val="tx1"/>
        </a:solidFill>
        <a:ln xmlns:a="http://schemas.openxmlformats.org/drawingml/2006/main" w="9525">
          <a:solidFill>
            <a:srgbClr val="7030A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0.73667</cdr:x>
      <cdr:y>0.26748</cdr:y>
    </cdr:from>
    <cdr:to>
      <cdr:x>0.75042</cdr:x>
      <cdr:y>0.2896</cdr:y>
    </cdr:to>
    <cdr:sp macro="" textlink="">
      <cdr:nvSpPr>
        <cdr:cNvPr id="28" name="Rectangle 27"/>
        <cdr:cNvSpPr/>
      </cdr:nvSpPr>
      <cdr:spPr bwMode="auto">
        <a:xfrm xmlns:a="http://schemas.openxmlformats.org/drawingml/2006/main">
          <a:off x="7101011" y="1594871"/>
          <a:ext cx="134950" cy="131894"/>
        </a:xfrm>
        <a:prstGeom xmlns:a="http://schemas.openxmlformats.org/drawingml/2006/main" prst="rect">
          <a:avLst/>
        </a:prstGeom>
        <a:solidFill xmlns:a="http://schemas.openxmlformats.org/drawingml/2006/main">
          <a:schemeClr val="tx1"/>
        </a:solidFill>
        <a:ln xmlns:a="http://schemas.openxmlformats.org/drawingml/2006/main" w="9525">
          <a:solidFill>
            <a:srgbClr val="92D05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0.73751</cdr:x>
      <cdr:y>0.29747</cdr:y>
    </cdr:from>
    <cdr:to>
      <cdr:x>0.75152</cdr:x>
      <cdr:y>0.31961</cdr:y>
    </cdr:to>
    <cdr:sp macro="" textlink="">
      <cdr:nvSpPr>
        <cdr:cNvPr id="29" name="Ellipse 28"/>
        <cdr:cNvSpPr/>
      </cdr:nvSpPr>
      <cdr:spPr bwMode="auto">
        <a:xfrm xmlns:a="http://schemas.openxmlformats.org/drawingml/2006/main">
          <a:off x="7109054" y="1773722"/>
          <a:ext cx="135047" cy="131953"/>
        </a:xfrm>
        <a:prstGeom xmlns:a="http://schemas.openxmlformats.org/drawingml/2006/main" prst="ellipse">
          <a:avLst/>
        </a:prstGeom>
        <a:solidFill xmlns:a="http://schemas.openxmlformats.org/drawingml/2006/main">
          <a:schemeClr val="tx1"/>
        </a:solidFill>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0.0759</cdr:x>
      <cdr:y>0.06283</cdr:y>
    </cdr:from>
    <cdr:to>
      <cdr:x>0.3304</cdr:x>
      <cdr:y>0.25055</cdr:y>
    </cdr:to>
    <cdr:sp macro="" textlink="">
      <cdr:nvSpPr>
        <cdr:cNvPr id="11" name="Text Box 2"/>
        <cdr:cNvSpPr txBox="1">
          <a:spLocks xmlns:a="http://schemas.openxmlformats.org/drawingml/2006/main" noChangeArrowheads="1"/>
        </cdr:cNvSpPr>
      </cdr:nvSpPr>
      <cdr:spPr bwMode="auto">
        <a:xfrm xmlns:a="http://schemas.openxmlformats.org/drawingml/2006/main">
          <a:off x="656436" y="412336"/>
          <a:ext cx="2201064" cy="1231955"/>
        </a:xfrm>
        <a:prstGeom xmlns:a="http://schemas.openxmlformats.org/drawingml/2006/main" prst="rect">
          <a:avLst/>
        </a:prstGeom>
        <a:solidFill xmlns:a="http://schemas.openxmlformats.org/drawingml/2006/main">
          <a:schemeClr val="bg1"/>
        </a:solidFill>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FPE hors enseignants : 2 496 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cadres : 3 659</a:t>
          </a:r>
          <a:r>
            <a:rPr lang="fr-FR" altLang="fr-FR" sz="1000" baseline="0" dirty="0">
              <a:solidFill>
                <a:srgbClr val="000000"/>
              </a:solidFill>
              <a:latin typeface="Arial" panose="020B0604020202020204" pitchFamily="34" charset="0"/>
              <a:cs typeface="Arial" panose="020B0604020202020204" pitchFamily="34" charset="0"/>
            </a:rPr>
            <a:t> </a:t>
          </a:r>
          <a:r>
            <a:rPr lang="fr-FR" altLang="fr-FR" sz="1000" dirty="0">
              <a:solidFill>
                <a:srgbClr val="000000"/>
              </a:solidFill>
              <a:latin typeface="Arial" panose="020B0604020202020204" pitchFamily="34" charset="0"/>
              <a:cs typeface="Arial" panose="020B0604020202020204" pitchFamily="34" charset="0"/>
            </a:rPr>
            <a:t>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prof. </a:t>
          </a:r>
          <a:r>
            <a:rPr lang="fr-FR" altLang="fr-FR" sz="1000" dirty="0" err="1">
              <a:solidFill>
                <a:srgbClr val="000000"/>
              </a:solidFill>
              <a:latin typeface="Arial" panose="020B0604020202020204" pitchFamily="34" charset="0"/>
              <a:cs typeface="Arial" panose="020B0604020202020204" pitchFamily="34" charset="0"/>
            </a:rPr>
            <a:t>interm</a:t>
          </a:r>
          <a:r>
            <a:rPr lang="fr-FR" altLang="fr-FR" sz="1000" dirty="0">
              <a:solidFill>
                <a:srgbClr val="000000"/>
              </a:solidFill>
              <a:latin typeface="Arial" panose="020B0604020202020204" pitchFamily="34" charset="0"/>
              <a:cs typeface="Arial" panose="020B0604020202020204" pitchFamily="34" charset="0"/>
            </a:rPr>
            <a:t>. :  2 241</a:t>
          </a:r>
          <a:r>
            <a:rPr lang="fr-FR" altLang="fr-FR" sz="1000" baseline="0" dirty="0">
              <a:solidFill>
                <a:srgbClr val="000000"/>
              </a:solidFill>
              <a:latin typeface="Arial" panose="020B0604020202020204" pitchFamily="34" charset="0"/>
              <a:cs typeface="Arial" panose="020B0604020202020204" pitchFamily="34" charset="0"/>
            </a:rPr>
            <a:t> </a:t>
          </a:r>
          <a:r>
            <a:rPr lang="fr-FR" altLang="fr-FR" sz="1000" dirty="0">
              <a:solidFill>
                <a:srgbClr val="000000"/>
              </a:solidFill>
              <a:latin typeface="Arial" panose="020B0604020202020204" pitchFamily="34" charset="0"/>
              <a:cs typeface="Arial" panose="020B0604020202020204" pitchFamily="34" charset="0"/>
            </a:rPr>
            <a:t>euros</a:t>
          </a:r>
        </a:p>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Enseignants : 2 626 euros  </a:t>
          </a:r>
        </a:p>
        <a:p xmlns:a="http://schemas.openxmlformats.org/drawingml/2006/main">
          <a:r>
            <a:rPr lang="fr-FR" altLang="fr-FR" sz="1000" dirty="0">
              <a:latin typeface="Arial" panose="020B0604020202020204" pitchFamily="34" charset="0"/>
              <a:cs typeface="Arial" panose="020B0604020202020204" pitchFamily="34" charset="0"/>
            </a:rPr>
            <a:t>  dont cadres :  2 842 euros</a:t>
          </a:r>
        </a:p>
        <a:p xmlns:a="http://schemas.openxmlformats.org/drawingml/2006/main">
          <a:r>
            <a:rPr lang="fr-FR" altLang="fr-FR" sz="1000" dirty="0">
              <a:latin typeface="Arial" panose="020B0604020202020204" pitchFamily="34" charset="0"/>
              <a:cs typeface="Arial" panose="020B0604020202020204" pitchFamily="34" charset="0"/>
            </a:rPr>
            <a:t>  dont prof. </a:t>
          </a:r>
          <a:r>
            <a:rPr lang="fr-FR" altLang="fr-FR" sz="1000" dirty="0" err="1">
              <a:latin typeface="Arial" panose="020B0604020202020204" pitchFamily="34" charset="0"/>
              <a:cs typeface="Arial" panose="020B0604020202020204" pitchFamily="34" charset="0"/>
            </a:rPr>
            <a:t>interm</a:t>
          </a:r>
          <a:r>
            <a:rPr lang="fr-FR" altLang="fr-FR" sz="1000" dirty="0">
              <a:latin typeface="Arial" panose="020B0604020202020204" pitchFamily="34" charset="0"/>
              <a:cs typeface="Arial" panose="020B0604020202020204" pitchFamily="34" charset="0"/>
            </a:rPr>
            <a:t>.  2 410 euros</a:t>
          </a:r>
          <a:endParaRPr lang="fr-FR" altLang="fr-FR" sz="1050" dirty="0">
            <a:latin typeface="Arial" panose="020B0604020202020204" pitchFamily="34" charset="0"/>
            <a:cs typeface="Arial" panose="020B0604020202020204" pitchFamily="34" charset="0"/>
          </a:endParaRPr>
        </a:p>
        <a:p xmlns:a="http://schemas.openxmlformats.org/drawingml/2006/main">
          <a:pPr algn="ctr"/>
          <a:endParaRPr lang="fr-FR" altLang="fr-FR" sz="800" dirty="0">
            <a:solidFill>
              <a:srgbClr val="00000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85725</xdr:colOff>
      <xdr:row>1</xdr:row>
      <xdr:rowOff>28575</xdr:rowOff>
    </xdr:from>
    <xdr:to>
      <xdr:col>8</xdr:col>
      <xdr:colOff>942975</xdr:colOff>
      <xdr:row>21</xdr:row>
      <xdr:rowOff>0</xdr:rowOff>
    </xdr:to>
    <xdr:graphicFrame macro="">
      <xdr:nvGraphicFramePr>
        <xdr:cNvPr id="575840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0.06411</cdr:x>
      <cdr:y>0.7327</cdr:y>
    </cdr:from>
    <cdr:to>
      <cdr:x>0.90599</cdr:x>
      <cdr:y>0.73331</cdr:y>
    </cdr:to>
    <cdr:sp macro="" textlink="">
      <cdr:nvSpPr>
        <cdr:cNvPr id="14418945" name="Line 1"/>
        <cdr:cNvSpPr>
          <a:spLocks xmlns:a="http://schemas.openxmlformats.org/drawingml/2006/main" noChangeShapeType="1"/>
        </cdr:cNvSpPr>
      </cdr:nvSpPr>
      <cdr:spPr bwMode="auto">
        <a:xfrm xmlns:a="http://schemas.openxmlformats.org/drawingml/2006/main" flipV="1">
          <a:off x="354950" y="2406516"/>
          <a:ext cx="4661425" cy="2004"/>
        </a:xfrm>
        <a:prstGeom xmlns:a="http://schemas.openxmlformats.org/drawingml/2006/main" prst="line">
          <a:avLst/>
        </a:prstGeom>
        <a:noFill xmlns:a="http://schemas.openxmlformats.org/drawingml/2006/main"/>
        <a:ln xmlns:a="http://schemas.openxmlformats.org/drawingml/2006/main" w="19050">
          <a:solidFill>
            <a:srgbClr val="FF0000"/>
          </a:solidFill>
          <a:prstDash val="sysDot"/>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0.63672</cdr:x>
      <cdr:y>0.27477</cdr:y>
    </cdr:from>
    <cdr:to>
      <cdr:x>0.93291</cdr:x>
      <cdr:y>0.39003</cdr:y>
    </cdr:to>
    <cdr:sp macro="" textlink="">
      <cdr:nvSpPr>
        <cdr:cNvPr id="14418946" name="Text Box 2"/>
        <cdr:cNvSpPr txBox="1">
          <a:spLocks xmlns:a="http://schemas.openxmlformats.org/drawingml/2006/main" noChangeArrowheads="1"/>
        </cdr:cNvSpPr>
      </cdr:nvSpPr>
      <cdr:spPr bwMode="auto">
        <a:xfrm xmlns:a="http://schemas.openxmlformats.org/drawingml/2006/main">
          <a:off x="3525491" y="902473"/>
          <a:ext cx="1639957" cy="378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Indice des prix à la consommation : +1,03 %</a:t>
          </a:r>
        </a:p>
      </cdr:txBody>
    </cdr:sp>
  </cdr:relSizeAnchor>
  <cdr:relSizeAnchor xmlns:cdr="http://schemas.openxmlformats.org/drawingml/2006/chartDrawing">
    <cdr:from>
      <cdr:x>0.73246</cdr:x>
      <cdr:y>0.36704</cdr:y>
    </cdr:from>
    <cdr:to>
      <cdr:x>0.73545</cdr:x>
      <cdr:y>0.73017</cdr:y>
    </cdr:to>
    <cdr:sp macro="" textlink="">
      <cdr:nvSpPr>
        <cdr:cNvPr id="14418947" name="Line 3"/>
        <cdr:cNvSpPr>
          <a:spLocks xmlns:a="http://schemas.openxmlformats.org/drawingml/2006/main" noChangeShapeType="1"/>
        </cdr:cNvSpPr>
      </cdr:nvSpPr>
      <cdr:spPr bwMode="auto">
        <a:xfrm xmlns:a="http://schemas.openxmlformats.org/drawingml/2006/main" flipH="1">
          <a:off x="4055578" y="1205532"/>
          <a:ext cx="16552" cy="119269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65265122" name="Line 1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3" name="Line 1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4" name="Line 1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5" name="Line 1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6" name="Line 19"/>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7" name="Line 20"/>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8" name="Line 21"/>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9" name="Line 22"/>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0" name="Line 23"/>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1" name="Line 24"/>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2" name="Line 2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3" name="Line 2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4" name="Line 2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5" name="Line 2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a:solidFill>
            <a:srgbClr val="FF0000"/>
          </a:solidFill>
          <a:round/>
          <a:headEnd/>
          <a:tailEnd/>
        </a:ln>
        <a:extLst>
          <a:ext uri="{909E8E84-426E-40DD-AFC4-6F175D3DCCD1}">
            <a14:hiddenFill xmlns:a14="http://schemas.microsoft.com/office/drawing/2010/main">
              <a:noFill/>
            </a14:hiddenFill>
          </a:ext>
        </a:ex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92D050"/>
    <pageSetUpPr fitToPage="1"/>
  </sheetPr>
  <dimension ref="A1:K59"/>
  <sheetViews>
    <sheetView workbookViewId="0">
      <selection activeCell="A27" sqref="A27:H27"/>
    </sheetView>
  </sheetViews>
  <sheetFormatPr baseColWidth="10" defaultRowHeight="12.75"/>
  <sheetData>
    <row r="1" spans="1:11" ht="32.25" customHeight="1">
      <c r="A1" s="1060" t="s">
        <v>224</v>
      </c>
      <c r="B1" s="1060"/>
      <c r="C1" s="1060"/>
      <c r="D1" s="1060"/>
      <c r="E1" s="1060"/>
      <c r="F1" s="1060"/>
      <c r="G1" s="1060"/>
      <c r="H1" s="1060"/>
      <c r="I1" s="1060"/>
      <c r="J1" s="1060"/>
      <c r="K1" s="1060"/>
    </row>
    <row r="2" spans="1:11">
      <c r="A2" s="3" t="s">
        <v>41</v>
      </c>
    </row>
    <row r="3" spans="1:11" hidden="1"/>
    <row r="27" spans="1:8" ht="27.75" customHeight="1">
      <c r="A27" s="1061" t="s">
        <v>456</v>
      </c>
      <c r="B27" s="1061"/>
      <c r="C27" s="1061"/>
      <c r="D27" s="1061"/>
      <c r="E27" s="1061"/>
      <c r="F27" s="1061"/>
      <c r="G27" s="1061"/>
      <c r="H27" s="1061"/>
    </row>
    <row r="28" spans="1:8" ht="32.25" customHeight="1">
      <c r="A28" s="1063" t="s">
        <v>333</v>
      </c>
      <c r="B28" s="1063"/>
      <c r="C28" s="1063"/>
      <c r="D28" s="1063"/>
      <c r="E28" s="1063"/>
    </row>
    <row r="29" spans="1:8" ht="29.25" customHeight="1">
      <c r="A29" s="1063" t="s">
        <v>172</v>
      </c>
      <c r="B29" s="1064"/>
      <c r="C29" s="1064"/>
      <c r="D29" s="1064"/>
      <c r="E29" s="1064"/>
    </row>
    <row r="30" spans="1:8" ht="62.25" customHeight="1">
      <c r="A30" s="1065" t="s">
        <v>227</v>
      </c>
      <c r="B30" s="1066"/>
      <c r="C30" s="1066"/>
      <c r="D30" s="1066"/>
      <c r="E30" s="1066"/>
    </row>
    <row r="31" spans="1:8" ht="76.5" customHeight="1"/>
    <row r="34" spans="1:11">
      <c r="A34" s="608"/>
      <c r="B34" s="608"/>
      <c r="C34" s="608"/>
      <c r="D34" s="608"/>
      <c r="E34" s="608"/>
      <c r="F34" s="608"/>
      <c r="G34" s="608"/>
      <c r="H34" s="608"/>
      <c r="I34" s="608"/>
      <c r="J34" s="608"/>
      <c r="K34" s="608"/>
    </row>
    <row r="35" spans="1:11">
      <c r="A35" s="158"/>
      <c r="B35" s="158"/>
      <c r="C35" s="158"/>
      <c r="D35" s="158"/>
      <c r="E35" s="158"/>
      <c r="F35" s="158"/>
      <c r="G35" s="158"/>
      <c r="H35" s="158"/>
      <c r="I35" s="158"/>
      <c r="J35" s="158"/>
      <c r="K35" s="158"/>
    </row>
    <row r="36" spans="1:11">
      <c r="A36" s="158"/>
      <c r="B36" s="158"/>
      <c r="C36" s="158"/>
      <c r="D36" s="158"/>
      <c r="E36" s="158"/>
      <c r="F36" s="158"/>
      <c r="G36" s="158"/>
      <c r="H36" s="158"/>
      <c r="I36" s="158"/>
      <c r="J36" s="158"/>
      <c r="K36" s="158"/>
    </row>
    <row r="37" spans="1:11">
      <c r="A37" s="158"/>
      <c r="B37" s="158"/>
      <c r="C37" s="158"/>
      <c r="D37" s="158"/>
      <c r="E37" s="158"/>
      <c r="F37" s="158"/>
      <c r="G37" s="158"/>
      <c r="H37" s="158"/>
      <c r="I37" s="158"/>
      <c r="J37" s="158"/>
      <c r="K37" s="158"/>
    </row>
    <row r="38" spans="1:11">
      <c r="A38" s="158"/>
      <c r="B38" s="158"/>
      <c r="C38" s="158"/>
      <c r="D38" s="158"/>
      <c r="E38" s="158"/>
      <c r="F38" s="158"/>
      <c r="G38" s="158"/>
      <c r="H38" s="158"/>
      <c r="I38" s="158"/>
      <c r="J38" s="158"/>
      <c r="K38" s="158"/>
    </row>
    <row r="39" spans="1:11">
      <c r="A39" s="158"/>
      <c r="B39" s="158"/>
      <c r="C39" s="158"/>
      <c r="D39" s="158"/>
      <c r="E39" s="158"/>
      <c r="F39" s="158"/>
      <c r="G39" s="158"/>
      <c r="H39" s="158"/>
      <c r="I39" s="158"/>
      <c r="J39" s="158"/>
      <c r="K39" s="158"/>
    </row>
    <row r="40" spans="1:11">
      <c r="A40" s="158"/>
      <c r="B40" s="158"/>
      <c r="C40" s="158"/>
      <c r="D40" s="158"/>
      <c r="E40" s="158"/>
      <c r="F40" s="158"/>
      <c r="G40" s="158"/>
      <c r="H40" s="158"/>
      <c r="I40" s="158"/>
      <c r="J40" s="158"/>
      <c r="K40" s="158"/>
    </row>
    <row r="41" spans="1:11">
      <c r="A41" s="158"/>
      <c r="B41" s="158"/>
      <c r="C41" s="158"/>
      <c r="D41" s="158"/>
      <c r="E41" s="158"/>
      <c r="F41" s="158"/>
      <c r="G41" s="158"/>
      <c r="H41" s="158"/>
      <c r="I41" s="158"/>
      <c r="J41" s="158"/>
      <c r="K41" s="158"/>
    </row>
    <row r="42" spans="1:11">
      <c r="A42" s="158"/>
      <c r="B42" s="158"/>
      <c r="C42" s="158"/>
      <c r="D42" s="158"/>
      <c r="E42" s="158"/>
      <c r="F42" s="158"/>
      <c r="G42" s="158"/>
      <c r="H42" s="158"/>
      <c r="I42" s="158"/>
      <c r="J42" s="158"/>
      <c r="K42" s="158"/>
    </row>
    <row r="43" spans="1:11">
      <c r="A43" s="158"/>
      <c r="B43" s="158"/>
      <c r="C43" s="158"/>
      <c r="D43" s="158"/>
      <c r="E43" s="158"/>
      <c r="F43" s="158"/>
      <c r="G43" s="158"/>
      <c r="H43" s="158"/>
      <c r="I43" s="158"/>
      <c r="J43" s="158"/>
      <c r="K43" s="158"/>
    </row>
    <row r="44" spans="1:11">
      <c r="A44" s="158"/>
      <c r="B44" s="158"/>
      <c r="C44" s="158"/>
      <c r="D44" s="158"/>
      <c r="E44" s="158"/>
      <c r="F44" s="158"/>
      <c r="G44" s="158"/>
      <c r="H44" s="158"/>
      <c r="I44" s="158"/>
      <c r="J44" s="158"/>
      <c r="K44" s="158"/>
    </row>
    <row r="45" spans="1:11">
      <c r="A45" s="158"/>
      <c r="B45" s="158"/>
      <c r="C45" s="158"/>
      <c r="D45" s="158"/>
      <c r="E45" s="158"/>
      <c r="F45" s="158"/>
      <c r="G45" s="158"/>
      <c r="H45" s="158"/>
      <c r="I45" s="158"/>
      <c r="J45" s="158"/>
      <c r="K45" s="158"/>
    </row>
    <row r="46" spans="1:11">
      <c r="A46" s="158"/>
      <c r="B46" s="158"/>
      <c r="C46" s="158"/>
      <c r="D46" s="158"/>
      <c r="E46" s="158"/>
      <c r="F46" s="158"/>
      <c r="G46" s="158"/>
      <c r="H46" s="158"/>
      <c r="I46" s="158"/>
      <c r="J46" s="158"/>
      <c r="K46" s="158"/>
    </row>
    <row r="47" spans="1:11">
      <c r="A47" s="158"/>
      <c r="B47" s="158"/>
      <c r="C47" s="158"/>
      <c r="D47" s="158"/>
      <c r="E47" s="158"/>
      <c r="F47" s="158"/>
      <c r="G47" s="158"/>
      <c r="H47" s="158"/>
      <c r="I47" s="158"/>
      <c r="J47" s="158"/>
      <c r="K47" s="158"/>
    </row>
    <row r="48" spans="1:11">
      <c r="A48" s="158"/>
      <c r="B48" s="158"/>
      <c r="C48" s="158"/>
      <c r="D48" s="158"/>
      <c r="E48" s="158"/>
      <c r="F48" s="158"/>
      <c r="G48" s="158"/>
      <c r="H48" s="158"/>
      <c r="I48" s="158"/>
      <c r="J48" s="158"/>
      <c r="K48" s="158"/>
    </row>
    <row r="49" spans="1:11">
      <c r="A49" s="158"/>
      <c r="B49" s="158"/>
      <c r="C49" s="158"/>
      <c r="D49" s="158"/>
      <c r="E49" s="158"/>
      <c r="F49" s="158"/>
      <c r="G49" s="158"/>
      <c r="H49" s="158"/>
      <c r="I49" s="158"/>
      <c r="J49" s="158"/>
      <c r="K49" s="158"/>
    </row>
    <row r="50" spans="1:11">
      <c r="A50" s="158"/>
      <c r="B50" s="158"/>
      <c r="C50" s="158"/>
      <c r="D50" s="158"/>
      <c r="E50" s="158"/>
      <c r="F50" s="158"/>
      <c r="G50" s="158"/>
      <c r="H50" s="158"/>
      <c r="I50" s="158"/>
      <c r="J50" s="158"/>
      <c r="K50" s="158"/>
    </row>
    <row r="51" spans="1:11">
      <c r="A51" s="158"/>
      <c r="B51" s="158"/>
      <c r="C51" s="158"/>
      <c r="D51" s="158"/>
      <c r="E51" s="158"/>
      <c r="F51" s="158"/>
      <c r="G51" s="158"/>
      <c r="H51" s="158"/>
      <c r="I51" s="158"/>
      <c r="J51" s="158"/>
      <c r="K51" s="158"/>
    </row>
    <row r="52" spans="1:11">
      <c r="A52" s="158"/>
      <c r="B52" s="158"/>
      <c r="C52" s="158"/>
      <c r="D52" s="158"/>
      <c r="E52" s="158"/>
      <c r="F52" s="158"/>
      <c r="G52" s="158"/>
      <c r="H52" s="158"/>
      <c r="I52" s="158"/>
      <c r="J52" s="158"/>
      <c r="K52" s="158"/>
    </row>
    <row r="53" spans="1:11">
      <c r="A53" s="158"/>
      <c r="B53" s="158"/>
      <c r="C53" s="158"/>
      <c r="D53" s="158"/>
      <c r="E53" s="158"/>
      <c r="F53" s="158"/>
      <c r="G53" s="158"/>
      <c r="H53" s="158"/>
      <c r="I53" s="158"/>
      <c r="J53" s="158"/>
      <c r="K53" s="158"/>
    </row>
    <row r="54" spans="1:11">
      <c r="A54" s="158"/>
      <c r="B54" s="158"/>
      <c r="C54" s="158"/>
      <c r="D54" s="158"/>
      <c r="E54" s="158"/>
      <c r="F54" s="158"/>
      <c r="G54" s="158"/>
      <c r="H54" s="158"/>
      <c r="I54" s="158"/>
      <c r="J54" s="158"/>
      <c r="K54" s="158"/>
    </row>
    <row r="55" spans="1:11">
      <c r="A55" s="158"/>
      <c r="B55" s="158"/>
      <c r="C55" s="158"/>
      <c r="D55" s="158"/>
      <c r="E55" s="158"/>
      <c r="F55" s="158"/>
      <c r="G55" s="158"/>
      <c r="H55" s="158"/>
      <c r="I55" s="158"/>
      <c r="J55" s="158"/>
      <c r="K55" s="158"/>
    </row>
    <row r="56" spans="1:11">
      <c r="A56" s="158"/>
      <c r="B56" s="158"/>
      <c r="C56" s="158"/>
      <c r="D56" s="158"/>
      <c r="E56" s="158"/>
      <c r="F56" s="158"/>
      <c r="G56" s="158"/>
      <c r="H56" s="158"/>
      <c r="I56" s="158"/>
      <c r="J56" s="158"/>
      <c r="K56" s="158"/>
    </row>
    <row r="57" spans="1:11">
      <c r="A57" s="158"/>
      <c r="B57" s="158"/>
      <c r="C57" s="158"/>
      <c r="D57" s="158"/>
      <c r="E57" s="158"/>
      <c r="F57" s="158"/>
      <c r="G57" s="158"/>
      <c r="H57" s="158"/>
      <c r="I57" s="158"/>
      <c r="J57" s="158"/>
      <c r="K57" s="158"/>
    </row>
    <row r="58" spans="1:11">
      <c r="A58" s="158"/>
      <c r="B58" s="158"/>
      <c r="C58" s="158"/>
      <c r="D58" s="158"/>
      <c r="E58" s="158"/>
      <c r="F58" s="158"/>
      <c r="G58" s="158"/>
      <c r="H58" s="158"/>
      <c r="I58" s="158"/>
      <c r="J58" s="158"/>
      <c r="K58" s="158"/>
    </row>
    <row r="59" spans="1:11">
      <c r="A59" s="158"/>
      <c r="B59" s="158"/>
      <c r="C59" s="158"/>
      <c r="D59" s="158"/>
      <c r="E59" s="158"/>
      <c r="F59" s="158"/>
      <c r="G59" s="158"/>
      <c r="H59" s="158"/>
      <c r="I59" s="158"/>
      <c r="J59" s="158"/>
      <c r="K59" s="158"/>
    </row>
  </sheetData>
  <mergeCells count="5">
    <mergeCell ref="A1:K1"/>
    <mergeCell ref="A28:E28"/>
    <mergeCell ref="A29:E29"/>
    <mergeCell ref="A30:E30"/>
    <mergeCell ref="A27:H27"/>
  </mergeCells>
  <pageMargins left="0.7" right="0.7" top="0.75" bottom="0.75" header="0.3" footer="0.3"/>
  <pageSetup paperSize="9" scale="7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rgb="FF92D050"/>
  </sheetPr>
  <dimension ref="A1:AD29"/>
  <sheetViews>
    <sheetView zoomScaleNormal="100" workbookViewId="0">
      <selection activeCell="A25" sqref="A25:E25"/>
    </sheetView>
  </sheetViews>
  <sheetFormatPr baseColWidth="10" defaultColWidth="11.42578125" defaultRowHeight="11.25"/>
  <cols>
    <col min="1" max="1" width="23.140625" style="138" customWidth="1"/>
    <col min="2" max="2" width="15.42578125" style="138" customWidth="1"/>
    <col min="3" max="6" width="11.42578125" style="138"/>
    <col min="7" max="28" width="11.42578125" style="395"/>
    <col min="29" max="16384" width="11.42578125" style="138"/>
  </cols>
  <sheetData>
    <row r="1" spans="1:30" s="159" customFormat="1" ht="15">
      <c r="A1" s="159" t="s">
        <v>242</v>
      </c>
      <c r="G1" s="393"/>
      <c r="H1" s="393"/>
      <c r="I1" s="393"/>
      <c r="J1" s="393"/>
      <c r="K1" s="393"/>
      <c r="L1" s="393"/>
      <c r="M1" s="393"/>
      <c r="N1" s="393"/>
      <c r="O1" s="393"/>
      <c r="P1" s="393"/>
      <c r="Q1" s="393"/>
      <c r="R1" s="393"/>
      <c r="S1" s="393"/>
      <c r="T1" s="393"/>
      <c r="U1" s="393"/>
      <c r="V1" s="393"/>
      <c r="W1" s="393"/>
      <c r="X1" s="393"/>
      <c r="Y1" s="393"/>
      <c r="Z1" s="393"/>
      <c r="AA1" s="393"/>
      <c r="AB1" s="393"/>
    </row>
    <row r="3" spans="1:30" ht="12">
      <c r="A3" s="173"/>
      <c r="B3" s="174"/>
      <c r="C3" s="169" t="s">
        <v>89</v>
      </c>
      <c r="D3" s="169" t="s">
        <v>33</v>
      </c>
      <c r="E3" s="169" t="s">
        <v>205</v>
      </c>
      <c r="F3" s="169" t="s">
        <v>59</v>
      </c>
      <c r="G3" s="169" t="s">
        <v>206</v>
      </c>
      <c r="H3" s="169" t="s">
        <v>34</v>
      </c>
      <c r="I3" s="394"/>
      <c r="J3" s="394"/>
      <c r="AC3" s="395"/>
      <c r="AD3" s="395"/>
    </row>
    <row r="4" spans="1:30" ht="17.25" customHeight="1">
      <c r="A4" s="173" t="s">
        <v>8</v>
      </c>
      <c r="B4" s="174" t="s">
        <v>71</v>
      </c>
      <c r="C4" s="480">
        <v>2556</v>
      </c>
      <c r="D4" s="480">
        <v>1523</v>
      </c>
      <c r="E4" s="480">
        <v>1941</v>
      </c>
      <c r="F4" s="480">
        <v>2368</v>
      </c>
      <c r="G4" s="480">
        <v>2932</v>
      </c>
      <c r="H4" s="480">
        <v>3667</v>
      </c>
      <c r="I4" s="396"/>
      <c r="J4" s="397"/>
      <c r="K4" s="461"/>
      <c r="AC4" s="395"/>
      <c r="AD4" s="395"/>
    </row>
    <row r="5" spans="1:30" ht="17.25" customHeight="1">
      <c r="A5" s="175"/>
      <c r="B5" s="174" t="s">
        <v>39</v>
      </c>
      <c r="C5" s="480">
        <v>1944</v>
      </c>
      <c r="D5" s="480">
        <v>1356</v>
      </c>
      <c r="E5" s="480">
        <v>1523</v>
      </c>
      <c r="F5" s="480">
        <v>1758</v>
      </c>
      <c r="G5" s="480">
        <v>2142</v>
      </c>
      <c r="H5" s="480">
        <v>2721</v>
      </c>
      <c r="I5" s="396"/>
      <c r="J5" s="397"/>
      <c r="AC5" s="395"/>
      <c r="AD5" s="395"/>
    </row>
    <row r="6" spans="1:30" ht="13.5" customHeight="1">
      <c r="A6" s="175"/>
      <c r="B6" s="174" t="s">
        <v>119</v>
      </c>
      <c r="C6" s="481">
        <f>'Source V3-2 distrib sn 3vFP'!$E$4</f>
        <v>2288</v>
      </c>
      <c r="D6" s="481">
        <v>1474</v>
      </c>
      <c r="E6" s="481">
        <v>1646</v>
      </c>
      <c r="F6" s="481">
        <v>1935</v>
      </c>
      <c r="G6" s="481">
        <v>2442</v>
      </c>
      <c r="H6" s="481">
        <v>3199</v>
      </c>
      <c r="I6" s="396"/>
      <c r="J6" s="397"/>
      <c r="AC6" s="395"/>
      <c r="AD6" s="395"/>
    </row>
    <row r="7" spans="1:30" ht="16.5" customHeight="1">
      <c r="A7" s="175"/>
      <c r="B7" s="174" t="s">
        <v>228</v>
      </c>
      <c r="C7" s="480">
        <v>2238</v>
      </c>
      <c r="D7" s="480">
        <v>1189</v>
      </c>
      <c r="E7" s="480">
        <v>1412</v>
      </c>
      <c r="F7" s="480">
        <v>1789</v>
      </c>
      <c r="G7" s="480">
        <v>2460</v>
      </c>
      <c r="H7" s="480">
        <v>3576</v>
      </c>
      <c r="I7" s="396"/>
      <c r="J7" s="397"/>
      <c r="AC7" s="395"/>
      <c r="AD7" s="395"/>
    </row>
    <row r="8" spans="1:30" ht="15" customHeight="1">
      <c r="A8" s="175"/>
      <c r="B8" s="174" t="s">
        <v>165</v>
      </c>
      <c r="C8" s="480">
        <v>2276</v>
      </c>
      <c r="D8" s="480">
        <v>1418</v>
      </c>
      <c r="E8" s="480">
        <v>1646</v>
      </c>
      <c r="F8" s="480">
        <v>2027</v>
      </c>
      <c r="G8" s="480">
        <v>2583</v>
      </c>
      <c r="H8" s="480">
        <v>3318</v>
      </c>
      <c r="I8" s="396"/>
      <c r="J8" s="397"/>
      <c r="AC8" s="395"/>
      <c r="AD8" s="395"/>
    </row>
    <row r="9" spans="1:30" ht="15" customHeight="1">
      <c r="A9" s="173" t="s">
        <v>9</v>
      </c>
      <c r="B9" s="174" t="s">
        <v>71</v>
      </c>
      <c r="C9" s="480">
        <v>3138</v>
      </c>
      <c r="D9" s="480">
        <v>1911</v>
      </c>
      <c r="E9" s="480">
        <v>2312</v>
      </c>
      <c r="F9" s="480">
        <v>2910</v>
      </c>
      <c r="G9" s="480">
        <v>3602</v>
      </c>
      <c r="H9" s="480">
        <v>4600</v>
      </c>
      <c r="I9" s="397"/>
      <c r="J9" s="397"/>
      <c r="AC9" s="395"/>
      <c r="AD9" s="395"/>
    </row>
    <row r="10" spans="1:30" ht="15" customHeight="1">
      <c r="A10" s="173"/>
      <c r="B10" s="174" t="s">
        <v>39</v>
      </c>
      <c r="C10" s="480">
        <v>3365</v>
      </c>
      <c r="D10" s="480">
        <v>2149</v>
      </c>
      <c r="E10" s="480">
        <v>2596</v>
      </c>
      <c r="F10" s="480">
        <v>3174</v>
      </c>
      <c r="G10" s="480">
        <v>3914</v>
      </c>
      <c r="H10" s="480">
        <v>4788</v>
      </c>
      <c r="I10" s="397"/>
      <c r="J10" s="397"/>
      <c r="AC10" s="395"/>
      <c r="AD10" s="395"/>
    </row>
    <row r="11" spans="1:30" ht="14.25" customHeight="1">
      <c r="A11" s="162"/>
      <c r="B11" s="174" t="s">
        <v>119</v>
      </c>
      <c r="C11" s="481">
        <v>4876</v>
      </c>
      <c r="D11" s="481">
        <v>2127</v>
      </c>
      <c r="E11" s="481">
        <v>3094</v>
      </c>
      <c r="F11" s="481">
        <v>4677</v>
      </c>
      <c r="G11" s="481">
        <v>6473</v>
      </c>
      <c r="H11" s="481">
        <v>7677</v>
      </c>
      <c r="I11" s="397"/>
      <c r="J11" s="397"/>
      <c r="AC11" s="395"/>
      <c r="AD11" s="395"/>
    </row>
    <row r="12" spans="1:30" ht="15" customHeight="1">
      <c r="A12" s="173"/>
      <c r="B12" s="174" t="s">
        <v>228</v>
      </c>
      <c r="C12" s="480">
        <v>4060</v>
      </c>
      <c r="D12" s="480">
        <v>1972</v>
      </c>
      <c r="E12" s="480">
        <v>2516</v>
      </c>
      <c r="F12" s="480">
        <v>3270</v>
      </c>
      <c r="G12" s="480">
        <v>4475</v>
      </c>
      <c r="H12" s="480">
        <v>6427</v>
      </c>
      <c r="I12" s="397"/>
      <c r="J12" s="397"/>
      <c r="AC12" s="395"/>
      <c r="AD12" s="395"/>
    </row>
    <row r="13" spans="1:30" ht="16.5" customHeight="1">
      <c r="A13" s="173"/>
      <c r="B13" s="174" t="s">
        <v>165</v>
      </c>
      <c r="C13" s="480">
        <v>3357</v>
      </c>
      <c r="D13" s="480">
        <v>1944</v>
      </c>
      <c r="E13" s="480">
        <v>2385</v>
      </c>
      <c r="F13" s="480">
        <v>3035</v>
      </c>
      <c r="G13" s="480">
        <v>3862</v>
      </c>
      <c r="H13" s="480">
        <v>5195</v>
      </c>
      <c r="I13" s="397"/>
      <c r="J13" s="397"/>
      <c r="AC13" s="395"/>
      <c r="AD13" s="395"/>
    </row>
    <row r="14" spans="1:30" s="47" customFormat="1" ht="15" customHeight="1">
      <c r="A14" s="176" t="s">
        <v>10</v>
      </c>
      <c r="B14" s="177" t="s">
        <v>71</v>
      </c>
      <c r="C14" s="480">
        <v>2341</v>
      </c>
      <c r="D14" s="480">
        <v>1531</v>
      </c>
      <c r="E14" s="480">
        <v>1972</v>
      </c>
      <c r="F14" s="480">
        <v>2310</v>
      </c>
      <c r="G14" s="480">
        <v>2653</v>
      </c>
      <c r="H14" s="480">
        <v>3080</v>
      </c>
      <c r="I14" s="397"/>
      <c r="J14" s="397"/>
      <c r="K14" s="395"/>
      <c r="L14" s="395"/>
      <c r="M14" s="395"/>
      <c r="N14" s="395"/>
      <c r="O14" s="395"/>
      <c r="P14" s="395"/>
      <c r="Q14" s="395"/>
      <c r="R14" s="395"/>
      <c r="S14" s="395"/>
      <c r="T14" s="395"/>
      <c r="U14" s="395"/>
      <c r="V14" s="395"/>
      <c r="W14" s="395"/>
      <c r="X14" s="395"/>
      <c r="Y14" s="395"/>
      <c r="Z14" s="395"/>
      <c r="AA14" s="395"/>
      <c r="AB14" s="395"/>
      <c r="AC14" s="395"/>
      <c r="AD14" s="395"/>
    </row>
    <row r="15" spans="1:30" ht="14.25" customHeight="1">
      <c r="A15" s="173"/>
      <c r="B15" s="174" t="s">
        <v>39</v>
      </c>
      <c r="C15" s="480">
        <v>2290</v>
      </c>
      <c r="D15" s="480">
        <v>1656</v>
      </c>
      <c r="E15" s="480">
        <v>1917</v>
      </c>
      <c r="F15" s="480">
        <v>2244</v>
      </c>
      <c r="G15" s="480">
        <v>2592</v>
      </c>
      <c r="H15" s="480">
        <v>2941</v>
      </c>
      <c r="I15" s="397"/>
      <c r="J15" s="397"/>
      <c r="AC15" s="395"/>
      <c r="AD15" s="395"/>
    </row>
    <row r="16" spans="1:30" ht="14.25" customHeight="1">
      <c r="A16" s="173"/>
      <c r="B16" s="174" t="s">
        <v>119</v>
      </c>
      <c r="C16" s="481">
        <v>2332</v>
      </c>
      <c r="D16" s="481">
        <v>1684</v>
      </c>
      <c r="E16" s="481">
        <v>1926</v>
      </c>
      <c r="F16" s="481">
        <v>2246</v>
      </c>
      <c r="G16" s="481">
        <v>2671</v>
      </c>
      <c r="H16" s="481">
        <v>3022</v>
      </c>
      <c r="I16" s="397"/>
      <c r="J16" s="397"/>
      <c r="AC16" s="395"/>
      <c r="AD16" s="395"/>
    </row>
    <row r="17" spans="1:30" ht="14.25" customHeight="1">
      <c r="A17" s="173"/>
      <c r="B17" s="174" t="s">
        <v>228</v>
      </c>
      <c r="C17" s="480">
        <v>2241</v>
      </c>
      <c r="D17" s="480">
        <v>1362</v>
      </c>
      <c r="E17" s="480">
        <v>1687</v>
      </c>
      <c r="F17" s="480">
        <v>2076</v>
      </c>
      <c r="G17" s="480">
        <v>2557</v>
      </c>
      <c r="H17" s="480">
        <v>3179</v>
      </c>
      <c r="I17" s="397"/>
      <c r="J17" s="397"/>
      <c r="AC17" s="395"/>
      <c r="AD17" s="395"/>
    </row>
    <row r="18" spans="1:30" ht="15" customHeight="1">
      <c r="A18" s="173"/>
      <c r="B18" s="174" t="s">
        <v>165</v>
      </c>
      <c r="C18" s="480">
        <v>2329</v>
      </c>
      <c r="D18" s="480">
        <v>1631</v>
      </c>
      <c r="E18" s="480">
        <v>1945</v>
      </c>
      <c r="F18" s="480">
        <v>2280</v>
      </c>
      <c r="G18" s="480">
        <v>2648</v>
      </c>
      <c r="H18" s="480">
        <v>3038</v>
      </c>
      <c r="I18" s="397"/>
      <c r="J18" s="397"/>
      <c r="AC18" s="395"/>
      <c r="AD18" s="395"/>
    </row>
    <row r="19" spans="1:30" ht="14.25" customHeight="1">
      <c r="A19" s="173" t="s">
        <v>15</v>
      </c>
      <c r="B19" s="174" t="s">
        <v>71</v>
      </c>
      <c r="C19" s="480">
        <v>2040</v>
      </c>
      <c r="D19" s="480">
        <v>1269</v>
      </c>
      <c r="E19" s="480">
        <v>1609</v>
      </c>
      <c r="F19" s="480">
        <v>1963</v>
      </c>
      <c r="G19" s="480">
        <v>2358</v>
      </c>
      <c r="H19" s="480">
        <v>2796</v>
      </c>
      <c r="I19" s="397"/>
      <c r="J19" s="397"/>
      <c r="AC19" s="395"/>
      <c r="AD19" s="395"/>
    </row>
    <row r="20" spans="1:30" ht="17.25" customHeight="1">
      <c r="A20" s="173"/>
      <c r="B20" s="174" t="s">
        <v>39</v>
      </c>
      <c r="C20" s="480">
        <v>1713</v>
      </c>
      <c r="D20" s="480">
        <v>1321</v>
      </c>
      <c r="E20" s="480">
        <v>1471</v>
      </c>
      <c r="F20" s="480">
        <v>1656</v>
      </c>
      <c r="G20" s="480">
        <v>1890</v>
      </c>
      <c r="H20" s="480">
        <v>2164</v>
      </c>
      <c r="I20" s="397"/>
      <c r="J20" s="397"/>
      <c r="AC20" s="395"/>
      <c r="AD20" s="395"/>
    </row>
    <row r="21" spans="1:30" ht="15.75" customHeight="1">
      <c r="A21" s="173"/>
      <c r="B21" s="174" t="s">
        <v>119</v>
      </c>
      <c r="C21" s="481">
        <v>1740</v>
      </c>
      <c r="D21" s="481">
        <v>1403</v>
      </c>
      <c r="E21" s="481">
        <v>1534</v>
      </c>
      <c r="F21" s="481">
        <v>1704</v>
      </c>
      <c r="G21" s="481">
        <v>1906</v>
      </c>
      <c r="H21" s="481">
        <v>2123</v>
      </c>
      <c r="I21" s="397"/>
      <c r="J21" s="397"/>
      <c r="AC21" s="395"/>
      <c r="AD21" s="395"/>
    </row>
    <row r="22" spans="1:30" ht="15.75" customHeight="1">
      <c r="A22" s="173"/>
      <c r="B22" s="174" t="s">
        <v>228</v>
      </c>
      <c r="C22" s="480">
        <v>1636</v>
      </c>
      <c r="D22" s="480">
        <v>1137</v>
      </c>
      <c r="E22" s="480">
        <v>1306</v>
      </c>
      <c r="F22" s="480">
        <v>1539</v>
      </c>
      <c r="G22" s="480">
        <v>1862</v>
      </c>
      <c r="H22" s="480">
        <v>2265</v>
      </c>
      <c r="I22" s="397"/>
      <c r="J22" s="397"/>
      <c r="AC22" s="395"/>
      <c r="AD22" s="395"/>
    </row>
    <row r="23" spans="1:30" ht="16.5" customHeight="1">
      <c r="A23" s="173"/>
      <c r="B23" s="174" t="s">
        <v>165</v>
      </c>
      <c r="C23" s="480">
        <v>1788</v>
      </c>
      <c r="D23" s="480">
        <v>1334</v>
      </c>
      <c r="E23" s="480">
        <v>1502</v>
      </c>
      <c r="F23" s="480">
        <v>1707</v>
      </c>
      <c r="G23" s="480">
        <v>1980</v>
      </c>
      <c r="H23" s="480">
        <v>2314</v>
      </c>
      <c r="I23" s="397"/>
      <c r="J23" s="397"/>
      <c r="AC23" s="395"/>
      <c r="AD23" s="395"/>
    </row>
    <row r="24" spans="1:30" s="140" customFormat="1" ht="39.75" customHeight="1">
      <c r="A24" s="1061" t="s">
        <v>422</v>
      </c>
      <c r="B24" s="1061"/>
      <c r="C24" s="1061"/>
      <c r="D24" s="1061"/>
      <c r="E24" s="1061"/>
      <c r="F24" s="139"/>
      <c r="G24" s="398"/>
      <c r="H24" s="399"/>
      <c r="I24" s="400"/>
      <c r="J24" s="401"/>
      <c r="K24" s="402"/>
      <c r="L24" s="402"/>
      <c r="M24" s="403"/>
      <c r="N24" s="403"/>
      <c r="O24" s="403"/>
      <c r="P24" s="403"/>
      <c r="Q24" s="403"/>
      <c r="R24" s="403"/>
      <c r="S24" s="403"/>
      <c r="T24" s="403"/>
      <c r="U24" s="403"/>
      <c r="V24" s="403"/>
      <c r="W24" s="403"/>
      <c r="X24" s="403"/>
      <c r="Y24" s="403"/>
      <c r="Z24" s="403"/>
      <c r="AA24" s="403"/>
      <c r="AB24" s="403"/>
    </row>
    <row r="25" spans="1:30" s="140" customFormat="1" ht="24.75" customHeight="1">
      <c r="A25" s="1063" t="s">
        <v>335</v>
      </c>
      <c r="B25" s="1063"/>
      <c r="C25" s="1063"/>
      <c r="D25" s="1063"/>
      <c r="E25" s="1063"/>
      <c r="F25" s="141"/>
      <c r="G25" s="404"/>
      <c r="H25" s="404"/>
      <c r="I25" s="400"/>
      <c r="J25" s="401"/>
      <c r="K25" s="402"/>
      <c r="L25" s="402"/>
      <c r="M25" s="403"/>
      <c r="N25" s="403"/>
      <c r="O25" s="403"/>
      <c r="P25" s="403"/>
      <c r="Q25" s="403"/>
      <c r="R25" s="403"/>
      <c r="S25" s="403"/>
      <c r="T25" s="403"/>
      <c r="U25" s="403"/>
      <c r="V25" s="403"/>
      <c r="W25" s="403"/>
      <c r="X25" s="403"/>
      <c r="Y25" s="403"/>
      <c r="Z25" s="403"/>
      <c r="AA25" s="403"/>
      <c r="AB25" s="403"/>
    </row>
    <row r="26" spans="1:30" s="140" customFormat="1" ht="35.25" customHeight="1">
      <c r="A26" s="1063" t="s">
        <v>203</v>
      </c>
      <c r="B26" s="1062"/>
      <c r="C26" s="1062"/>
      <c r="D26" s="1062"/>
      <c r="E26" s="1062"/>
      <c r="F26" s="1062"/>
      <c r="G26" s="404"/>
      <c r="H26" s="404"/>
      <c r="I26" s="403"/>
      <c r="J26" s="403"/>
      <c r="K26" s="403"/>
      <c r="L26" s="403"/>
      <c r="M26" s="403"/>
      <c r="N26" s="403"/>
      <c r="O26" s="403"/>
      <c r="P26" s="403"/>
      <c r="Q26" s="403"/>
      <c r="R26" s="403"/>
      <c r="S26" s="403"/>
      <c r="T26" s="403"/>
      <c r="U26" s="403"/>
      <c r="V26" s="403"/>
      <c r="W26" s="403"/>
      <c r="X26" s="403"/>
      <c r="Y26" s="403"/>
      <c r="Z26" s="403"/>
      <c r="AA26" s="403"/>
      <c r="AB26" s="403"/>
    </row>
    <row r="27" spans="1:30" s="140" customFormat="1" ht="43.5" customHeight="1">
      <c r="A27" s="1063" t="s">
        <v>254</v>
      </c>
      <c r="B27" s="1062"/>
      <c r="C27" s="1062"/>
      <c r="D27" s="1062"/>
      <c r="E27" s="1062"/>
      <c r="F27" s="1062"/>
      <c r="G27" s="405"/>
      <c r="H27" s="405"/>
      <c r="I27" s="403"/>
      <c r="J27" s="403"/>
      <c r="K27" s="403"/>
      <c r="L27" s="403"/>
      <c r="M27" s="403"/>
      <c r="N27" s="403"/>
      <c r="O27" s="403"/>
      <c r="P27" s="403"/>
      <c r="Q27" s="403"/>
      <c r="R27" s="403"/>
      <c r="S27" s="403"/>
      <c r="T27" s="403"/>
      <c r="U27" s="403"/>
      <c r="V27" s="403"/>
      <c r="W27" s="403"/>
      <c r="X27" s="403"/>
      <c r="Y27" s="403"/>
      <c r="Z27" s="403"/>
      <c r="AA27" s="403"/>
      <c r="AB27" s="403"/>
    </row>
    <row r="28" spans="1:30" s="140" customFormat="1" ht="12.75">
      <c r="A28" s="140" t="s">
        <v>173</v>
      </c>
      <c r="B28" s="145"/>
      <c r="C28" s="145"/>
      <c r="D28" s="145"/>
      <c r="E28" s="145"/>
      <c r="F28" s="143"/>
      <c r="G28" s="407"/>
      <c r="H28" s="407"/>
      <c r="I28" s="403"/>
      <c r="J28" s="403"/>
      <c r="K28" s="403"/>
      <c r="L28" s="403"/>
      <c r="M28" s="403"/>
      <c r="N28" s="403"/>
      <c r="O28" s="403"/>
      <c r="P28" s="403"/>
      <c r="Q28" s="403"/>
      <c r="R28" s="403"/>
      <c r="S28" s="403"/>
      <c r="T28" s="403"/>
      <c r="U28" s="403"/>
      <c r="V28" s="403"/>
      <c r="W28" s="403"/>
      <c r="X28" s="403"/>
      <c r="Y28" s="403"/>
      <c r="Z28" s="403"/>
      <c r="AA28" s="403"/>
      <c r="AB28" s="403"/>
    </row>
    <row r="29" spans="1:30" s="140" customFormat="1" ht="54" customHeight="1">
      <c r="A29" s="1065"/>
      <c r="B29" s="1070"/>
      <c r="C29" s="1070"/>
      <c r="D29" s="1070"/>
      <c r="E29" s="1070"/>
      <c r="F29" s="143"/>
      <c r="G29" s="407"/>
      <c r="H29" s="407"/>
      <c r="I29" s="403"/>
      <c r="J29" s="403"/>
      <c r="K29" s="403"/>
      <c r="L29" s="403"/>
      <c r="M29" s="403"/>
      <c r="N29" s="403"/>
      <c r="O29" s="403"/>
      <c r="P29" s="403"/>
      <c r="Q29" s="403"/>
      <c r="R29" s="403"/>
      <c r="S29" s="403"/>
      <c r="T29" s="403"/>
      <c r="U29" s="403"/>
      <c r="V29" s="403"/>
      <c r="W29" s="403"/>
      <c r="X29" s="403"/>
      <c r="Y29" s="403"/>
      <c r="Z29" s="403"/>
      <c r="AA29" s="403"/>
      <c r="AB29" s="403"/>
    </row>
  </sheetData>
  <mergeCells count="5">
    <mergeCell ref="A29:E29"/>
    <mergeCell ref="A24:E24"/>
    <mergeCell ref="A25:E25"/>
    <mergeCell ref="A26:F26"/>
    <mergeCell ref="A27:F27"/>
  </mergeCells>
  <phoneticPr fontId="57" type="noConversion"/>
  <pageMargins left="0.78740157499999996" right="0.78740157499999996" top="0.984251969" bottom="0.984251969" header="0.4921259845" footer="0.492125984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rgb="FF92D050"/>
  </sheetPr>
  <dimension ref="A1:BF74"/>
  <sheetViews>
    <sheetView showGridLines="0" topLeftCell="A40" zoomScale="90" zoomScaleNormal="90" workbookViewId="0">
      <pane xSplit="1" topLeftCell="B1" activePane="topRight" state="frozen"/>
      <selection pane="topRight" activeCell="B39" sqref="B39:H63"/>
    </sheetView>
  </sheetViews>
  <sheetFormatPr baseColWidth="10" defaultRowHeight="12.75"/>
  <cols>
    <col min="1" max="1" width="43.85546875" customWidth="1"/>
    <col min="2" max="2" width="21.42578125" customWidth="1"/>
    <col min="3" max="4" width="7.7109375" customWidth="1"/>
    <col min="5" max="6" width="7.7109375" style="469" customWidth="1"/>
    <col min="7" max="8" width="7.7109375" customWidth="1"/>
    <col min="9" max="9" width="14.42578125" customWidth="1"/>
    <col min="10" max="10" width="7.7109375" style="1" customWidth="1"/>
    <col min="11" max="11" width="7.7109375" customWidth="1"/>
    <col min="12" max="13" width="7.7109375" style="469" customWidth="1"/>
    <col min="14" max="15" width="7.7109375" customWidth="1"/>
    <col min="16" max="16" width="13.7109375" customWidth="1"/>
    <col min="17" max="18" width="7.7109375" customWidth="1"/>
    <col min="19" max="20" width="7.7109375" style="469" customWidth="1"/>
    <col min="21" max="22" width="7.7109375" customWidth="1"/>
    <col min="23" max="23" width="13.140625" bestFit="1" customWidth="1"/>
    <col min="24" max="25" width="7.7109375" customWidth="1"/>
    <col min="26" max="27" width="7.7109375" style="469" customWidth="1"/>
    <col min="28" max="29" width="7.7109375" customWidth="1"/>
    <col min="36" max="37" width="11.42578125" style="469"/>
    <col min="43" max="44" width="11.42578125" style="469"/>
    <col min="50" max="51" width="11.42578125" style="469"/>
    <col min="57" max="58" width="11.42578125" style="469"/>
  </cols>
  <sheetData>
    <row r="1" spans="1:58" s="183" customFormat="1" ht="18.75" customHeight="1">
      <c r="A1" s="180" t="s">
        <v>241</v>
      </c>
      <c r="B1" s="180"/>
      <c r="C1" s="180"/>
      <c r="D1" s="180"/>
      <c r="E1" s="180"/>
      <c r="F1" s="180"/>
      <c r="G1" s="180"/>
      <c r="H1" s="181"/>
      <c r="I1" s="181"/>
      <c r="J1" s="812"/>
      <c r="K1" s="181"/>
      <c r="L1" s="181"/>
      <c r="M1" s="181"/>
      <c r="N1" s="181"/>
      <c r="O1" s="182"/>
    </row>
    <row r="2" spans="1:58" s="183" customFormat="1" ht="1.5" customHeight="1">
      <c r="A2" s="184"/>
      <c r="B2" s="184"/>
      <c r="C2" s="184"/>
      <c r="D2" s="184"/>
      <c r="E2" s="184"/>
      <c r="F2" s="184"/>
      <c r="G2" s="184"/>
      <c r="H2" s="184"/>
      <c r="I2" s="184"/>
      <c r="J2" s="813"/>
      <c r="K2" s="184"/>
      <c r="L2" s="184"/>
      <c r="M2" s="184"/>
      <c r="N2" s="184"/>
      <c r="O2" s="182"/>
    </row>
    <row r="3" spans="1:58" ht="18" customHeight="1">
      <c r="A3" s="178" t="s">
        <v>41</v>
      </c>
      <c r="B3" s="116"/>
      <c r="C3" s="116"/>
      <c r="D3" s="1"/>
      <c r="E3" s="1"/>
      <c r="F3" s="1"/>
      <c r="G3" s="1"/>
      <c r="H3" s="1"/>
      <c r="I3" s="1"/>
      <c r="K3" s="1"/>
      <c r="L3" s="1"/>
      <c r="M3" s="1"/>
      <c r="N3" s="1"/>
      <c r="O3" s="1"/>
      <c r="P3" s="1"/>
      <c r="Q3" s="1"/>
      <c r="R3" s="1"/>
      <c r="S3" s="1"/>
      <c r="T3" s="1"/>
      <c r="U3" s="1"/>
    </row>
    <row r="4" spans="1:58" ht="35.25" customHeight="1">
      <c r="A4" s="1006" t="s">
        <v>183</v>
      </c>
      <c r="B4" s="928" t="s">
        <v>181</v>
      </c>
      <c r="C4" s="179" t="s">
        <v>92</v>
      </c>
      <c r="D4" s="179" t="s">
        <v>93</v>
      </c>
      <c r="E4" s="179" t="s">
        <v>381</v>
      </c>
      <c r="F4" s="179" t="s">
        <v>382</v>
      </c>
      <c r="G4" s="179" t="s">
        <v>383</v>
      </c>
      <c r="H4" s="929" t="s">
        <v>384</v>
      </c>
      <c r="J4"/>
      <c r="L4"/>
      <c r="M4"/>
      <c r="O4" s="469"/>
      <c r="P4" s="469"/>
      <c r="S4"/>
      <c r="T4"/>
      <c r="V4" s="469"/>
      <c r="W4" s="469"/>
      <c r="Z4"/>
      <c r="AA4"/>
      <c r="AC4" s="469"/>
      <c r="AD4" s="469"/>
      <c r="AQ4"/>
      <c r="AR4"/>
      <c r="AX4"/>
      <c r="AY4"/>
      <c r="BE4"/>
      <c r="BF4"/>
    </row>
    <row r="5" spans="1:58" ht="14.25" customHeight="1">
      <c r="A5" s="945" t="s">
        <v>8</v>
      </c>
      <c r="B5" s="930">
        <v>100</v>
      </c>
      <c r="C5" s="513">
        <v>3130</v>
      </c>
      <c r="D5" s="513">
        <v>2916</v>
      </c>
      <c r="E5" s="513">
        <v>1869</v>
      </c>
      <c r="F5" s="513">
        <v>2392</v>
      </c>
      <c r="G5" s="513">
        <v>3600</v>
      </c>
      <c r="H5" s="931">
        <v>4463</v>
      </c>
      <c r="I5" s="469"/>
      <c r="J5" s="469"/>
      <c r="K5" s="469"/>
      <c r="N5" s="469"/>
      <c r="O5" s="469"/>
      <c r="P5" s="469"/>
      <c r="S5"/>
      <c r="T5"/>
      <c r="V5" s="469"/>
      <c r="W5" s="469"/>
      <c r="Z5"/>
      <c r="AA5"/>
      <c r="AC5" s="469"/>
      <c r="AD5" s="469"/>
      <c r="AQ5"/>
      <c r="AR5"/>
      <c r="AX5"/>
      <c r="AY5"/>
      <c r="BE5"/>
      <c r="BF5"/>
    </row>
    <row r="6" spans="1:58" ht="14.25" customHeight="1">
      <c r="A6" s="946" t="s">
        <v>95</v>
      </c>
      <c r="B6" s="932">
        <v>73.599999999999994</v>
      </c>
      <c r="C6" s="514">
        <v>3324</v>
      </c>
      <c r="D6" s="514">
        <v>3051</v>
      </c>
      <c r="E6" s="514">
        <v>2232</v>
      </c>
      <c r="F6" s="514">
        <v>2589</v>
      </c>
      <c r="G6" s="514">
        <v>3744</v>
      </c>
      <c r="H6" s="933">
        <v>4631</v>
      </c>
      <c r="I6" s="469"/>
      <c r="J6" s="469"/>
      <c r="K6" s="469"/>
      <c r="N6" s="469"/>
      <c r="O6" s="469"/>
      <c r="P6" s="469"/>
      <c r="S6"/>
      <c r="T6"/>
      <c r="V6" s="469"/>
      <c r="W6" s="469"/>
      <c r="Z6"/>
      <c r="AA6"/>
      <c r="AC6" s="469"/>
      <c r="AD6" s="469"/>
      <c r="AQ6"/>
      <c r="AR6"/>
      <c r="AX6"/>
      <c r="AY6"/>
      <c r="BE6"/>
      <c r="BF6"/>
    </row>
    <row r="7" spans="1:58" ht="14.25" customHeight="1">
      <c r="A7" s="947" t="s">
        <v>66</v>
      </c>
      <c r="B7" s="934">
        <v>48.7</v>
      </c>
      <c r="C7" s="515">
        <v>3619</v>
      </c>
      <c r="D7" s="515">
        <v>3286</v>
      </c>
      <c r="E7" s="515">
        <v>2476</v>
      </c>
      <c r="F7" s="515">
        <v>2801</v>
      </c>
      <c r="G7" s="515">
        <v>4070</v>
      </c>
      <c r="H7" s="935">
        <v>5074</v>
      </c>
      <c r="I7" s="469"/>
      <c r="J7" s="469"/>
      <c r="K7" s="469"/>
      <c r="N7" s="469"/>
      <c r="O7" s="469"/>
      <c r="P7" s="469"/>
      <c r="S7"/>
      <c r="T7"/>
      <c r="V7" s="469"/>
      <c r="W7" s="469"/>
      <c r="Z7"/>
      <c r="AA7"/>
      <c r="AC7" s="469"/>
      <c r="AD7" s="469"/>
      <c r="AQ7"/>
      <c r="AR7"/>
      <c r="AX7"/>
      <c r="AY7"/>
      <c r="BE7"/>
      <c r="BF7"/>
    </row>
    <row r="8" spans="1:58" ht="14.25" customHeight="1">
      <c r="A8" s="947" t="s">
        <v>67</v>
      </c>
      <c r="B8" s="934">
        <v>14</v>
      </c>
      <c r="C8" s="515">
        <v>3004</v>
      </c>
      <c r="D8" s="515">
        <v>2945</v>
      </c>
      <c r="E8" s="515">
        <v>2312</v>
      </c>
      <c r="F8" s="515">
        <v>2603</v>
      </c>
      <c r="G8" s="515">
        <v>3348</v>
      </c>
      <c r="H8" s="935">
        <v>3714</v>
      </c>
      <c r="I8" s="469"/>
      <c r="J8" s="469"/>
      <c r="K8" s="469"/>
      <c r="N8" s="469"/>
      <c r="O8" s="469"/>
      <c r="P8" s="469"/>
      <c r="S8"/>
      <c r="T8"/>
      <c r="V8" s="469"/>
      <c r="W8" s="469"/>
      <c r="Z8"/>
      <c r="AA8"/>
      <c r="AC8" s="469"/>
      <c r="AD8" s="469"/>
      <c r="AQ8"/>
      <c r="AR8"/>
      <c r="AX8"/>
      <c r="AY8"/>
      <c r="BE8"/>
      <c r="BF8"/>
    </row>
    <row r="9" spans="1:58" ht="14.25" customHeight="1">
      <c r="A9" s="947" t="s">
        <v>68</v>
      </c>
      <c r="B9" s="934">
        <v>10.8</v>
      </c>
      <c r="C9" s="515">
        <v>2412</v>
      </c>
      <c r="D9" s="515">
        <v>2310</v>
      </c>
      <c r="E9" s="515">
        <v>1911</v>
      </c>
      <c r="F9" s="515">
        <v>2068</v>
      </c>
      <c r="G9" s="515">
        <v>2618</v>
      </c>
      <c r="H9" s="935">
        <v>2992</v>
      </c>
      <c r="I9" s="469"/>
      <c r="J9" s="469"/>
      <c r="K9" s="469"/>
      <c r="N9" s="469"/>
      <c r="O9" s="469"/>
      <c r="P9" s="469"/>
      <c r="S9"/>
      <c r="T9"/>
      <c r="V9" s="469"/>
      <c r="W9" s="469"/>
      <c r="Z9"/>
      <c r="AA9"/>
      <c r="AC9" s="469"/>
      <c r="AD9" s="469"/>
      <c r="AQ9"/>
      <c r="AR9"/>
      <c r="AX9"/>
      <c r="AY9"/>
      <c r="BE9"/>
      <c r="BF9"/>
    </row>
    <row r="10" spans="1:58" ht="14.25" customHeight="1">
      <c r="A10" s="948" t="s">
        <v>96</v>
      </c>
      <c r="B10" s="936">
        <v>16.399999999999999</v>
      </c>
      <c r="C10" s="514">
        <v>2558</v>
      </c>
      <c r="D10" s="514">
        <v>2215</v>
      </c>
      <c r="E10" s="514">
        <v>1495</v>
      </c>
      <c r="F10" s="514">
        <v>1665</v>
      </c>
      <c r="G10" s="514">
        <v>2918</v>
      </c>
      <c r="H10" s="933">
        <v>4010</v>
      </c>
      <c r="I10" s="469"/>
      <c r="J10" s="469"/>
      <c r="K10" s="469"/>
      <c r="N10" s="469"/>
      <c r="O10" s="469"/>
      <c r="P10" s="469"/>
      <c r="S10"/>
      <c r="T10"/>
      <c r="V10" s="469"/>
      <c r="W10" s="469"/>
      <c r="Z10"/>
      <c r="AA10"/>
      <c r="AC10" s="469"/>
      <c r="AD10" s="469"/>
      <c r="AQ10"/>
      <c r="AR10"/>
      <c r="AX10"/>
      <c r="AY10"/>
      <c r="BE10"/>
      <c r="BF10"/>
    </row>
    <row r="11" spans="1:58" ht="14.25" customHeight="1">
      <c r="A11" s="949" t="s">
        <v>182</v>
      </c>
      <c r="B11" s="936">
        <v>7.7</v>
      </c>
      <c r="C11" s="514">
        <v>2978</v>
      </c>
      <c r="D11" s="514">
        <v>2885</v>
      </c>
      <c r="E11" s="514">
        <v>2091</v>
      </c>
      <c r="F11" s="514">
        <v>2456</v>
      </c>
      <c r="G11" s="514">
        <v>3372</v>
      </c>
      <c r="H11" s="933">
        <v>3940</v>
      </c>
      <c r="I11" s="469"/>
      <c r="J11" s="469"/>
      <c r="K11" s="469"/>
      <c r="N11" s="469"/>
      <c r="O11" s="469"/>
      <c r="P11" s="469"/>
      <c r="S11"/>
      <c r="T11"/>
      <c r="V11" s="469"/>
      <c r="W11" s="469"/>
      <c r="Z11"/>
      <c r="AA11"/>
      <c r="AC11" s="469"/>
      <c r="AD11" s="469"/>
      <c r="AQ11"/>
      <c r="AR11"/>
      <c r="AX11"/>
      <c r="AY11"/>
      <c r="BE11"/>
      <c r="BF11"/>
    </row>
    <row r="12" spans="1:58" ht="14.25" customHeight="1">
      <c r="A12" s="950" t="s">
        <v>53</v>
      </c>
      <c r="B12" s="930">
        <v>97.8</v>
      </c>
      <c r="C12" s="513">
        <v>3168</v>
      </c>
      <c r="D12" s="513">
        <v>2942</v>
      </c>
      <c r="E12" s="513">
        <v>1960</v>
      </c>
      <c r="F12" s="513">
        <v>2431</v>
      </c>
      <c r="G12" s="513">
        <v>3620</v>
      </c>
      <c r="H12" s="931">
        <v>4489</v>
      </c>
      <c r="I12" s="469"/>
      <c r="J12" s="469"/>
      <c r="K12" s="469"/>
      <c r="N12" s="469"/>
      <c r="O12" s="469"/>
      <c r="P12" s="469"/>
      <c r="S12"/>
      <c r="T12"/>
      <c r="V12" s="469"/>
      <c r="W12" s="469"/>
      <c r="Z12"/>
      <c r="AA12"/>
      <c r="AC12" s="469"/>
      <c r="AD12" s="469"/>
      <c r="AQ12"/>
      <c r="AR12"/>
      <c r="AX12"/>
      <c r="AY12"/>
      <c r="BE12"/>
      <c r="BF12"/>
    </row>
    <row r="13" spans="1:58" ht="14.25" customHeight="1">
      <c r="A13" s="951" t="s">
        <v>52</v>
      </c>
      <c r="B13" s="937">
        <v>2.2000000000000002</v>
      </c>
      <c r="C13" s="516">
        <v>1505</v>
      </c>
      <c r="D13" s="516">
        <v>1481</v>
      </c>
      <c r="E13" s="516">
        <v>1463</v>
      </c>
      <c r="F13" s="516">
        <v>1480</v>
      </c>
      <c r="G13" s="516">
        <v>1482</v>
      </c>
      <c r="H13" s="938">
        <v>1560</v>
      </c>
      <c r="I13" s="469"/>
      <c r="J13" s="469"/>
      <c r="K13" s="469"/>
      <c r="N13" s="469"/>
      <c r="O13" s="469"/>
      <c r="P13" s="469"/>
      <c r="S13"/>
      <c r="T13"/>
      <c r="V13" s="469"/>
      <c r="W13" s="469"/>
      <c r="Z13"/>
      <c r="AA13"/>
      <c r="AC13" s="469"/>
      <c r="AD13" s="469"/>
      <c r="AQ13"/>
      <c r="AR13"/>
      <c r="AX13"/>
      <c r="AY13"/>
      <c r="BE13"/>
      <c r="BF13"/>
    </row>
    <row r="14" spans="1:58" ht="14.25" customHeight="1">
      <c r="A14" s="952" t="s">
        <v>17</v>
      </c>
      <c r="B14" s="939">
        <v>60.7</v>
      </c>
      <c r="C14" s="517">
        <v>2955</v>
      </c>
      <c r="D14" s="517">
        <v>2806</v>
      </c>
      <c r="E14" s="517">
        <v>1817</v>
      </c>
      <c r="F14" s="517">
        <v>2321</v>
      </c>
      <c r="G14" s="517">
        <v>3376</v>
      </c>
      <c r="H14" s="940">
        <v>4122</v>
      </c>
      <c r="I14" s="469"/>
      <c r="J14" s="469"/>
      <c r="K14" s="469"/>
      <c r="N14" s="469"/>
      <c r="O14" s="469"/>
      <c r="P14" s="469"/>
      <c r="S14"/>
      <c r="T14"/>
      <c r="V14" s="469"/>
      <c r="W14" s="469"/>
      <c r="Z14"/>
      <c r="AA14"/>
      <c r="AC14" s="469"/>
      <c r="AD14" s="469"/>
      <c r="AQ14"/>
      <c r="AR14"/>
      <c r="AX14"/>
      <c r="AY14"/>
      <c r="BE14"/>
      <c r="BF14"/>
    </row>
    <row r="15" spans="1:58" ht="14.25" customHeight="1">
      <c r="A15" s="953" t="s">
        <v>16</v>
      </c>
      <c r="B15" s="936">
        <v>39.299999999999997</v>
      </c>
      <c r="C15" s="514">
        <v>3401</v>
      </c>
      <c r="D15" s="514">
        <v>3123</v>
      </c>
      <c r="E15" s="514">
        <v>2003</v>
      </c>
      <c r="F15" s="514">
        <v>2532</v>
      </c>
      <c r="G15" s="514">
        <v>3925</v>
      </c>
      <c r="H15" s="933">
        <v>4983</v>
      </c>
      <c r="I15" s="469"/>
      <c r="J15" s="469"/>
      <c r="K15" s="469"/>
      <c r="N15" s="469"/>
      <c r="O15" s="469"/>
      <c r="P15" s="469"/>
      <c r="S15"/>
      <c r="T15"/>
      <c r="V15" s="469"/>
      <c r="W15" s="469"/>
      <c r="Z15"/>
      <c r="AA15"/>
      <c r="AC15" s="469"/>
      <c r="AD15" s="469"/>
      <c r="AQ15"/>
      <c r="AR15"/>
      <c r="AX15"/>
      <c r="AY15"/>
      <c r="BE15"/>
      <c r="BF15"/>
    </row>
    <row r="16" spans="1:58" ht="14.25" customHeight="1">
      <c r="A16" s="954" t="s">
        <v>36</v>
      </c>
      <c r="B16" s="941">
        <v>10.5</v>
      </c>
      <c r="C16" s="518">
        <v>2174</v>
      </c>
      <c r="D16" s="518">
        <v>2163</v>
      </c>
      <c r="E16" s="518">
        <v>1491</v>
      </c>
      <c r="F16" s="518">
        <v>1704</v>
      </c>
      <c r="G16" s="518">
        <v>2497</v>
      </c>
      <c r="H16" s="942">
        <v>2795</v>
      </c>
      <c r="I16" s="469"/>
      <c r="J16" s="469"/>
      <c r="K16" s="469"/>
      <c r="N16" s="469"/>
      <c r="O16" s="469"/>
      <c r="P16" s="469"/>
      <c r="S16"/>
      <c r="T16"/>
      <c r="V16" s="469"/>
      <c r="W16" s="469"/>
      <c r="Z16"/>
      <c r="AA16"/>
      <c r="AC16" s="469"/>
      <c r="AD16" s="469"/>
      <c r="AQ16"/>
      <c r="AR16"/>
      <c r="AX16"/>
      <c r="AY16"/>
      <c r="BE16"/>
      <c r="BF16"/>
    </row>
    <row r="17" spans="1:58" ht="14.25" customHeight="1">
      <c r="A17" s="953" t="s">
        <v>101</v>
      </c>
      <c r="B17" s="936">
        <v>22.6</v>
      </c>
      <c r="C17" s="514">
        <v>2716</v>
      </c>
      <c r="D17" s="514">
        <v>2625</v>
      </c>
      <c r="E17" s="514">
        <v>1848</v>
      </c>
      <c r="F17" s="514">
        <v>2300</v>
      </c>
      <c r="G17" s="514">
        <v>2983</v>
      </c>
      <c r="H17" s="933">
        <v>3566</v>
      </c>
      <c r="I17" s="469"/>
      <c r="J17" s="469"/>
      <c r="K17" s="469"/>
      <c r="N17" s="469"/>
      <c r="O17" s="469"/>
      <c r="P17" s="469"/>
      <c r="S17"/>
      <c r="T17"/>
      <c r="V17" s="469"/>
      <c r="W17" s="469"/>
      <c r="Z17"/>
      <c r="AA17"/>
      <c r="AC17" s="469"/>
      <c r="AD17" s="469"/>
      <c r="AQ17"/>
      <c r="AR17"/>
      <c r="AX17"/>
      <c r="AY17"/>
      <c r="BE17"/>
      <c r="BF17"/>
    </row>
    <row r="18" spans="1:58" ht="14.25" customHeight="1">
      <c r="A18" s="953" t="s">
        <v>102</v>
      </c>
      <c r="B18" s="936">
        <v>31.8</v>
      </c>
      <c r="C18" s="514">
        <v>3183</v>
      </c>
      <c r="D18" s="514">
        <v>3028</v>
      </c>
      <c r="E18" s="514">
        <v>2090</v>
      </c>
      <c r="F18" s="514">
        <v>2620</v>
      </c>
      <c r="G18" s="514">
        <v>3563</v>
      </c>
      <c r="H18" s="933">
        <v>4320</v>
      </c>
      <c r="I18" s="469"/>
      <c r="J18" s="469"/>
      <c r="K18" s="469"/>
      <c r="N18" s="469"/>
      <c r="O18" s="469"/>
      <c r="P18" s="469"/>
      <c r="S18"/>
      <c r="T18"/>
      <c r="V18" s="469"/>
      <c r="W18" s="469"/>
      <c r="Z18"/>
      <c r="AA18"/>
      <c r="AC18" s="469"/>
      <c r="AD18" s="469"/>
      <c r="AQ18"/>
      <c r="AR18"/>
      <c r="AX18"/>
      <c r="AY18"/>
      <c r="BE18"/>
      <c r="BF18"/>
    </row>
    <row r="19" spans="1:58" ht="14.25" customHeight="1">
      <c r="A19" s="953" t="s">
        <v>86</v>
      </c>
      <c r="B19" s="936">
        <v>27.4</v>
      </c>
      <c r="C19" s="514">
        <v>3538</v>
      </c>
      <c r="D19" s="514">
        <v>3337</v>
      </c>
      <c r="E19" s="514">
        <v>2120</v>
      </c>
      <c r="F19" s="514">
        <v>2728</v>
      </c>
      <c r="G19" s="514">
        <v>4051</v>
      </c>
      <c r="H19" s="933">
        <v>5032</v>
      </c>
      <c r="I19" s="469"/>
      <c r="J19" s="469"/>
      <c r="K19" s="469"/>
      <c r="N19" s="469"/>
      <c r="O19" s="469"/>
      <c r="P19" s="469"/>
      <c r="S19"/>
      <c r="T19"/>
      <c r="V19" s="469"/>
      <c r="W19" s="469"/>
      <c r="Z19"/>
      <c r="AA19"/>
      <c r="AC19" s="469"/>
      <c r="AD19" s="469"/>
      <c r="AQ19"/>
      <c r="AR19"/>
      <c r="AX19"/>
      <c r="AY19"/>
      <c r="BE19"/>
      <c r="BF19"/>
    </row>
    <row r="20" spans="1:58" ht="14.25" customHeight="1" thickBot="1">
      <c r="A20" s="955" t="s">
        <v>87</v>
      </c>
      <c r="B20" s="943">
        <v>7.7</v>
      </c>
      <c r="C20" s="519">
        <v>3992</v>
      </c>
      <c r="D20" s="519">
        <v>3709</v>
      </c>
      <c r="E20" s="519">
        <v>2197</v>
      </c>
      <c r="F20" s="519">
        <v>2828</v>
      </c>
      <c r="G20" s="519">
        <v>4611</v>
      </c>
      <c r="H20" s="944">
        <v>6072</v>
      </c>
      <c r="I20" s="469"/>
      <c r="J20" s="469"/>
      <c r="K20" s="469"/>
      <c r="N20" s="469"/>
      <c r="O20" s="469"/>
      <c r="P20" s="469"/>
      <c r="S20"/>
      <c r="T20"/>
      <c r="V20" s="469"/>
      <c r="W20" s="469"/>
      <c r="Z20"/>
      <c r="AA20"/>
      <c r="AC20" s="469"/>
      <c r="AD20" s="469"/>
      <c r="AQ20"/>
      <c r="AR20"/>
      <c r="AX20"/>
      <c r="AY20"/>
      <c r="BE20"/>
      <c r="BF20"/>
    </row>
    <row r="21" spans="1:58" s="918" customFormat="1" ht="35.25" customHeight="1">
      <c r="A21" s="1005" t="s">
        <v>39</v>
      </c>
      <c r="B21" s="928" t="s">
        <v>181</v>
      </c>
      <c r="C21" s="179" t="s">
        <v>92</v>
      </c>
      <c r="D21" s="179" t="s">
        <v>93</v>
      </c>
      <c r="E21" s="179" t="s">
        <v>381</v>
      </c>
      <c r="F21" s="179" t="s">
        <v>382</v>
      </c>
      <c r="G21" s="179" t="s">
        <v>383</v>
      </c>
      <c r="H21" s="929" t="s">
        <v>384</v>
      </c>
    </row>
    <row r="22" spans="1:58" s="918" customFormat="1" ht="14.25" customHeight="1">
      <c r="A22" s="945" t="s">
        <v>8</v>
      </c>
      <c r="B22" s="930">
        <v>100</v>
      </c>
      <c r="C22" s="513">
        <v>2363</v>
      </c>
      <c r="D22" s="513">
        <v>2138</v>
      </c>
      <c r="E22" s="513">
        <v>1663</v>
      </c>
      <c r="F22" s="513">
        <v>1857</v>
      </c>
      <c r="G22" s="513">
        <v>2598</v>
      </c>
      <c r="H22" s="931">
        <v>3303</v>
      </c>
    </row>
    <row r="23" spans="1:58" s="918" customFormat="1" ht="14.25" customHeight="1">
      <c r="A23" s="946" t="s">
        <v>95</v>
      </c>
      <c r="B23" s="932">
        <v>79.099999999999994</v>
      </c>
      <c r="C23" s="514">
        <v>2456</v>
      </c>
      <c r="D23" s="514">
        <v>2229</v>
      </c>
      <c r="E23" s="514">
        <v>1782</v>
      </c>
      <c r="F23" s="514">
        <v>1954</v>
      </c>
      <c r="G23" s="514">
        <v>2689</v>
      </c>
      <c r="H23" s="933">
        <v>3375</v>
      </c>
    </row>
    <row r="24" spans="1:58" s="918" customFormat="1" ht="14.25" customHeight="1">
      <c r="A24" s="947" t="s">
        <v>66</v>
      </c>
      <c r="B24" s="934">
        <v>7.5</v>
      </c>
      <c r="C24" s="515">
        <v>4079</v>
      </c>
      <c r="D24" s="515">
        <v>3829</v>
      </c>
      <c r="E24" s="515">
        <v>2815</v>
      </c>
      <c r="F24" s="515">
        <v>3248</v>
      </c>
      <c r="G24" s="515">
        <v>4642</v>
      </c>
      <c r="H24" s="935">
        <v>5622</v>
      </c>
    </row>
    <row r="25" spans="1:58" s="918" customFormat="1" ht="14.25" customHeight="1">
      <c r="A25" s="947" t="s">
        <v>67</v>
      </c>
      <c r="B25" s="934">
        <v>12</v>
      </c>
      <c r="C25" s="515">
        <v>2861</v>
      </c>
      <c r="D25" s="515">
        <v>2799</v>
      </c>
      <c r="E25" s="515">
        <v>2212</v>
      </c>
      <c r="F25" s="515">
        <v>2459</v>
      </c>
      <c r="G25" s="515">
        <v>3168</v>
      </c>
      <c r="H25" s="935">
        <v>3532</v>
      </c>
    </row>
    <row r="26" spans="1:58" s="918" customFormat="1" ht="14.25" customHeight="1">
      <c r="A26" s="947" t="s">
        <v>68</v>
      </c>
      <c r="B26" s="934">
        <v>59.6</v>
      </c>
      <c r="C26" s="515">
        <v>2170</v>
      </c>
      <c r="D26" s="515">
        <v>2094</v>
      </c>
      <c r="E26" s="515">
        <v>1746</v>
      </c>
      <c r="F26" s="515">
        <v>1892</v>
      </c>
      <c r="G26" s="515">
        <v>2366</v>
      </c>
      <c r="H26" s="935">
        <v>2683</v>
      </c>
    </row>
    <row r="27" spans="1:58" s="918" customFormat="1" ht="14.25" customHeight="1">
      <c r="A27" s="948" t="s">
        <v>96</v>
      </c>
      <c r="B27" s="936">
        <v>17</v>
      </c>
      <c r="C27" s="514">
        <v>2110</v>
      </c>
      <c r="D27" s="514">
        <v>1850</v>
      </c>
      <c r="E27" s="514">
        <v>1562</v>
      </c>
      <c r="F27" s="514">
        <v>1680</v>
      </c>
      <c r="G27" s="514">
        <v>2162</v>
      </c>
      <c r="H27" s="933">
        <v>2937</v>
      </c>
    </row>
    <row r="28" spans="1:58" s="918" customFormat="1" ht="14.25" customHeight="1">
      <c r="A28" s="949" t="s">
        <v>182</v>
      </c>
      <c r="B28" s="936">
        <v>0.1</v>
      </c>
      <c r="C28" s="514">
        <v>4495</v>
      </c>
      <c r="D28" s="514">
        <v>4196</v>
      </c>
      <c r="E28" s="514">
        <v>2670</v>
      </c>
      <c r="F28" s="514">
        <v>3281</v>
      </c>
      <c r="G28" s="514">
        <v>5332</v>
      </c>
      <c r="H28" s="933">
        <v>6771</v>
      </c>
    </row>
    <row r="29" spans="1:58" s="918" customFormat="1" ht="14.25" customHeight="1">
      <c r="A29" s="950" t="s">
        <v>53</v>
      </c>
      <c r="B29" s="930">
        <v>96.2</v>
      </c>
      <c r="C29" s="513">
        <v>2397</v>
      </c>
      <c r="D29" s="513">
        <v>2163</v>
      </c>
      <c r="E29" s="513">
        <v>1712</v>
      </c>
      <c r="F29" s="513">
        <v>1887</v>
      </c>
      <c r="G29" s="513">
        <v>2625</v>
      </c>
      <c r="H29" s="931">
        <v>3333</v>
      </c>
    </row>
    <row r="30" spans="1:58" s="918" customFormat="1" ht="14.25" customHeight="1">
      <c r="A30" s="951" t="s">
        <v>52</v>
      </c>
      <c r="B30" s="937">
        <v>3.8</v>
      </c>
      <c r="C30" s="516">
        <v>1510</v>
      </c>
      <c r="D30" s="516">
        <v>1482</v>
      </c>
      <c r="E30" s="516">
        <v>1407</v>
      </c>
      <c r="F30" s="516">
        <v>1480</v>
      </c>
      <c r="G30" s="516">
        <v>1534</v>
      </c>
      <c r="H30" s="938">
        <v>1630</v>
      </c>
    </row>
    <row r="31" spans="1:58" s="918" customFormat="1" ht="14.25" customHeight="1">
      <c r="A31" s="952" t="s">
        <v>17</v>
      </c>
      <c r="B31" s="939">
        <v>58.6</v>
      </c>
      <c r="C31" s="517">
        <v>2272</v>
      </c>
      <c r="D31" s="517">
        <v>2063</v>
      </c>
      <c r="E31" s="517">
        <v>1649</v>
      </c>
      <c r="F31" s="517">
        <v>1821</v>
      </c>
      <c r="G31" s="517">
        <v>2470</v>
      </c>
      <c r="H31" s="940">
        <v>3159</v>
      </c>
    </row>
    <row r="32" spans="1:58" s="918" customFormat="1" ht="14.25" customHeight="1">
      <c r="A32" s="953" t="s">
        <v>16</v>
      </c>
      <c r="B32" s="936">
        <v>41.4</v>
      </c>
      <c r="C32" s="514">
        <v>2493</v>
      </c>
      <c r="D32" s="514">
        <v>2265</v>
      </c>
      <c r="E32" s="514">
        <v>1691</v>
      </c>
      <c r="F32" s="514">
        <v>1932</v>
      </c>
      <c r="G32" s="514">
        <v>2753</v>
      </c>
      <c r="H32" s="933">
        <v>3505</v>
      </c>
    </row>
    <row r="33" spans="1:8" s="918" customFormat="1" ht="14.25" customHeight="1">
      <c r="A33" s="954" t="s">
        <v>36</v>
      </c>
      <c r="B33" s="941">
        <v>10.3</v>
      </c>
      <c r="C33" s="518">
        <v>1839</v>
      </c>
      <c r="D33" s="518">
        <v>1781</v>
      </c>
      <c r="E33" s="518">
        <v>1481</v>
      </c>
      <c r="F33" s="518">
        <v>1601</v>
      </c>
      <c r="G33" s="518">
        <v>1986</v>
      </c>
      <c r="H33" s="942">
        <v>2250</v>
      </c>
    </row>
    <row r="34" spans="1:8" s="918" customFormat="1" ht="14.25" customHeight="1">
      <c r="A34" s="953" t="s">
        <v>101</v>
      </c>
      <c r="B34" s="936">
        <v>19.2</v>
      </c>
      <c r="C34" s="514">
        <v>2232</v>
      </c>
      <c r="D34" s="514">
        <v>2075</v>
      </c>
      <c r="E34" s="514">
        <v>1678</v>
      </c>
      <c r="F34" s="514">
        <v>1846</v>
      </c>
      <c r="G34" s="514">
        <v>2450</v>
      </c>
      <c r="H34" s="933">
        <v>2975</v>
      </c>
    </row>
    <row r="35" spans="1:8" s="918" customFormat="1" ht="14.25" customHeight="1">
      <c r="A35" s="953" t="s">
        <v>102</v>
      </c>
      <c r="B35" s="936">
        <v>29.7</v>
      </c>
      <c r="C35" s="514">
        <v>2409</v>
      </c>
      <c r="D35" s="514">
        <v>2185</v>
      </c>
      <c r="E35" s="514">
        <v>1721</v>
      </c>
      <c r="F35" s="514">
        <v>1910</v>
      </c>
      <c r="G35" s="514">
        <v>2652</v>
      </c>
      <c r="H35" s="933">
        <v>3363</v>
      </c>
    </row>
    <row r="36" spans="1:8" s="918" customFormat="1" ht="14.25" customHeight="1">
      <c r="A36" s="953" t="s">
        <v>86</v>
      </c>
      <c r="B36" s="936">
        <v>33.1</v>
      </c>
      <c r="C36" s="514">
        <v>2482</v>
      </c>
      <c r="D36" s="514">
        <v>2248</v>
      </c>
      <c r="E36" s="514">
        <v>1719</v>
      </c>
      <c r="F36" s="514">
        <v>1927</v>
      </c>
      <c r="G36" s="514">
        <v>2739</v>
      </c>
      <c r="H36" s="933">
        <v>3504</v>
      </c>
    </row>
    <row r="37" spans="1:8" s="918" customFormat="1" ht="14.25" customHeight="1" thickBot="1">
      <c r="A37" s="955" t="s">
        <v>87</v>
      </c>
      <c r="B37" s="943">
        <v>7.7</v>
      </c>
      <c r="C37" s="519">
        <v>2705</v>
      </c>
      <c r="D37" s="519">
        <v>2359</v>
      </c>
      <c r="E37" s="519">
        <v>1737</v>
      </c>
      <c r="F37" s="519">
        <v>1969</v>
      </c>
      <c r="G37" s="519">
        <v>3040</v>
      </c>
      <c r="H37" s="944">
        <v>4104</v>
      </c>
    </row>
    <row r="38" spans="1:8" s="918" customFormat="1" ht="35.25" customHeight="1">
      <c r="A38" s="1005" t="s">
        <v>119</v>
      </c>
      <c r="B38" s="928" t="s">
        <v>181</v>
      </c>
      <c r="C38" s="179" t="s">
        <v>92</v>
      </c>
      <c r="D38" s="179" t="s">
        <v>93</v>
      </c>
      <c r="E38" s="179" t="s">
        <v>381</v>
      </c>
      <c r="F38" s="179" t="s">
        <v>382</v>
      </c>
      <c r="G38" s="179" t="s">
        <v>383</v>
      </c>
      <c r="H38" s="929" t="s">
        <v>384</v>
      </c>
    </row>
    <row r="39" spans="1:8" s="918" customFormat="1" ht="14.25" customHeight="1">
      <c r="A39" s="945" t="s">
        <v>8</v>
      </c>
      <c r="B39" s="930">
        <v>100</v>
      </c>
      <c r="C39" s="513">
        <v>2783</v>
      </c>
      <c r="D39" s="513">
        <v>2356</v>
      </c>
      <c r="E39" s="513">
        <v>1802</v>
      </c>
      <c r="F39" s="513">
        <v>2010</v>
      </c>
      <c r="G39" s="513">
        <v>2972</v>
      </c>
      <c r="H39" s="931">
        <v>3879</v>
      </c>
    </row>
    <row r="40" spans="1:8" s="918" customFormat="1" ht="14.25" customHeight="1">
      <c r="A40" s="946" t="s">
        <v>95</v>
      </c>
      <c r="B40" s="932">
        <v>73.3</v>
      </c>
      <c r="C40" s="514">
        <v>2604</v>
      </c>
      <c r="D40" s="514">
        <v>2419</v>
      </c>
      <c r="E40" s="514">
        <v>1910</v>
      </c>
      <c r="F40" s="514">
        <v>2127</v>
      </c>
      <c r="G40" s="514">
        <v>2924</v>
      </c>
      <c r="H40" s="933">
        <v>3455</v>
      </c>
    </row>
    <row r="41" spans="1:8" s="918" customFormat="1" ht="14.25" customHeight="1">
      <c r="A41" s="947" t="s">
        <v>66</v>
      </c>
      <c r="B41" s="934">
        <v>19.600000000000001</v>
      </c>
      <c r="C41" s="515">
        <v>3144</v>
      </c>
      <c r="D41" s="515">
        <v>2913</v>
      </c>
      <c r="E41" s="515">
        <v>2315</v>
      </c>
      <c r="F41" s="515">
        <v>2491</v>
      </c>
      <c r="G41" s="515">
        <v>3513</v>
      </c>
      <c r="H41" s="935">
        <v>4117</v>
      </c>
    </row>
    <row r="42" spans="1:8" s="918" customFormat="1" ht="14.25" customHeight="1">
      <c r="A42" s="947" t="s">
        <v>67</v>
      </c>
      <c r="B42" s="934">
        <v>15.8</v>
      </c>
      <c r="C42" s="515">
        <v>2880</v>
      </c>
      <c r="D42" s="515">
        <v>2879</v>
      </c>
      <c r="E42" s="515">
        <v>2205</v>
      </c>
      <c r="F42" s="515">
        <v>2447</v>
      </c>
      <c r="G42" s="515">
        <v>3259</v>
      </c>
      <c r="H42" s="935">
        <v>3498</v>
      </c>
    </row>
    <row r="43" spans="1:8" s="918" customFormat="1" ht="14.25" customHeight="1">
      <c r="A43" s="947" t="s">
        <v>68</v>
      </c>
      <c r="B43" s="934">
        <v>38</v>
      </c>
      <c r="C43" s="515">
        <v>2210</v>
      </c>
      <c r="D43" s="515">
        <v>2167</v>
      </c>
      <c r="E43" s="515">
        <v>1837</v>
      </c>
      <c r="F43" s="515">
        <v>1963</v>
      </c>
      <c r="G43" s="515">
        <v>2392</v>
      </c>
      <c r="H43" s="935">
        <v>2645</v>
      </c>
    </row>
    <row r="44" spans="1:8" s="918" customFormat="1" ht="14.25" customHeight="1">
      <c r="A44" s="948" t="s">
        <v>96</v>
      </c>
      <c r="B44" s="936">
        <v>18.2</v>
      </c>
      <c r="C44" s="514">
        <v>2056</v>
      </c>
      <c r="D44" s="514">
        <v>1930</v>
      </c>
      <c r="E44" s="514">
        <v>1662</v>
      </c>
      <c r="F44" s="514">
        <v>1759</v>
      </c>
      <c r="G44" s="514">
        <v>2121</v>
      </c>
      <c r="H44" s="933">
        <v>2539</v>
      </c>
    </row>
    <row r="45" spans="1:8" s="918" customFormat="1" ht="14.25" customHeight="1">
      <c r="A45" s="949" t="s">
        <v>182</v>
      </c>
      <c r="B45" s="936">
        <v>7.1</v>
      </c>
      <c r="C45" s="514">
        <v>6720</v>
      </c>
      <c r="D45" s="514">
        <v>6603</v>
      </c>
      <c r="E45" s="514">
        <v>3683</v>
      </c>
      <c r="F45" s="514">
        <v>4850</v>
      </c>
      <c r="G45" s="514">
        <v>8288</v>
      </c>
      <c r="H45" s="933">
        <v>9639</v>
      </c>
    </row>
    <row r="46" spans="1:8" s="918" customFormat="1" ht="14.25" customHeight="1">
      <c r="A46" s="950" t="s">
        <v>53</v>
      </c>
      <c r="B46" s="930">
        <v>98.6</v>
      </c>
      <c r="C46" s="513">
        <v>2800</v>
      </c>
      <c r="D46" s="513">
        <v>2366</v>
      </c>
      <c r="E46" s="513">
        <v>1822</v>
      </c>
      <c r="F46" s="513">
        <v>2024</v>
      </c>
      <c r="G46" s="513">
        <v>2987</v>
      </c>
      <c r="H46" s="931">
        <v>3899</v>
      </c>
    </row>
    <row r="47" spans="1:8" s="918" customFormat="1" ht="14.25" customHeight="1">
      <c r="A47" s="951" t="s">
        <v>52</v>
      </c>
      <c r="B47" s="937">
        <v>1.4</v>
      </c>
      <c r="C47" s="516">
        <v>1571</v>
      </c>
      <c r="D47" s="516">
        <v>1541</v>
      </c>
      <c r="E47" s="516">
        <v>1419</v>
      </c>
      <c r="F47" s="516">
        <v>1480</v>
      </c>
      <c r="G47" s="516">
        <v>1617</v>
      </c>
      <c r="H47" s="938">
        <v>1703</v>
      </c>
    </row>
    <row r="48" spans="1:8" s="918" customFormat="1" ht="14.25" customHeight="1">
      <c r="A48" s="952" t="s">
        <v>17</v>
      </c>
      <c r="B48" s="939">
        <v>77.8</v>
      </c>
      <c r="C48" s="517">
        <v>2636</v>
      </c>
      <c r="D48" s="517">
        <v>2339</v>
      </c>
      <c r="E48" s="517">
        <v>1801</v>
      </c>
      <c r="F48" s="517">
        <v>2005</v>
      </c>
      <c r="G48" s="517">
        <v>2890</v>
      </c>
      <c r="H48" s="940">
        <v>3564</v>
      </c>
    </row>
    <row r="49" spans="1:8" s="918" customFormat="1" ht="14.25" customHeight="1">
      <c r="A49" s="953" t="s">
        <v>16</v>
      </c>
      <c r="B49" s="936">
        <v>22.2</v>
      </c>
      <c r="C49" s="514">
        <v>3297</v>
      </c>
      <c r="D49" s="514">
        <v>2428</v>
      </c>
      <c r="E49" s="514">
        <v>1805</v>
      </c>
      <c r="F49" s="514">
        <v>2030</v>
      </c>
      <c r="G49" s="514">
        <v>3385</v>
      </c>
      <c r="H49" s="933">
        <v>6740</v>
      </c>
    </row>
    <row r="50" spans="1:8" s="918" customFormat="1" ht="14.25" customHeight="1">
      <c r="A50" s="954" t="s">
        <v>36</v>
      </c>
      <c r="B50" s="941">
        <v>15.5</v>
      </c>
      <c r="C50" s="518">
        <v>2070</v>
      </c>
      <c r="D50" s="518">
        <v>2014</v>
      </c>
      <c r="E50" s="518">
        <v>1666</v>
      </c>
      <c r="F50" s="518">
        <v>1801</v>
      </c>
      <c r="G50" s="518">
        <v>2272</v>
      </c>
      <c r="H50" s="942">
        <v>2487</v>
      </c>
    </row>
    <row r="51" spans="1:8" s="918" customFormat="1" ht="14.25" customHeight="1">
      <c r="A51" s="953" t="s">
        <v>101</v>
      </c>
      <c r="B51" s="936">
        <v>25.7</v>
      </c>
      <c r="C51" s="514">
        <v>2590</v>
      </c>
      <c r="D51" s="514">
        <v>2308</v>
      </c>
      <c r="E51" s="514">
        <v>1818</v>
      </c>
      <c r="F51" s="514">
        <v>2010</v>
      </c>
      <c r="G51" s="514">
        <v>2689</v>
      </c>
      <c r="H51" s="933">
        <v>3396</v>
      </c>
    </row>
    <row r="52" spans="1:8" s="918" customFormat="1" ht="14.25" customHeight="1">
      <c r="A52" s="953" t="s">
        <v>102</v>
      </c>
      <c r="B52" s="936">
        <v>27</v>
      </c>
      <c r="C52" s="514">
        <v>2801</v>
      </c>
      <c r="D52" s="514">
        <v>2409</v>
      </c>
      <c r="E52" s="514">
        <v>1856</v>
      </c>
      <c r="F52" s="514">
        <v>2067</v>
      </c>
      <c r="G52" s="514">
        <v>3079</v>
      </c>
      <c r="H52" s="933">
        <v>3780</v>
      </c>
    </row>
    <row r="53" spans="1:8" s="918" customFormat="1" ht="14.25" customHeight="1">
      <c r="A53" s="953" t="s">
        <v>86</v>
      </c>
      <c r="B53" s="936">
        <v>26.7</v>
      </c>
      <c r="C53" s="514">
        <v>3094</v>
      </c>
      <c r="D53" s="514">
        <v>2624</v>
      </c>
      <c r="E53" s="514">
        <v>1880</v>
      </c>
      <c r="F53" s="514">
        <v>2164</v>
      </c>
      <c r="G53" s="514">
        <v>3348</v>
      </c>
      <c r="H53" s="933">
        <v>4309</v>
      </c>
    </row>
    <row r="54" spans="1:8" s="918" customFormat="1" ht="14.25" customHeight="1" thickBot="1">
      <c r="A54" s="955" t="s">
        <v>87</v>
      </c>
      <c r="B54" s="943">
        <v>5.2</v>
      </c>
      <c r="C54" s="519">
        <v>4170</v>
      </c>
      <c r="D54" s="519">
        <v>3250</v>
      </c>
      <c r="E54" s="519">
        <v>1929</v>
      </c>
      <c r="F54" s="519">
        <v>2386</v>
      </c>
      <c r="G54" s="519">
        <v>4664</v>
      </c>
      <c r="H54" s="944">
        <v>8472</v>
      </c>
    </row>
    <row r="55" spans="1:8" s="918" customFormat="1" ht="35.25" customHeight="1">
      <c r="A55" s="1005" t="s">
        <v>151</v>
      </c>
      <c r="B55" s="928" t="s">
        <v>181</v>
      </c>
      <c r="C55" s="179" t="s">
        <v>92</v>
      </c>
      <c r="D55" s="179" t="s">
        <v>93</v>
      </c>
      <c r="E55" s="179" t="s">
        <v>381</v>
      </c>
      <c r="F55" s="179" t="s">
        <v>382</v>
      </c>
      <c r="G55" s="179" t="s">
        <v>383</v>
      </c>
      <c r="H55" s="929" t="s">
        <v>384</v>
      </c>
    </row>
    <row r="56" spans="1:8" s="918" customFormat="1" ht="14.25" customHeight="1">
      <c r="A56" s="945" t="s">
        <v>8</v>
      </c>
      <c r="B56" s="930">
        <v>100</v>
      </c>
      <c r="C56" s="513">
        <v>2776</v>
      </c>
      <c r="D56" s="513">
        <v>2476</v>
      </c>
      <c r="E56" s="513">
        <v>1738</v>
      </c>
      <c r="F56" s="513">
        <v>2007</v>
      </c>
      <c r="G56" s="513">
        <v>3162</v>
      </c>
      <c r="H56" s="931">
        <v>4049</v>
      </c>
    </row>
    <row r="57" spans="1:8" s="918" customFormat="1" ht="14.25" customHeight="1">
      <c r="A57" s="946" t="s">
        <v>95</v>
      </c>
      <c r="B57" s="932">
        <v>75.5</v>
      </c>
      <c r="C57" s="514">
        <v>2841</v>
      </c>
      <c r="D57" s="514">
        <v>2584</v>
      </c>
      <c r="E57" s="514">
        <v>1888</v>
      </c>
      <c r="F57" s="514">
        <v>2142</v>
      </c>
      <c r="G57" s="514">
        <v>3229</v>
      </c>
      <c r="H57" s="933">
        <v>4033</v>
      </c>
    </row>
    <row r="58" spans="1:8" s="918" customFormat="1" ht="14.25" customHeight="1">
      <c r="A58" s="947" t="s">
        <v>66</v>
      </c>
      <c r="B58" s="934">
        <v>27.1</v>
      </c>
      <c r="C58" s="515">
        <v>3591</v>
      </c>
      <c r="D58" s="515">
        <v>3281</v>
      </c>
      <c r="E58" s="515">
        <v>2444</v>
      </c>
      <c r="F58" s="515">
        <v>2774</v>
      </c>
      <c r="G58" s="515">
        <v>4046</v>
      </c>
      <c r="H58" s="935">
        <v>5030</v>
      </c>
    </row>
    <row r="59" spans="1:8" s="918" customFormat="1" ht="14.25" customHeight="1">
      <c r="A59" s="947" t="s">
        <v>67</v>
      </c>
      <c r="B59" s="934">
        <v>13.6</v>
      </c>
      <c r="C59" s="515">
        <v>2928</v>
      </c>
      <c r="D59" s="515">
        <v>2881</v>
      </c>
      <c r="E59" s="515">
        <v>2244</v>
      </c>
      <c r="F59" s="515">
        <v>2515</v>
      </c>
      <c r="G59" s="515">
        <v>3267</v>
      </c>
      <c r="H59" s="935">
        <v>3611</v>
      </c>
    </row>
    <row r="60" spans="1:8" s="918" customFormat="1" ht="14.25" customHeight="1">
      <c r="A60" s="947" t="s">
        <v>68</v>
      </c>
      <c r="B60" s="934">
        <v>34.6</v>
      </c>
      <c r="C60" s="515">
        <v>2212</v>
      </c>
      <c r="D60" s="515">
        <v>2139</v>
      </c>
      <c r="E60" s="515">
        <v>1785</v>
      </c>
      <c r="F60" s="515">
        <v>1928</v>
      </c>
      <c r="G60" s="515">
        <v>2409</v>
      </c>
      <c r="H60" s="935">
        <v>2719</v>
      </c>
    </row>
    <row r="61" spans="1:8" s="918" customFormat="1" ht="14.25" customHeight="1">
      <c r="A61" s="948" t="s">
        <v>96</v>
      </c>
      <c r="B61" s="936">
        <v>17</v>
      </c>
      <c r="C61" s="514">
        <v>2279</v>
      </c>
      <c r="D61" s="514">
        <v>1948</v>
      </c>
      <c r="E61" s="514">
        <v>1541</v>
      </c>
      <c r="F61" s="514">
        <v>1703</v>
      </c>
      <c r="G61" s="514">
        <v>2438</v>
      </c>
      <c r="H61" s="933">
        <v>3366</v>
      </c>
    </row>
    <row r="62" spans="1:8" s="918" customFormat="1" ht="14.25" customHeight="1">
      <c r="A62" s="949" t="s">
        <v>182</v>
      </c>
      <c r="B62" s="936">
        <v>4.8</v>
      </c>
      <c r="C62" s="514">
        <v>4187</v>
      </c>
      <c r="D62" s="514">
        <v>3253</v>
      </c>
      <c r="E62" s="514">
        <v>2246</v>
      </c>
      <c r="F62" s="514">
        <v>2652</v>
      </c>
      <c r="G62" s="514">
        <v>4936</v>
      </c>
      <c r="H62" s="933">
        <v>7978</v>
      </c>
    </row>
    <row r="63" spans="1:8" s="918" customFormat="1" ht="14.25" customHeight="1">
      <c r="A63" s="950" t="s">
        <v>53</v>
      </c>
      <c r="B63" s="930">
        <v>97.4</v>
      </c>
      <c r="C63" s="513">
        <v>2810</v>
      </c>
      <c r="D63" s="513">
        <v>2504</v>
      </c>
      <c r="E63" s="513">
        <v>1787</v>
      </c>
      <c r="F63" s="513">
        <v>2040</v>
      </c>
      <c r="G63" s="513">
        <v>3186</v>
      </c>
      <c r="H63" s="931">
        <v>4075</v>
      </c>
    </row>
    <row r="64" spans="1:8" s="918" customFormat="1" ht="14.25" customHeight="1">
      <c r="A64" s="951" t="s">
        <v>52</v>
      </c>
      <c r="B64" s="937">
        <v>2.6</v>
      </c>
      <c r="C64" s="516">
        <v>1516</v>
      </c>
      <c r="D64" s="516">
        <v>1482</v>
      </c>
      <c r="E64" s="516">
        <v>1434</v>
      </c>
      <c r="F64" s="516">
        <v>1480</v>
      </c>
      <c r="G64" s="516">
        <v>1527</v>
      </c>
      <c r="H64" s="938">
        <v>1633</v>
      </c>
    </row>
    <row r="65" spans="1:32" s="918" customFormat="1" ht="14.25" customHeight="1">
      <c r="A65" s="952" t="s">
        <v>17</v>
      </c>
      <c r="B65" s="939">
        <v>63.7</v>
      </c>
      <c r="C65" s="517">
        <v>2642</v>
      </c>
      <c r="D65" s="517">
        <v>2401</v>
      </c>
      <c r="E65" s="517">
        <v>1719</v>
      </c>
      <c r="F65" s="517">
        <v>1967</v>
      </c>
      <c r="G65" s="517">
        <v>3029</v>
      </c>
      <c r="H65" s="940">
        <v>3770</v>
      </c>
    </row>
    <row r="66" spans="1:32" s="918" customFormat="1" ht="14.25" customHeight="1">
      <c r="A66" s="953" t="s">
        <v>16</v>
      </c>
      <c r="B66" s="936">
        <v>36.299999999999997</v>
      </c>
      <c r="C66" s="514">
        <v>3011</v>
      </c>
      <c r="D66" s="514">
        <v>2628</v>
      </c>
      <c r="E66" s="514">
        <v>1781</v>
      </c>
      <c r="F66" s="514">
        <v>2097</v>
      </c>
      <c r="G66" s="514">
        <v>3446</v>
      </c>
      <c r="H66" s="933">
        <v>4568</v>
      </c>
    </row>
    <row r="67" spans="1:32" s="918" customFormat="1" ht="14.25" customHeight="1">
      <c r="A67" s="954" t="s">
        <v>36</v>
      </c>
      <c r="B67" s="941">
        <v>11.5</v>
      </c>
      <c r="C67" s="518">
        <v>2035</v>
      </c>
      <c r="D67" s="518">
        <v>1943</v>
      </c>
      <c r="E67" s="518">
        <v>1504</v>
      </c>
      <c r="F67" s="518">
        <v>1691</v>
      </c>
      <c r="G67" s="518">
        <v>2300</v>
      </c>
      <c r="H67" s="942">
        <v>2591</v>
      </c>
    </row>
    <row r="68" spans="1:32" s="918" customFormat="1" ht="14.25" customHeight="1">
      <c r="A68" s="953" t="s">
        <v>101</v>
      </c>
      <c r="B68" s="936">
        <v>22.1</v>
      </c>
      <c r="C68" s="514">
        <v>2531</v>
      </c>
      <c r="D68" s="514">
        <v>2385</v>
      </c>
      <c r="E68" s="514">
        <v>1753</v>
      </c>
      <c r="F68" s="514">
        <v>1994</v>
      </c>
      <c r="G68" s="514">
        <v>2798</v>
      </c>
      <c r="H68" s="933">
        <v>3360</v>
      </c>
    </row>
    <row r="69" spans="1:32" s="918" customFormat="1" ht="14.25" customHeight="1">
      <c r="A69" s="953" t="s">
        <v>102</v>
      </c>
      <c r="B69" s="936">
        <v>30</v>
      </c>
      <c r="C69" s="514">
        <v>2830</v>
      </c>
      <c r="D69" s="514">
        <v>2628</v>
      </c>
      <c r="E69" s="514">
        <v>1820</v>
      </c>
      <c r="F69" s="514">
        <v>2094</v>
      </c>
      <c r="G69" s="514">
        <v>3231</v>
      </c>
      <c r="H69" s="933">
        <v>3997</v>
      </c>
    </row>
    <row r="70" spans="1:32" s="918" customFormat="1" ht="14.25" customHeight="1">
      <c r="A70" s="953" t="s">
        <v>86</v>
      </c>
      <c r="B70" s="936">
        <v>29.3</v>
      </c>
      <c r="C70" s="514">
        <v>3017</v>
      </c>
      <c r="D70" s="514">
        <v>2690</v>
      </c>
      <c r="E70" s="514">
        <v>1815</v>
      </c>
      <c r="F70" s="514">
        <v>2119</v>
      </c>
      <c r="G70" s="514">
        <v>3506</v>
      </c>
      <c r="H70" s="933">
        <v>4440</v>
      </c>
    </row>
    <row r="71" spans="1:32" s="918" customFormat="1" ht="14.25" customHeight="1" thickBot="1">
      <c r="A71" s="955" t="s">
        <v>87</v>
      </c>
      <c r="B71" s="943">
        <v>7.1</v>
      </c>
      <c r="C71" s="519">
        <v>3516</v>
      </c>
      <c r="D71" s="519">
        <v>3042</v>
      </c>
      <c r="E71" s="519">
        <v>1854</v>
      </c>
      <c r="F71" s="519">
        <v>2246</v>
      </c>
      <c r="G71" s="519">
        <v>4099</v>
      </c>
      <c r="H71" s="944">
        <v>5719</v>
      </c>
    </row>
    <row r="73" spans="1:32" ht="27.75" customHeight="1">
      <c r="A73" s="1061" t="s">
        <v>455</v>
      </c>
      <c r="B73" s="1062"/>
      <c r="C73" s="1062"/>
      <c r="D73" s="1062"/>
      <c r="E73" s="1062"/>
      <c r="F73" s="1062"/>
      <c r="G73" s="1062"/>
      <c r="H73" s="135"/>
      <c r="I73" s="128"/>
      <c r="J73" s="135"/>
      <c r="K73" s="135"/>
      <c r="L73" s="156"/>
      <c r="M73" s="156"/>
      <c r="N73" s="135"/>
      <c r="O73" s="135"/>
      <c r="P73" s="128"/>
      <c r="Q73" s="136"/>
      <c r="R73" s="136"/>
      <c r="S73" s="136"/>
      <c r="T73" s="136"/>
      <c r="U73" s="136"/>
      <c r="V73" s="136"/>
      <c r="W73" s="154"/>
      <c r="X73" s="157"/>
      <c r="Y73" s="157"/>
      <c r="Z73" s="155"/>
      <c r="AA73" s="157"/>
      <c r="AB73" s="157"/>
      <c r="AC73" s="155"/>
      <c r="AD73" s="155"/>
      <c r="AE73" s="155"/>
      <c r="AF73" s="1"/>
    </row>
    <row r="74" spans="1:32" ht="44.25" customHeight="1">
      <c r="A74" s="1063" t="s">
        <v>336</v>
      </c>
      <c r="B74" s="1063"/>
      <c r="C74" s="1063"/>
      <c r="D74" s="1063"/>
      <c r="E74" s="1063"/>
      <c r="F74" s="1063"/>
      <c r="G74" s="1063"/>
      <c r="H74" s="135"/>
      <c r="I74" s="128"/>
      <c r="J74" s="135"/>
      <c r="K74" s="135"/>
      <c r="L74" s="157"/>
      <c r="M74" s="157"/>
      <c r="N74" s="135"/>
      <c r="O74" s="135"/>
      <c r="P74" s="128"/>
      <c r="Q74" s="136"/>
      <c r="R74" s="136"/>
      <c r="S74" s="136"/>
      <c r="T74" s="136"/>
      <c r="U74" s="136"/>
      <c r="V74" s="136"/>
      <c r="W74" s="155"/>
      <c r="X74" s="157"/>
      <c r="Y74" s="157"/>
      <c r="Z74" s="156"/>
      <c r="AA74" s="157"/>
      <c r="AB74" s="157"/>
      <c r="AC74" s="156"/>
      <c r="AD74" s="155"/>
      <c r="AE74" s="155"/>
      <c r="AF74" s="1"/>
    </row>
  </sheetData>
  <mergeCells count="2">
    <mergeCell ref="A73:G73"/>
    <mergeCell ref="A74:G74"/>
  </mergeCells>
  <phoneticPr fontId="5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rgb="FF92D050"/>
  </sheetPr>
  <dimension ref="A1:AF74"/>
  <sheetViews>
    <sheetView showGridLines="0" topLeftCell="A37" zoomScaleNormal="100" workbookViewId="0">
      <selection activeCell="P55" sqref="P55"/>
    </sheetView>
  </sheetViews>
  <sheetFormatPr baseColWidth="10" defaultRowHeight="12.75"/>
  <cols>
    <col min="1" max="1" width="43.85546875" style="918" customWidth="1"/>
    <col min="2" max="2" width="21.42578125" style="918" customWidth="1"/>
    <col min="3" max="8" width="7.7109375" style="918" customWidth="1"/>
    <col min="9" max="9" width="14.42578125" style="918" customWidth="1"/>
    <col min="10" max="10" width="7.7109375" style="1" customWidth="1"/>
    <col min="11" max="15" width="7.7109375" style="918" customWidth="1"/>
    <col min="16" max="16" width="13.7109375" style="918" customWidth="1"/>
    <col min="17" max="22" width="7.7109375" style="918" customWidth="1"/>
    <col min="23" max="23" width="13.140625" style="918" bestFit="1" customWidth="1"/>
    <col min="24" max="29" width="7.7109375" style="918" customWidth="1"/>
    <col min="30" max="16384" width="11.42578125" style="918"/>
  </cols>
  <sheetData>
    <row r="1" spans="1:21" s="183" customFormat="1" ht="18.75" customHeight="1">
      <c r="A1" s="180" t="s">
        <v>243</v>
      </c>
      <c r="B1" s="180"/>
      <c r="C1" s="180"/>
      <c r="D1" s="180"/>
      <c r="E1" s="180"/>
      <c r="F1" s="180"/>
      <c r="G1" s="180"/>
      <c r="H1" s="181"/>
      <c r="I1" s="181"/>
      <c r="J1" s="812"/>
      <c r="K1" s="181"/>
      <c r="L1" s="181"/>
      <c r="M1" s="181"/>
      <c r="N1" s="181"/>
      <c r="O1" s="182"/>
    </row>
    <row r="2" spans="1:21" s="183" customFormat="1" ht="1.5" customHeight="1">
      <c r="A2" s="184"/>
      <c r="B2" s="184"/>
      <c r="C2" s="184"/>
      <c r="D2" s="184"/>
      <c r="E2" s="184"/>
      <c r="F2" s="184"/>
      <c r="G2" s="184"/>
      <c r="H2" s="184"/>
      <c r="I2" s="184"/>
      <c r="J2" s="813"/>
      <c r="K2" s="184"/>
      <c r="L2" s="184"/>
      <c r="M2" s="184"/>
      <c r="N2" s="184"/>
      <c r="O2" s="182"/>
    </row>
    <row r="3" spans="1:21" ht="18" customHeight="1">
      <c r="A3" s="178" t="s">
        <v>41</v>
      </c>
      <c r="B3" s="917"/>
      <c r="C3" s="917"/>
      <c r="D3" s="1"/>
      <c r="E3" s="1"/>
      <c r="F3" s="1"/>
      <c r="G3" s="1"/>
      <c r="H3" s="1"/>
      <c r="I3" s="1"/>
      <c r="K3" s="1"/>
      <c r="L3" s="1"/>
      <c r="M3" s="1"/>
      <c r="N3" s="1"/>
      <c r="O3" s="1"/>
      <c r="P3" s="1"/>
      <c r="Q3" s="1"/>
      <c r="R3" s="1"/>
      <c r="S3" s="1"/>
      <c r="T3" s="1"/>
      <c r="U3" s="1"/>
    </row>
    <row r="4" spans="1:21" ht="35.25" customHeight="1">
      <c r="A4" s="1006" t="s">
        <v>183</v>
      </c>
      <c r="B4" s="928" t="s">
        <v>181</v>
      </c>
      <c r="C4" s="179" t="s">
        <v>92</v>
      </c>
      <c r="D4" s="179" t="s">
        <v>93</v>
      </c>
      <c r="E4" s="179" t="s">
        <v>381</v>
      </c>
      <c r="F4" s="179" t="s">
        <v>382</v>
      </c>
      <c r="G4" s="179" t="s">
        <v>383</v>
      </c>
      <c r="H4" s="929" t="s">
        <v>384</v>
      </c>
      <c r="J4" s="918"/>
    </row>
    <row r="5" spans="1:21" ht="14.25" customHeight="1">
      <c r="A5" s="956" t="s">
        <v>8</v>
      </c>
      <c r="B5" s="930">
        <f>'V3-4 sal brut 3vFP'!B5</f>
        <v>100</v>
      </c>
      <c r="C5" s="513">
        <v>2556</v>
      </c>
      <c r="D5" s="513">
        <v>2368</v>
      </c>
      <c r="E5" s="513">
        <v>1523</v>
      </c>
      <c r="F5" s="513">
        <v>1941</v>
      </c>
      <c r="G5" s="513">
        <v>2932</v>
      </c>
      <c r="H5" s="931">
        <v>3667</v>
      </c>
      <c r="J5" s="918"/>
    </row>
    <row r="6" spans="1:21" ht="14.25" customHeight="1">
      <c r="A6" s="957" t="s">
        <v>95</v>
      </c>
      <c r="B6" s="932">
        <f>'V3-4 sal brut 3vFP'!B6</f>
        <v>73.599999999999994</v>
      </c>
      <c r="C6" s="514">
        <v>2732</v>
      </c>
      <c r="D6" s="514">
        <v>2493</v>
      </c>
      <c r="E6" s="514">
        <v>1833</v>
      </c>
      <c r="F6" s="514">
        <v>2117</v>
      </c>
      <c r="G6" s="514">
        <v>3069</v>
      </c>
      <c r="H6" s="933">
        <v>3822</v>
      </c>
      <c r="J6" s="918"/>
    </row>
    <row r="7" spans="1:21" ht="14.25" customHeight="1">
      <c r="A7" s="958" t="s">
        <v>66</v>
      </c>
      <c r="B7" s="934">
        <f>'V3-4 sal brut 3vFP'!B7</f>
        <v>48.7</v>
      </c>
      <c r="C7" s="515">
        <v>2975</v>
      </c>
      <c r="D7" s="515">
        <v>2690</v>
      </c>
      <c r="E7" s="515">
        <v>2018</v>
      </c>
      <c r="F7" s="515">
        <v>2287</v>
      </c>
      <c r="G7" s="515">
        <v>3338</v>
      </c>
      <c r="H7" s="935">
        <v>4199</v>
      </c>
      <c r="J7" s="918"/>
    </row>
    <row r="8" spans="1:21" ht="14.25" customHeight="1">
      <c r="A8" s="958" t="s">
        <v>67</v>
      </c>
      <c r="B8" s="934">
        <f>'V3-4 sal brut 3vFP'!B8</f>
        <v>14</v>
      </c>
      <c r="C8" s="515">
        <v>2461</v>
      </c>
      <c r="D8" s="515">
        <v>2409</v>
      </c>
      <c r="E8" s="515">
        <v>1901</v>
      </c>
      <c r="F8" s="515">
        <v>2127</v>
      </c>
      <c r="G8" s="515">
        <v>2733</v>
      </c>
      <c r="H8" s="935">
        <v>3037</v>
      </c>
      <c r="J8" s="918"/>
    </row>
    <row r="9" spans="1:21" ht="14.25" customHeight="1">
      <c r="A9" s="958" t="s">
        <v>68</v>
      </c>
      <c r="B9" s="934">
        <f>'V3-4 sal brut 3vFP'!B9</f>
        <v>10.8</v>
      </c>
      <c r="C9" s="515">
        <v>1989</v>
      </c>
      <c r="D9" s="515">
        <v>1903</v>
      </c>
      <c r="E9" s="515">
        <v>1574</v>
      </c>
      <c r="F9" s="515">
        <v>1707</v>
      </c>
      <c r="G9" s="515">
        <v>2152</v>
      </c>
      <c r="H9" s="935">
        <v>2464</v>
      </c>
      <c r="J9" s="918"/>
    </row>
    <row r="10" spans="1:21" ht="14.25" customHeight="1">
      <c r="A10" s="949" t="s">
        <v>96</v>
      </c>
      <c r="B10" s="936">
        <f>'V3-4 sal brut 3vFP'!B10</f>
        <v>16.399999999999999</v>
      </c>
      <c r="C10" s="514">
        <v>2050</v>
      </c>
      <c r="D10" s="514">
        <v>1785</v>
      </c>
      <c r="E10" s="514">
        <v>1215</v>
      </c>
      <c r="F10" s="514">
        <v>1355</v>
      </c>
      <c r="G10" s="514">
        <v>2321</v>
      </c>
      <c r="H10" s="933">
        <v>3179</v>
      </c>
      <c r="J10" s="918"/>
    </row>
    <row r="11" spans="1:21" ht="14.25" customHeight="1">
      <c r="A11" s="949" t="s">
        <v>182</v>
      </c>
      <c r="B11" s="936">
        <f>'V3-4 sal brut 3vFP'!B11</f>
        <v>7.7</v>
      </c>
      <c r="C11" s="514">
        <v>2349</v>
      </c>
      <c r="D11" s="514">
        <v>2258</v>
      </c>
      <c r="E11" s="514">
        <v>1655</v>
      </c>
      <c r="F11" s="514">
        <v>1920</v>
      </c>
      <c r="G11" s="514">
        <v>2654</v>
      </c>
      <c r="H11" s="933">
        <v>3134</v>
      </c>
      <c r="J11" s="918"/>
    </row>
    <row r="12" spans="1:21" ht="14.25" customHeight="1">
      <c r="A12" s="950" t="s">
        <v>53</v>
      </c>
      <c r="B12" s="930">
        <f>'V3-4 sal brut 3vFP'!B12</f>
        <v>97.8</v>
      </c>
      <c r="C12" s="513">
        <v>2587</v>
      </c>
      <c r="D12" s="513">
        <v>2388</v>
      </c>
      <c r="E12" s="513">
        <v>1599</v>
      </c>
      <c r="F12" s="513">
        <v>1974</v>
      </c>
      <c r="G12" s="513">
        <v>2951</v>
      </c>
      <c r="H12" s="931">
        <v>3688</v>
      </c>
      <c r="J12" s="918"/>
    </row>
    <row r="13" spans="1:21" ht="14.25" customHeight="1">
      <c r="A13" s="951" t="s">
        <v>52</v>
      </c>
      <c r="B13" s="937">
        <f>'V3-4 sal brut 3vFP'!B13</f>
        <v>2.2000000000000002</v>
      </c>
      <c r="C13" s="516">
        <v>1222</v>
      </c>
      <c r="D13" s="516">
        <v>1204</v>
      </c>
      <c r="E13" s="516">
        <v>1183</v>
      </c>
      <c r="F13" s="516">
        <v>1203</v>
      </c>
      <c r="G13" s="516">
        <v>1205</v>
      </c>
      <c r="H13" s="938">
        <v>1267</v>
      </c>
      <c r="J13" s="918"/>
    </row>
    <row r="14" spans="1:21" ht="14.25" customHeight="1">
      <c r="A14" s="959" t="s">
        <v>17</v>
      </c>
      <c r="B14" s="939">
        <f>'V3-4 sal brut 3vFP'!B14</f>
        <v>60.7</v>
      </c>
      <c r="C14" s="517">
        <v>2408</v>
      </c>
      <c r="D14" s="517">
        <v>2277</v>
      </c>
      <c r="E14" s="517">
        <v>1478</v>
      </c>
      <c r="F14" s="517">
        <v>1882</v>
      </c>
      <c r="G14" s="517">
        <v>2747</v>
      </c>
      <c r="H14" s="940">
        <v>3369</v>
      </c>
      <c r="J14" s="918"/>
    </row>
    <row r="15" spans="1:21" ht="14.25" customHeight="1">
      <c r="A15" s="960" t="s">
        <v>16</v>
      </c>
      <c r="B15" s="936">
        <f>'V3-4 sal brut 3vFP'!B15</f>
        <v>39.299999999999997</v>
      </c>
      <c r="C15" s="514">
        <v>2785</v>
      </c>
      <c r="D15" s="514">
        <v>2541</v>
      </c>
      <c r="E15" s="514">
        <v>1638</v>
      </c>
      <c r="F15" s="514">
        <v>2061</v>
      </c>
      <c r="G15" s="514">
        <v>3207</v>
      </c>
      <c r="H15" s="933">
        <v>4103</v>
      </c>
      <c r="J15" s="918"/>
    </row>
    <row r="16" spans="1:21" ht="14.25" customHeight="1">
      <c r="A16" s="961" t="s">
        <v>36</v>
      </c>
      <c r="B16" s="941">
        <f>'V3-4 sal brut 3vFP'!B16</f>
        <v>10.5</v>
      </c>
      <c r="C16" s="518">
        <v>1771</v>
      </c>
      <c r="D16" s="518">
        <v>1755</v>
      </c>
      <c r="E16" s="518">
        <v>1211</v>
      </c>
      <c r="F16" s="518">
        <v>1379</v>
      </c>
      <c r="G16" s="518">
        <v>2026</v>
      </c>
      <c r="H16" s="942">
        <v>2297</v>
      </c>
      <c r="J16" s="918"/>
    </row>
    <row r="17" spans="1:10" ht="14.25" customHeight="1">
      <c r="A17" s="960" t="s">
        <v>101</v>
      </c>
      <c r="B17" s="936">
        <f>'V3-4 sal brut 3vFP'!B17</f>
        <v>22.6</v>
      </c>
      <c r="C17" s="514">
        <v>2218</v>
      </c>
      <c r="D17" s="514">
        <v>2130</v>
      </c>
      <c r="E17" s="514">
        <v>1502</v>
      </c>
      <c r="F17" s="514">
        <v>1862</v>
      </c>
      <c r="G17" s="514">
        <v>2433</v>
      </c>
      <c r="H17" s="933">
        <v>2933</v>
      </c>
      <c r="J17" s="918"/>
    </row>
    <row r="18" spans="1:10" ht="14.25" customHeight="1">
      <c r="A18" s="960" t="s">
        <v>102</v>
      </c>
      <c r="B18" s="936">
        <f>'V3-4 sal brut 3vFP'!B18</f>
        <v>31.8</v>
      </c>
      <c r="C18" s="514">
        <v>2598</v>
      </c>
      <c r="D18" s="514">
        <v>2459</v>
      </c>
      <c r="E18" s="514">
        <v>1710</v>
      </c>
      <c r="F18" s="514">
        <v>2120</v>
      </c>
      <c r="G18" s="514">
        <v>2905</v>
      </c>
      <c r="H18" s="933">
        <v>3553</v>
      </c>
      <c r="J18" s="918"/>
    </row>
    <row r="19" spans="1:10" ht="14.25" customHeight="1">
      <c r="A19" s="960" t="s">
        <v>86</v>
      </c>
      <c r="B19" s="936">
        <f>'V3-4 sal brut 3vFP'!B19</f>
        <v>27.4</v>
      </c>
      <c r="C19" s="514">
        <v>2889</v>
      </c>
      <c r="D19" s="514">
        <v>2710</v>
      </c>
      <c r="E19" s="514">
        <v>1736</v>
      </c>
      <c r="F19" s="514">
        <v>2215</v>
      </c>
      <c r="G19" s="514">
        <v>3298</v>
      </c>
      <c r="H19" s="933">
        <v>4133</v>
      </c>
      <c r="J19" s="918"/>
    </row>
    <row r="20" spans="1:10" ht="14.25" customHeight="1" thickBot="1">
      <c r="A20" s="962" t="s">
        <v>87</v>
      </c>
      <c r="B20" s="943">
        <f>'V3-4 sal brut 3vFP'!B20</f>
        <v>7.7</v>
      </c>
      <c r="C20" s="519">
        <v>3272</v>
      </c>
      <c r="D20" s="519">
        <v>3012</v>
      </c>
      <c r="E20" s="519">
        <v>1808</v>
      </c>
      <c r="F20" s="519">
        <v>2309</v>
      </c>
      <c r="G20" s="519">
        <v>3770</v>
      </c>
      <c r="H20" s="944">
        <v>4990</v>
      </c>
      <c r="J20" s="918"/>
    </row>
    <row r="21" spans="1:10" ht="35.25" customHeight="1">
      <c r="A21" s="1005" t="s">
        <v>39</v>
      </c>
      <c r="B21" s="928" t="s">
        <v>181</v>
      </c>
      <c r="C21" s="179" t="s">
        <v>92</v>
      </c>
      <c r="D21" s="179" t="s">
        <v>93</v>
      </c>
      <c r="E21" s="179" t="s">
        <v>381</v>
      </c>
      <c r="F21" s="179" t="s">
        <v>382</v>
      </c>
      <c r="G21" s="179" t="s">
        <v>383</v>
      </c>
      <c r="H21" s="929" t="s">
        <v>384</v>
      </c>
      <c r="J21" s="918"/>
    </row>
    <row r="22" spans="1:10" ht="14.25" customHeight="1">
      <c r="A22" s="956" t="s">
        <v>8</v>
      </c>
      <c r="B22" s="930">
        <v>100</v>
      </c>
      <c r="C22" s="513">
        <v>1944</v>
      </c>
      <c r="D22" s="513">
        <v>1758</v>
      </c>
      <c r="E22" s="513">
        <v>1356</v>
      </c>
      <c r="F22" s="513">
        <v>1523</v>
      </c>
      <c r="G22" s="513">
        <v>2142</v>
      </c>
      <c r="H22" s="931">
        <v>2721</v>
      </c>
      <c r="J22" s="918"/>
    </row>
    <row r="23" spans="1:10" ht="14.25" customHeight="1">
      <c r="A23" s="957" t="s">
        <v>95</v>
      </c>
      <c r="B23" s="932">
        <v>79.099999999999994</v>
      </c>
      <c r="C23" s="514">
        <v>2026</v>
      </c>
      <c r="D23" s="514">
        <v>1836</v>
      </c>
      <c r="E23" s="514">
        <v>1464</v>
      </c>
      <c r="F23" s="514">
        <v>1609</v>
      </c>
      <c r="G23" s="514">
        <v>2222</v>
      </c>
      <c r="H23" s="933">
        <v>2787</v>
      </c>
      <c r="J23" s="918"/>
    </row>
    <row r="24" spans="1:10" ht="14.25" customHeight="1">
      <c r="A24" s="958" t="s">
        <v>66</v>
      </c>
      <c r="B24" s="934">
        <v>7.5</v>
      </c>
      <c r="C24" s="515">
        <v>3385</v>
      </c>
      <c r="D24" s="515">
        <v>3167</v>
      </c>
      <c r="E24" s="515">
        <v>2313</v>
      </c>
      <c r="F24" s="515">
        <v>2678</v>
      </c>
      <c r="G24" s="515">
        <v>3862</v>
      </c>
      <c r="H24" s="935">
        <v>4700</v>
      </c>
      <c r="J24" s="918"/>
    </row>
    <row r="25" spans="1:10" ht="14.25" customHeight="1">
      <c r="A25" s="958" t="s">
        <v>67</v>
      </c>
      <c r="B25" s="934">
        <v>12</v>
      </c>
      <c r="C25" s="515">
        <v>2358</v>
      </c>
      <c r="D25" s="515">
        <v>2305</v>
      </c>
      <c r="E25" s="515">
        <v>1817</v>
      </c>
      <c r="F25" s="515">
        <v>2024</v>
      </c>
      <c r="G25" s="515">
        <v>2610</v>
      </c>
      <c r="H25" s="935">
        <v>2928</v>
      </c>
      <c r="J25" s="918"/>
    </row>
    <row r="26" spans="1:10" ht="14.25" customHeight="1">
      <c r="A26" s="958" t="s">
        <v>68</v>
      </c>
      <c r="B26" s="934">
        <v>59.6</v>
      </c>
      <c r="C26" s="515">
        <v>1789</v>
      </c>
      <c r="D26" s="515">
        <v>1725</v>
      </c>
      <c r="E26" s="515">
        <v>1433</v>
      </c>
      <c r="F26" s="515">
        <v>1556</v>
      </c>
      <c r="G26" s="515">
        <v>1952</v>
      </c>
      <c r="H26" s="935">
        <v>2222</v>
      </c>
      <c r="J26" s="918"/>
    </row>
    <row r="27" spans="1:10" ht="14.25" customHeight="1">
      <c r="A27" s="949" t="s">
        <v>96</v>
      </c>
      <c r="B27" s="936">
        <v>17</v>
      </c>
      <c r="C27" s="514">
        <v>1711</v>
      </c>
      <c r="D27" s="514">
        <v>1504</v>
      </c>
      <c r="E27" s="514">
        <v>1269</v>
      </c>
      <c r="F27" s="514">
        <v>1365</v>
      </c>
      <c r="G27" s="514">
        <v>1753</v>
      </c>
      <c r="H27" s="933">
        <v>2358</v>
      </c>
      <c r="J27" s="918"/>
    </row>
    <row r="28" spans="1:10" ht="14.25" customHeight="1">
      <c r="A28" s="949" t="s">
        <v>182</v>
      </c>
      <c r="B28" s="936">
        <v>0.1</v>
      </c>
      <c r="C28" s="514">
        <v>3669</v>
      </c>
      <c r="D28" s="514">
        <v>3415</v>
      </c>
      <c r="E28" s="514">
        <v>2142</v>
      </c>
      <c r="F28" s="514">
        <v>2643</v>
      </c>
      <c r="G28" s="514">
        <v>4367</v>
      </c>
      <c r="H28" s="933">
        <v>5597</v>
      </c>
      <c r="J28" s="918"/>
    </row>
    <row r="29" spans="1:10" ht="14.25" customHeight="1">
      <c r="A29" s="950" t="s">
        <v>53</v>
      </c>
      <c r="B29" s="930">
        <v>96.2</v>
      </c>
      <c r="C29" s="513">
        <v>1972</v>
      </c>
      <c r="D29" s="513">
        <v>1779</v>
      </c>
      <c r="E29" s="513">
        <v>1398</v>
      </c>
      <c r="F29" s="513">
        <v>1549</v>
      </c>
      <c r="G29" s="513">
        <v>2165</v>
      </c>
      <c r="H29" s="931">
        <v>2746</v>
      </c>
      <c r="J29" s="918"/>
    </row>
    <row r="30" spans="1:10" ht="14.25" customHeight="1">
      <c r="A30" s="951" t="s">
        <v>52</v>
      </c>
      <c r="B30" s="937">
        <v>3.8</v>
      </c>
      <c r="C30" s="516">
        <v>1226</v>
      </c>
      <c r="D30" s="516">
        <v>1204</v>
      </c>
      <c r="E30" s="516">
        <v>1141</v>
      </c>
      <c r="F30" s="516">
        <v>1200</v>
      </c>
      <c r="G30" s="516">
        <v>1246</v>
      </c>
      <c r="H30" s="938">
        <v>1324</v>
      </c>
      <c r="J30" s="918"/>
    </row>
    <row r="31" spans="1:10" ht="14.25" customHeight="1">
      <c r="A31" s="959" t="s">
        <v>17</v>
      </c>
      <c r="B31" s="939">
        <v>58.6</v>
      </c>
      <c r="C31" s="517">
        <v>1867</v>
      </c>
      <c r="D31" s="517">
        <v>1696</v>
      </c>
      <c r="E31" s="517">
        <v>1345</v>
      </c>
      <c r="F31" s="517">
        <v>1492</v>
      </c>
      <c r="G31" s="517">
        <v>2035</v>
      </c>
      <c r="H31" s="940">
        <v>2598</v>
      </c>
      <c r="J31" s="918"/>
    </row>
    <row r="32" spans="1:10" ht="14.25" customHeight="1">
      <c r="A32" s="960" t="s">
        <v>16</v>
      </c>
      <c r="B32" s="936">
        <v>41.4</v>
      </c>
      <c r="C32" s="514">
        <v>2053</v>
      </c>
      <c r="D32" s="514">
        <v>1864</v>
      </c>
      <c r="E32" s="514">
        <v>1380</v>
      </c>
      <c r="F32" s="514">
        <v>1587</v>
      </c>
      <c r="G32" s="514">
        <v>2271</v>
      </c>
      <c r="H32" s="933">
        <v>2889</v>
      </c>
      <c r="J32" s="918"/>
    </row>
    <row r="33" spans="1:10" ht="14.25" customHeight="1">
      <c r="A33" s="961" t="s">
        <v>36</v>
      </c>
      <c r="B33" s="941">
        <v>10.3</v>
      </c>
      <c r="C33" s="518">
        <v>1503</v>
      </c>
      <c r="D33" s="518">
        <v>1454</v>
      </c>
      <c r="E33" s="518">
        <v>1204</v>
      </c>
      <c r="F33" s="518">
        <v>1303</v>
      </c>
      <c r="G33" s="518">
        <v>1630</v>
      </c>
      <c r="H33" s="942">
        <v>1847</v>
      </c>
      <c r="J33" s="918"/>
    </row>
    <row r="34" spans="1:10" ht="14.25" customHeight="1">
      <c r="A34" s="960" t="s">
        <v>101</v>
      </c>
      <c r="B34" s="936">
        <v>19.2</v>
      </c>
      <c r="C34" s="514">
        <v>1838</v>
      </c>
      <c r="D34" s="514">
        <v>1712</v>
      </c>
      <c r="E34" s="514">
        <v>1369</v>
      </c>
      <c r="F34" s="514">
        <v>1516</v>
      </c>
      <c r="G34" s="514">
        <v>2025</v>
      </c>
      <c r="H34" s="933">
        <v>2446</v>
      </c>
      <c r="J34" s="918"/>
    </row>
    <row r="35" spans="1:10" ht="14.25" customHeight="1">
      <c r="A35" s="960" t="s">
        <v>102</v>
      </c>
      <c r="B35" s="936">
        <v>29.7</v>
      </c>
      <c r="C35" s="514">
        <v>1986</v>
      </c>
      <c r="D35" s="514">
        <v>1800</v>
      </c>
      <c r="E35" s="514">
        <v>1407</v>
      </c>
      <c r="F35" s="514">
        <v>1569</v>
      </c>
      <c r="G35" s="514">
        <v>2193</v>
      </c>
      <c r="H35" s="933">
        <v>2771</v>
      </c>
      <c r="J35" s="918"/>
    </row>
    <row r="36" spans="1:10" ht="14.25" customHeight="1">
      <c r="A36" s="960" t="s">
        <v>86</v>
      </c>
      <c r="B36" s="936">
        <v>33.1</v>
      </c>
      <c r="C36" s="514">
        <v>2040</v>
      </c>
      <c r="D36" s="514">
        <v>1843</v>
      </c>
      <c r="E36" s="514">
        <v>1404</v>
      </c>
      <c r="F36" s="514">
        <v>1581</v>
      </c>
      <c r="G36" s="514">
        <v>2257</v>
      </c>
      <c r="H36" s="933">
        <v>2885</v>
      </c>
      <c r="J36" s="918"/>
    </row>
    <row r="37" spans="1:10" ht="14.25" customHeight="1" thickBot="1">
      <c r="A37" s="962" t="s">
        <v>87</v>
      </c>
      <c r="B37" s="943">
        <v>7.7</v>
      </c>
      <c r="C37" s="519">
        <v>2223</v>
      </c>
      <c r="D37" s="519">
        <v>1934</v>
      </c>
      <c r="E37" s="519">
        <v>1419</v>
      </c>
      <c r="F37" s="519">
        <v>1613</v>
      </c>
      <c r="G37" s="519">
        <v>2501</v>
      </c>
      <c r="H37" s="944">
        <v>3381</v>
      </c>
      <c r="J37" s="918"/>
    </row>
    <row r="38" spans="1:10" ht="35.25" customHeight="1">
      <c r="A38" s="1005" t="s">
        <v>119</v>
      </c>
      <c r="B38" s="928" t="s">
        <v>181</v>
      </c>
      <c r="C38" s="179" t="s">
        <v>92</v>
      </c>
      <c r="D38" s="179" t="s">
        <v>93</v>
      </c>
      <c r="E38" s="179" t="s">
        <v>381</v>
      </c>
      <c r="F38" s="179" t="s">
        <v>382</v>
      </c>
      <c r="G38" s="179" t="s">
        <v>383</v>
      </c>
      <c r="H38" s="929" t="s">
        <v>384</v>
      </c>
      <c r="J38" s="918"/>
    </row>
    <row r="39" spans="1:10" ht="14.25" customHeight="1">
      <c r="A39" s="956" t="s">
        <v>8</v>
      </c>
      <c r="B39" s="930">
        <v>100</v>
      </c>
      <c r="C39" s="513">
        <v>2288</v>
      </c>
      <c r="D39" s="513">
        <v>1935</v>
      </c>
      <c r="E39" s="513">
        <v>1474</v>
      </c>
      <c r="F39" s="513">
        <v>1646</v>
      </c>
      <c r="G39" s="513">
        <v>2442</v>
      </c>
      <c r="H39" s="931">
        <v>3199</v>
      </c>
      <c r="J39" s="918"/>
    </row>
    <row r="40" spans="1:10" ht="14.25" customHeight="1">
      <c r="A40" s="957" t="s">
        <v>95</v>
      </c>
      <c r="B40" s="932">
        <v>73.3</v>
      </c>
      <c r="C40" s="514">
        <v>2145</v>
      </c>
      <c r="D40" s="514">
        <v>1989</v>
      </c>
      <c r="E40" s="514">
        <v>1574</v>
      </c>
      <c r="F40" s="514">
        <v>1750</v>
      </c>
      <c r="G40" s="514">
        <v>2404</v>
      </c>
      <c r="H40" s="933">
        <v>2843</v>
      </c>
      <c r="J40" s="918"/>
    </row>
    <row r="41" spans="1:10" ht="14.25" customHeight="1">
      <c r="A41" s="958" t="s">
        <v>66</v>
      </c>
      <c r="B41" s="934">
        <v>19.600000000000001</v>
      </c>
      <c r="C41" s="515">
        <v>2595</v>
      </c>
      <c r="D41" s="515">
        <v>2397</v>
      </c>
      <c r="E41" s="515">
        <v>1901</v>
      </c>
      <c r="F41" s="515">
        <v>2049</v>
      </c>
      <c r="G41" s="515">
        <v>2890</v>
      </c>
      <c r="H41" s="935">
        <v>3404</v>
      </c>
      <c r="J41" s="918"/>
    </row>
    <row r="42" spans="1:10" ht="14.25" customHeight="1">
      <c r="A42" s="958" t="s">
        <v>67</v>
      </c>
      <c r="B42" s="934">
        <v>15.8</v>
      </c>
      <c r="C42" s="515">
        <v>2365</v>
      </c>
      <c r="D42" s="515">
        <v>2362</v>
      </c>
      <c r="E42" s="515">
        <v>1804</v>
      </c>
      <c r="F42" s="515">
        <v>2007</v>
      </c>
      <c r="G42" s="515">
        <v>2670</v>
      </c>
      <c r="H42" s="935">
        <v>2879</v>
      </c>
      <c r="J42" s="918"/>
    </row>
    <row r="43" spans="1:10" ht="14.25" customHeight="1">
      <c r="A43" s="958" t="s">
        <v>68</v>
      </c>
      <c r="B43" s="934">
        <v>38</v>
      </c>
      <c r="C43" s="515">
        <v>1821</v>
      </c>
      <c r="D43" s="515">
        <v>1785</v>
      </c>
      <c r="E43" s="515">
        <v>1513</v>
      </c>
      <c r="F43" s="515">
        <v>1619</v>
      </c>
      <c r="G43" s="515">
        <v>1969</v>
      </c>
      <c r="H43" s="935">
        <v>2176</v>
      </c>
      <c r="J43" s="918"/>
    </row>
    <row r="44" spans="1:10" ht="14.25" customHeight="1">
      <c r="A44" s="949" t="s">
        <v>96</v>
      </c>
      <c r="B44" s="936">
        <v>18.2</v>
      </c>
      <c r="C44" s="514">
        <v>1667</v>
      </c>
      <c r="D44" s="514">
        <v>1566</v>
      </c>
      <c r="E44" s="514">
        <v>1350</v>
      </c>
      <c r="F44" s="514">
        <v>1428</v>
      </c>
      <c r="G44" s="514">
        <v>1718</v>
      </c>
      <c r="H44" s="933">
        <v>2054</v>
      </c>
      <c r="J44" s="918"/>
    </row>
    <row r="45" spans="1:10" ht="14.25" customHeight="1">
      <c r="A45" s="949" t="s">
        <v>182</v>
      </c>
      <c r="B45" s="936">
        <v>7.1</v>
      </c>
      <c r="C45" s="514">
        <v>5557</v>
      </c>
      <c r="D45" s="514">
        <v>5442</v>
      </c>
      <c r="E45" s="514">
        <v>3018</v>
      </c>
      <c r="F45" s="514">
        <v>3981</v>
      </c>
      <c r="G45" s="514">
        <v>6850</v>
      </c>
      <c r="H45" s="933">
        <v>8015</v>
      </c>
      <c r="J45" s="918"/>
    </row>
    <row r="46" spans="1:10" ht="14.25" customHeight="1">
      <c r="A46" s="950" t="s">
        <v>53</v>
      </c>
      <c r="B46" s="930">
        <v>98.6</v>
      </c>
      <c r="C46" s="513">
        <v>2303</v>
      </c>
      <c r="D46" s="513">
        <v>1943</v>
      </c>
      <c r="E46" s="513">
        <v>1491</v>
      </c>
      <c r="F46" s="513">
        <v>1658</v>
      </c>
      <c r="G46" s="513">
        <v>2454</v>
      </c>
      <c r="H46" s="931">
        <v>3217</v>
      </c>
      <c r="J46" s="918"/>
    </row>
    <row r="47" spans="1:10" ht="14.25" customHeight="1">
      <c r="A47" s="951" t="s">
        <v>52</v>
      </c>
      <c r="B47" s="937">
        <v>1.4</v>
      </c>
      <c r="C47" s="516">
        <v>1277</v>
      </c>
      <c r="D47" s="516">
        <v>1253</v>
      </c>
      <c r="E47" s="516">
        <v>1153</v>
      </c>
      <c r="F47" s="516">
        <v>1203</v>
      </c>
      <c r="G47" s="516">
        <v>1314</v>
      </c>
      <c r="H47" s="938">
        <v>1387</v>
      </c>
      <c r="I47" s="1041"/>
      <c r="J47" s="918"/>
    </row>
    <row r="48" spans="1:10" ht="14.25" customHeight="1">
      <c r="A48" s="959" t="s">
        <v>17</v>
      </c>
      <c r="B48" s="939">
        <v>77.8</v>
      </c>
      <c r="C48" s="517">
        <v>2164</v>
      </c>
      <c r="D48" s="517">
        <v>1922</v>
      </c>
      <c r="E48" s="517">
        <v>1473</v>
      </c>
      <c r="F48" s="517">
        <v>1642</v>
      </c>
      <c r="G48" s="517">
        <v>2373</v>
      </c>
      <c r="H48" s="940">
        <v>2932</v>
      </c>
      <c r="J48" s="918"/>
    </row>
    <row r="49" spans="1:10" ht="14.25" customHeight="1">
      <c r="A49" s="960" t="s">
        <v>16</v>
      </c>
      <c r="B49" s="936">
        <v>22.2</v>
      </c>
      <c r="C49" s="514">
        <v>2722</v>
      </c>
      <c r="D49" s="514">
        <v>1993</v>
      </c>
      <c r="E49" s="514">
        <v>1476</v>
      </c>
      <c r="F49" s="514">
        <v>1664</v>
      </c>
      <c r="G49" s="514">
        <v>2786</v>
      </c>
      <c r="H49" s="933">
        <v>5589</v>
      </c>
      <c r="J49" s="918"/>
    </row>
    <row r="50" spans="1:10" ht="14.25" customHeight="1">
      <c r="A50" s="961" t="s">
        <v>36</v>
      </c>
      <c r="B50" s="941">
        <v>15.5</v>
      </c>
      <c r="C50" s="518">
        <v>1692</v>
      </c>
      <c r="D50" s="518">
        <v>1639</v>
      </c>
      <c r="E50" s="518">
        <v>1354</v>
      </c>
      <c r="F50" s="518">
        <v>1468</v>
      </c>
      <c r="G50" s="518">
        <v>1863</v>
      </c>
      <c r="H50" s="942">
        <v>2049</v>
      </c>
      <c r="J50" s="918"/>
    </row>
    <row r="51" spans="1:10" ht="14.25" customHeight="1">
      <c r="A51" s="960" t="s">
        <v>101</v>
      </c>
      <c r="B51" s="936">
        <v>25.7</v>
      </c>
      <c r="C51" s="514">
        <v>2130</v>
      </c>
      <c r="D51" s="514">
        <v>1898</v>
      </c>
      <c r="E51" s="514">
        <v>1489</v>
      </c>
      <c r="F51" s="514">
        <v>1649</v>
      </c>
      <c r="G51" s="514">
        <v>2213</v>
      </c>
      <c r="H51" s="933">
        <v>2808</v>
      </c>
      <c r="J51" s="918"/>
    </row>
    <row r="52" spans="1:10" ht="14.25" customHeight="1">
      <c r="A52" s="960" t="s">
        <v>102</v>
      </c>
      <c r="B52" s="936">
        <v>27</v>
      </c>
      <c r="C52" s="514">
        <v>2307</v>
      </c>
      <c r="D52" s="514">
        <v>1981</v>
      </c>
      <c r="E52" s="514">
        <v>1524</v>
      </c>
      <c r="F52" s="514">
        <v>1697</v>
      </c>
      <c r="G52" s="514">
        <v>2527</v>
      </c>
      <c r="H52" s="933">
        <v>3131</v>
      </c>
      <c r="J52" s="918"/>
    </row>
    <row r="53" spans="1:10" ht="14.25" customHeight="1">
      <c r="A53" s="960" t="s">
        <v>86</v>
      </c>
      <c r="B53" s="936">
        <v>26.7</v>
      </c>
      <c r="C53" s="514">
        <v>2544</v>
      </c>
      <c r="D53" s="514">
        <v>2147</v>
      </c>
      <c r="E53" s="514">
        <v>1546</v>
      </c>
      <c r="F53" s="514">
        <v>1772</v>
      </c>
      <c r="G53" s="514">
        <v>2741</v>
      </c>
      <c r="H53" s="933">
        <v>3564</v>
      </c>
      <c r="J53" s="918"/>
    </row>
    <row r="54" spans="1:10" ht="14.25" customHeight="1" thickBot="1">
      <c r="A54" s="962" t="s">
        <v>87</v>
      </c>
      <c r="B54" s="943">
        <v>5.2</v>
      </c>
      <c r="C54" s="519">
        <v>3445</v>
      </c>
      <c r="D54" s="519">
        <v>2660</v>
      </c>
      <c r="E54" s="519">
        <v>1585</v>
      </c>
      <c r="F54" s="519">
        <v>1950</v>
      </c>
      <c r="G54" s="519">
        <v>3872</v>
      </c>
      <c r="H54" s="944">
        <v>7018</v>
      </c>
      <c r="J54" s="918"/>
    </row>
    <row r="55" spans="1:10" ht="35.25" customHeight="1">
      <c r="A55" s="1005" t="s">
        <v>151</v>
      </c>
      <c r="B55" s="928" t="s">
        <v>181</v>
      </c>
      <c r="C55" s="179" t="s">
        <v>92</v>
      </c>
      <c r="D55" s="179" t="s">
        <v>93</v>
      </c>
      <c r="E55" s="179" t="s">
        <v>381</v>
      </c>
      <c r="F55" s="179" t="s">
        <v>382</v>
      </c>
      <c r="G55" s="179" t="s">
        <v>383</v>
      </c>
      <c r="H55" s="929" t="s">
        <v>384</v>
      </c>
      <c r="J55" s="918"/>
    </row>
    <row r="56" spans="1:10" ht="14.25" customHeight="1">
      <c r="A56" s="956" t="s">
        <v>8</v>
      </c>
      <c r="B56" s="930">
        <v>100</v>
      </c>
      <c r="C56" s="513">
        <v>2276</v>
      </c>
      <c r="D56" s="513">
        <v>2027</v>
      </c>
      <c r="E56" s="513">
        <v>1418</v>
      </c>
      <c r="F56" s="513">
        <v>1646</v>
      </c>
      <c r="G56" s="513">
        <v>2583</v>
      </c>
      <c r="H56" s="931">
        <v>3318</v>
      </c>
      <c r="J56" s="918"/>
    </row>
    <row r="57" spans="1:10" ht="14.25" customHeight="1">
      <c r="A57" s="957" t="s">
        <v>95</v>
      </c>
      <c r="B57" s="932">
        <v>75.5</v>
      </c>
      <c r="C57" s="514">
        <v>2339</v>
      </c>
      <c r="D57" s="514">
        <v>2123</v>
      </c>
      <c r="E57" s="514">
        <v>1554</v>
      </c>
      <c r="F57" s="514">
        <v>1764</v>
      </c>
      <c r="G57" s="514">
        <v>2648</v>
      </c>
      <c r="H57" s="933">
        <v>3317</v>
      </c>
      <c r="J57" s="918"/>
    </row>
    <row r="58" spans="1:10" ht="14.25" customHeight="1">
      <c r="A58" s="958" t="s">
        <v>66</v>
      </c>
      <c r="B58" s="934">
        <v>27.1</v>
      </c>
      <c r="C58" s="515">
        <v>2957</v>
      </c>
      <c r="D58" s="515">
        <v>2690</v>
      </c>
      <c r="E58" s="515">
        <v>1995</v>
      </c>
      <c r="F58" s="515">
        <v>2266</v>
      </c>
      <c r="G58" s="515">
        <v>3325</v>
      </c>
      <c r="H58" s="935">
        <v>4171</v>
      </c>
      <c r="J58" s="918"/>
    </row>
    <row r="59" spans="1:10" ht="14.25" customHeight="1">
      <c r="A59" s="958" t="s">
        <v>67</v>
      </c>
      <c r="B59" s="934">
        <v>13.6</v>
      </c>
      <c r="C59" s="515">
        <v>2404</v>
      </c>
      <c r="D59" s="515">
        <v>2364</v>
      </c>
      <c r="E59" s="515">
        <v>1842</v>
      </c>
      <c r="F59" s="515">
        <v>2064</v>
      </c>
      <c r="G59" s="515">
        <v>2678</v>
      </c>
      <c r="H59" s="935">
        <v>2967</v>
      </c>
      <c r="J59" s="918"/>
    </row>
    <row r="60" spans="1:10" ht="14.25" customHeight="1">
      <c r="A60" s="958" t="s">
        <v>68</v>
      </c>
      <c r="B60" s="934">
        <v>34.6</v>
      </c>
      <c r="C60" s="515">
        <v>1823</v>
      </c>
      <c r="D60" s="515">
        <v>1762</v>
      </c>
      <c r="E60" s="515">
        <v>1467</v>
      </c>
      <c r="F60" s="515">
        <v>1588</v>
      </c>
      <c r="G60" s="515">
        <v>1986</v>
      </c>
      <c r="H60" s="935">
        <v>2246</v>
      </c>
      <c r="J60" s="918"/>
    </row>
    <row r="61" spans="1:10" ht="14.25" customHeight="1">
      <c r="A61" s="949" t="s">
        <v>96</v>
      </c>
      <c r="B61" s="936">
        <v>17</v>
      </c>
      <c r="C61" s="514">
        <v>1838</v>
      </c>
      <c r="D61" s="514">
        <v>1580</v>
      </c>
      <c r="E61" s="514">
        <v>1251</v>
      </c>
      <c r="F61" s="514">
        <v>1383</v>
      </c>
      <c r="G61" s="514">
        <v>1961</v>
      </c>
      <c r="H61" s="933">
        <v>2682</v>
      </c>
      <c r="J61" s="918"/>
    </row>
    <row r="62" spans="1:10" ht="14.25" customHeight="1">
      <c r="A62" s="949" t="s">
        <v>182</v>
      </c>
      <c r="B62" s="936">
        <v>4.8</v>
      </c>
      <c r="C62" s="514">
        <v>3386</v>
      </c>
      <c r="D62" s="514">
        <v>2567</v>
      </c>
      <c r="E62" s="514">
        <v>1758</v>
      </c>
      <c r="F62" s="514">
        <v>2082</v>
      </c>
      <c r="G62" s="514">
        <v>4043</v>
      </c>
      <c r="H62" s="933">
        <v>6570</v>
      </c>
      <c r="J62" s="918"/>
    </row>
    <row r="63" spans="1:10" ht="14.25" customHeight="1">
      <c r="A63" s="950" t="s">
        <v>53</v>
      </c>
      <c r="B63" s="930">
        <v>97.4</v>
      </c>
      <c r="C63" s="513">
        <v>2304</v>
      </c>
      <c r="D63" s="513">
        <v>2049</v>
      </c>
      <c r="E63" s="513">
        <v>1461</v>
      </c>
      <c r="F63" s="513">
        <v>1674</v>
      </c>
      <c r="G63" s="513">
        <v>2603</v>
      </c>
      <c r="H63" s="931">
        <v>3341</v>
      </c>
      <c r="J63" s="918"/>
    </row>
    <row r="64" spans="1:10" ht="14.25" customHeight="1">
      <c r="A64" s="951" t="s">
        <v>52</v>
      </c>
      <c r="B64" s="937">
        <v>2.6</v>
      </c>
      <c r="C64" s="516">
        <v>1230</v>
      </c>
      <c r="D64" s="516">
        <v>1204</v>
      </c>
      <c r="E64" s="516">
        <v>1163</v>
      </c>
      <c r="F64" s="516">
        <v>1203</v>
      </c>
      <c r="G64" s="516">
        <v>1241</v>
      </c>
      <c r="H64" s="938">
        <v>1326</v>
      </c>
      <c r="J64" s="918"/>
    </row>
    <row r="65" spans="1:32" ht="14.25" customHeight="1">
      <c r="A65" s="959" t="s">
        <v>17</v>
      </c>
      <c r="B65" s="939">
        <v>63.7</v>
      </c>
      <c r="C65" s="517">
        <v>2163</v>
      </c>
      <c r="D65" s="517">
        <v>1964</v>
      </c>
      <c r="E65" s="517">
        <v>1402</v>
      </c>
      <c r="F65" s="517">
        <v>1612</v>
      </c>
      <c r="G65" s="517">
        <v>2471</v>
      </c>
      <c r="H65" s="940">
        <v>3084</v>
      </c>
      <c r="J65" s="918"/>
    </row>
    <row r="66" spans="1:32" ht="14.25" customHeight="1">
      <c r="A66" s="960" t="s">
        <v>16</v>
      </c>
      <c r="B66" s="936">
        <v>36.299999999999997</v>
      </c>
      <c r="C66" s="514">
        <v>2474</v>
      </c>
      <c r="D66" s="514">
        <v>2153</v>
      </c>
      <c r="E66" s="514">
        <v>1455</v>
      </c>
      <c r="F66" s="514">
        <v>1722</v>
      </c>
      <c r="G66" s="514">
        <v>2820</v>
      </c>
      <c r="H66" s="933">
        <v>3761</v>
      </c>
      <c r="J66" s="918"/>
    </row>
    <row r="67" spans="1:32" ht="14.25" customHeight="1">
      <c r="A67" s="961" t="s">
        <v>36</v>
      </c>
      <c r="B67" s="941">
        <v>11.5</v>
      </c>
      <c r="C67" s="518">
        <v>1661</v>
      </c>
      <c r="D67" s="518">
        <v>1585</v>
      </c>
      <c r="E67" s="518">
        <v>1222</v>
      </c>
      <c r="F67" s="518">
        <v>1375</v>
      </c>
      <c r="G67" s="518">
        <v>1877</v>
      </c>
      <c r="H67" s="942">
        <v>2123</v>
      </c>
      <c r="J67" s="918"/>
    </row>
    <row r="68" spans="1:32" ht="14.25" customHeight="1">
      <c r="A68" s="960" t="s">
        <v>101</v>
      </c>
      <c r="B68" s="936">
        <v>22.1</v>
      </c>
      <c r="C68" s="514">
        <v>2075</v>
      </c>
      <c r="D68" s="514">
        <v>1950</v>
      </c>
      <c r="E68" s="514">
        <v>1432</v>
      </c>
      <c r="F68" s="514">
        <v>1638</v>
      </c>
      <c r="G68" s="514">
        <v>2287</v>
      </c>
      <c r="H68" s="933">
        <v>2762</v>
      </c>
      <c r="J68" s="918"/>
    </row>
    <row r="69" spans="1:32" ht="14.25" customHeight="1">
      <c r="A69" s="960" t="s">
        <v>102</v>
      </c>
      <c r="B69" s="936">
        <v>30</v>
      </c>
      <c r="C69" s="514">
        <v>2321</v>
      </c>
      <c r="D69" s="514">
        <v>2149</v>
      </c>
      <c r="E69" s="514">
        <v>1491</v>
      </c>
      <c r="F69" s="514">
        <v>1721</v>
      </c>
      <c r="G69" s="514">
        <v>2638</v>
      </c>
      <c r="H69" s="933">
        <v>3285</v>
      </c>
      <c r="J69" s="918"/>
    </row>
    <row r="70" spans="1:32" ht="14.25" customHeight="1">
      <c r="A70" s="960" t="s">
        <v>86</v>
      </c>
      <c r="B70" s="936">
        <v>29.3</v>
      </c>
      <c r="C70" s="514">
        <v>2472</v>
      </c>
      <c r="D70" s="514">
        <v>2202</v>
      </c>
      <c r="E70" s="514">
        <v>1486</v>
      </c>
      <c r="F70" s="514">
        <v>1737</v>
      </c>
      <c r="G70" s="514">
        <v>2862</v>
      </c>
      <c r="H70" s="933">
        <v>3646</v>
      </c>
      <c r="J70" s="918"/>
    </row>
    <row r="71" spans="1:32" ht="14.25" customHeight="1" thickBot="1">
      <c r="A71" s="962" t="s">
        <v>87</v>
      </c>
      <c r="B71" s="943">
        <v>7.1</v>
      </c>
      <c r="C71" s="519">
        <v>2889</v>
      </c>
      <c r="D71" s="519">
        <v>2488</v>
      </c>
      <c r="E71" s="519">
        <v>1517</v>
      </c>
      <c r="F71" s="519">
        <v>1839</v>
      </c>
      <c r="G71" s="519">
        <v>3349</v>
      </c>
      <c r="H71" s="944">
        <v>4719</v>
      </c>
      <c r="J71" s="918"/>
    </row>
    <row r="73" spans="1:32" ht="27.75" customHeight="1">
      <c r="A73" s="1061" t="s">
        <v>455</v>
      </c>
      <c r="B73" s="1062"/>
      <c r="C73" s="1062"/>
      <c r="D73" s="1062"/>
      <c r="E73" s="1062"/>
      <c r="F73" s="1062"/>
      <c r="G73" s="1062"/>
      <c r="H73" s="135"/>
      <c r="I73" s="128"/>
      <c r="J73" s="135"/>
      <c r="K73" s="135"/>
      <c r="L73" s="156"/>
      <c r="M73" s="156"/>
      <c r="N73" s="135"/>
      <c r="O73" s="135"/>
      <c r="P73" s="128"/>
      <c r="Q73" s="136"/>
      <c r="R73" s="136"/>
      <c r="S73" s="136"/>
      <c r="T73" s="136"/>
      <c r="U73" s="136"/>
      <c r="V73" s="136"/>
      <c r="W73" s="154"/>
      <c r="X73" s="157"/>
      <c r="Y73" s="157"/>
      <c r="Z73" s="155"/>
      <c r="AA73" s="157"/>
      <c r="AB73" s="157"/>
      <c r="AC73" s="155"/>
      <c r="AD73" s="155"/>
      <c r="AE73" s="155"/>
      <c r="AF73" s="1"/>
    </row>
    <row r="74" spans="1:32" ht="44.25" customHeight="1">
      <c r="A74" s="1063" t="s">
        <v>336</v>
      </c>
      <c r="B74" s="1063"/>
      <c r="C74" s="1063"/>
      <c r="D74" s="1063"/>
      <c r="E74" s="1063"/>
      <c r="F74" s="1063"/>
      <c r="G74" s="1063"/>
      <c r="H74" s="135"/>
      <c r="I74" s="128"/>
      <c r="J74" s="135"/>
      <c r="K74" s="135"/>
      <c r="L74" s="157"/>
      <c r="M74" s="157"/>
      <c r="N74" s="135"/>
      <c r="O74" s="135"/>
      <c r="P74" s="128"/>
      <c r="Q74" s="136"/>
      <c r="R74" s="136"/>
      <c r="S74" s="136"/>
      <c r="T74" s="136"/>
      <c r="U74" s="136"/>
      <c r="V74" s="136"/>
      <c r="W74" s="155"/>
      <c r="X74" s="157"/>
      <c r="Y74" s="157"/>
      <c r="Z74" s="156"/>
      <c r="AA74" s="157"/>
      <c r="AB74" s="157"/>
      <c r="AC74" s="156"/>
      <c r="AD74" s="155"/>
      <c r="AE74" s="155"/>
      <c r="AF74" s="1"/>
    </row>
  </sheetData>
  <mergeCells count="2">
    <mergeCell ref="A73:G73"/>
    <mergeCell ref="A74:G74"/>
  </mergeCells>
  <phoneticPr fontId="5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6"/>
  <sheetViews>
    <sheetView showGridLines="0" zoomScaleNormal="100" workbookViewId="0">
      <selection activeCell="E10" sqref="E10"/>
    </sheetView>
  </sheetViews>
  <sheetFormatPr baseColWidth="10" defaultRowHeight="12.75"/>
  <cols>
    <col min="1" max="1" width="46.42578125" style="918" customWidth="1"/>
    <col min="2" max="9" width="8.140625" style="918" customWidth="1"/>
    <col min="10" max="16384" width="11.42578125" style="918"/>
  </cols>
  <sheetData>
    <row r="1" spans="1:14" s="193" customFormat="1" ht="12.75" customHeight="1">
      <c r="A1" s="1102" t="s">
        <v>404</v>
      </c>
      <c r="B1" s="1102"/>
      <c r="C1" s="1103"/>
      <c r="D1" s="1103"/>
      <c r="E1" s="1103"/>
      <c r="F1" s="1103"/>
      <c r="G1" s="1103"/>
      <c r="H1" s="1103"/>
      <c r="I1" s="1103"/>
    </row>
    <row r="2" spans="1:14" ht="6.75" customHeight="1">
      <c r="A2" s="1104"/>
      <c r="B2" s="1104"/>
      <c r="C2" s="1104"/>
      <c r="D2" s="1104"/>
      <c r="E2" s="1104"/>
      <c r="F2" s="1104"/>
      <c r="G2" s="1104"/>
      <c r="H2" s="1104"/>
      <c r="I2" s="1104"/>
    </row>
    <row r="3" spans="1:14">
      <c r="A3" s="987" t="s">
        <v>40</v>
      </c>
      <c r="B3" s="988"/>
      <c r="C3" s="989"/>
      <c r="D3" s="989"/>
      <c r="E3" s="989"/>
      <c r="F3" s="989"/>
      <c r="G3" s="989"/>
      <c r="H3" s="989"/>
      <c r="I3" s="989"/>
    </row>
    <row r="4" spans="1:14" ht="30.75" customHeight="1">
      <c r="A4" s="990"/>
      <c r="B4" s="1099" t="s">
        <v>14</v>
      </c>
      <c r="C4" s="1100"/>
      <c r="D4" s="1099" t="s">
        <v>93</v>
      </c>
      <c r="E4" s="1100"/>
      <c r="F4" s="1099" t="s">
        <v>381</v>
      </c>
      <c r="G4" s="1100"/>
      <c r="H4" s="1099" t="s">
        <v>382</v>
      </c>
      <c r="I4" s="1100"/>
      <c r="J4" s="1101" t="s">
        <v>383</v>
      </c>
      <c r="K4" s="1100"/>
      <c r="L4" s="1099" t="s">
        <v>384</v>
      </c>
      <c r="M4" s="1100"/>
    </row>
    <row r="5" spans="1:14" ht="21" customHeight="1">
      <c r="A5" s="991"/>
      <c r="B5" s="992" t="s">
        <v>90</v>
      </c>
      <c r="C5" s="992" t="s">
        <v>91</v>
      </c>
      <c r="D5" s="992" t="s">
        <v>90</v>
      </c>
      <c r="E5" s="992" t="s">
        <v>91</v>
      </c>
      <c r="F5" s="992" t="s">
        <v>90</v>
      </c>
      <c r="G5" s="992" t="s">
        <v>91</v>
      </c>
      <c r="H5" s="992" t="s">
        <v>90</v>
      </c>
      <c r="I5" s="992" t="s">
        <v>91</v>
      </c>
      <c r="J5" s="992" t="s">
        <v>90</v>
      </c>
      <c r="K5" s="992" t="s">
        <v>91</v>
      </c>
      <c r="L5" s="992" t="s">
        <v>90</v>
      </c>
      <c r="M5" s="992" t="s">
        <v>91</v>
      </c>
    </row>
    <row r="6" spans="1:14" s="3" customFormat="1" ht="22.5" customHeight="1">
      <c r="A6" s="993" t="s">
        <v>107</v>
      </c>
      <c r="B6" s="994">
        <v>2.2000000000000002</v>
      </c>
      <c r="C6" s="995">
        <v>1.9</v>
      </c>
      <c r="D6" s="994">
        <v>2.5</v>
      </c>
      <c r="E6" s="994">
        <v>2.2000000000000002</v>
      </c>
      <c r="F6" s="994">
        <v>2.1</v>
      </c>
      <c r="G6" s="994">
        <v>1.8</v>
      </c>
      <c r="H6" s="994">
        <v>2.2000000000000002</v>
      </c>
      <c r="I6" s="994">
        <v>1.9</v>
      </c>
      <c r="J6" s="994">
        <v>2.4</v>
      </c>
      <c r="K6" s="994">
        <v>2</v>
      </c>
      <c r="L6" s="994">
        <v>2</v>
      </c>
      <c r="M6" s="996">
        <v>1.6</v>
      </c>
      <c r="N6" s="133"/>
    </row>
    <row r="7" spans="1:14" s="3" customFormat="1" ht="19.5" customHeight="1">
      <c r="A7" s="993" t="s">
        <v>108</v>
      </c>
      <c r="B7" s="994">
        <v>2.1</v>
      </c>
      <c r="C7" s="995">
        <v>1.7</v>
      </c>
      <c r="D7" s="994">
        <v>2.4</v>
      </c>
      <c r="E7" s="994">
        <v>2</v>
      </c>
      <c r="F7" s="994">
        <v>1.8</v>
      </c>
      <c r="G7" s="994">
        <v>1.5</v>
      </c>
      <c r="H7" s="994">
        <v>2.1</v>
      </c>
      <c r="I7" s="994">
        <v>1.7</v>
      </c>
      <c r="J7" s="994">
        <v>2.2000000000000002</v>
      </c>
      <c r="K7" s="994">
        <v>1.9</v>
      </c>
      <c r="L7" s="994">
        <v>1.8</v>
      </c>
      <c r="M7" s="996">
        <v>1.5</v>
      </c>
      <c r="N7" s="133"/>
    </row>
    <row r="8" spans="1:14" ht="17.25" customHeight="1">
      <c r="A8" s="997" t="s">
        <v>183</v>
      </c>
      <c r="B8" s="994">
        <v>2.4</v>
      </c>
      <c r="C8" s="994">
        <v>2.1</v>
      </c>
      <c r="D8" s="994">
        <v>3</v>
      </c>
      <c r="E8" s="994">
        <v>2.6</v>
      </c>
      <c r="F8" s="994">
        <v>2.5</v>
      </c>
      <c r="G8" s="994">
        <v>2.2999999999999998</v>
      </c>
      <c r="H8" s="994">
        <v>2.6</v>
      </c>
      <c r="I8" s="994">
        <v>2.2000000000000002</v>
      </c>
      <c r="J8" s="994">
        <v>2.6</v>
      </c>
      <c r="K8" s="994">
        <v>2.2000000000000002</v>
      </c>
      <c r="L8" s="994">
        <v>1.8</v>
      </c>
      <c r="M8" s="996">
        <v>1.5</v>
      </c>
      <c r="N8" s="133"/>
    </row>
    <row r="9" spans="1:14" ht="19.5" customHeight="1">
      <c r="A9" s="997" t="s">
        <v>39</v>
      </c>
      <c r="B9" s="994">
        <v>2.4</v>
      </c>
      <c r="C9" s="994">
        <v>2.1</v>
      </c>
      <c r="D9" s="994">
        <v>2.7</v>
      </c>
      <c r="E9" s="994">
        <v>2.2000000000000002</v>
      </c>
      <c r="F9" s="994">
        <v>2.2000000000000002</v>
      </c>
      <c r="G9" s="994">
        <v>1.9</v>
      </c>
      <c r="H9" s="994">
        <v>2.2999999999999998</v>
      </c>
      <c r="I9" s="994">
        <v>1.9</v>
      </c>
      <c r="J9" s="994">
        <v>2.6</v>
      </c>
      <c r="K9" s="994">
        <v>2.2999999999999998</v>
      </c>
      <c r="L9" s="994">
        <v>2.2999999999999998</v>
      </c>
      <c r="M9" s="994">
        <v>2</v>
      </c>
      <c r="N9" s="133"/>
    </row>
    <row r="10" spans="1:14" ht="18" customHeight="1">
      <c r="A10" s="997" t="s">
        <v>94</v>
      </c>
      <c r="B10" s="998">
        <v>1.7</v>
      </c>
      <c r="C10" s="996">
        <v>1.3</v>
      </c>
      <c r="D10" s="998">
        <v>2.1</v>
      </c>
      <c r="E10" s="998">
        <v>1.6</v>
      </c>
      <c r="F10" s="998">
        <v>1.7</v>
      </c>
      <c r="G10" s="998">
        <v>1.3</v>
      </c>
      <c r="H10" s="998">
        <v>1.8</v>
      </c>
      <c r="I10" s="998">
        <v>1.4</v>
      </c>
      <c r="J10" s="998">
        <v>1.4</v>
      </c>
      <c r="K10" s="998">
        <v>1.1000000000000001</v>
      </c>
      <c r="L10" s="998">
        <v>1.3</v>
      </c>
      <c r="M10" s="999">
        <v>0.8</v>
      </c>
      <c r="N10" s="133"/>
    </row>
    <row r="11" spans="1:14" s="1" customFormat="1" ht="39" customHeight="1">
      <c r="A11" s="1075" t="s">
        <v>458</v>
      </c>
      <c r="B11" s="1062"/>
      <c r="C11" s="1062"/>
      <c r="D11" s="1062"/>
      <c r="E11" s="1062"/>
      <c r="F11" s="1000"/>
      <c r="G11" s="1000"/>
      <c r="H11" s="1000"/>
      <c r="I11" s="1000"/>
      <c r="J11" s="131"/>
      <c r="K11" s="131"/>
    </row>
    <row r="12" spans="1:14" s="1" customFormat="1" ht="33.75" customHeight="1">
      <c r="A12" s="1071" t="s">
        <v>336</v>
      </c>
      <c r="B12" s="1071"/>
      <c r="C12" s="1071"/>
      <c r="D12" s="1071"/>
      <c r="E12" s="1071"/>
      <c r="F12" s="1000"/>
      <c r="G12" s="1000"/>
      <c r="H12" s="1000"/>
      <c r="I12" s="1000"/>
      <c r="J12" s="131"/>
      <c r="K12" s="131"/>
    </row>
    <row r="13" spans="1:14" s="1" customFormat="1">
      <c r="A13" s="1071"/>
      <c r="B13" s="1071"/>
      <c r="C13" s="1071"/>
      <c r="D13" s="1071"/>
      <c r="E13" s="1071"/>
      <c r="F13" s="1000"/>
      <c r="G13" s="1000"/>
      <c r="H13" s="1000"/>
      <c r="I13" s="1000"/>
      <c r="J13" s="131"/>
      <c r="K13" s="131"/>
    </row>
    <row r="14" spans="1:14" s="1" customFormat="1">
      <c r="A14" s="1071"/>
      <c r="B14" s="1071"/>
      <c r="C14" s="1071"/>
      <c r="D14" s="1071"/>
      <c r="E14" s="1071"/>
      <c r="F14" s="131"/>
      <c r="G14" s="131"/>
      <c r="H14" s="131"/>
      <c r="I14" s="131"/>
      <c r="J14" s="131"/>
      <c r="K14" s="131"/>
    </row>
    <row r="15" spans="1:14" s="1" customFormat="1">
      <c r="A15" s="1071"/>
      <c r="B15" s="1071"/>
      <c r="C15" s="1071"/>
      <c r="D15" s="1071"/>
      <c r="E15" s="1071"/>
      <c r="F15" s="1001"/>
      <c r="G15" s="1001"/>
      <c r="H15" s="1001"/>
      <c r="I15" s="1001"/>
      <c r="J15" s="1001"/>
      <c r="K15" s="1001"/>
    </row>
    <row r="16" spans="1:14" s="1" customFormat="1" ht="58.5" customHeight="1">
      <c r="A16" s="1071"/>
      <c r="B16" s="1071"/>
      <c r="C16" s="1071"/>
      <c r="D16" s="1071"/>
      <c r="E16" s="1071"/>
      <c r="F16" s="131"/>
      <c r="G16" s="131"/>
      <c r="H16" s="131"/>
      <c r="I16" s="131"/>
      <c r="J16" s="131"/>
      <c r="K16" s="131"/>
    </row>
  </sheetData>
  <mergeCells count="13">
    <mergeCell ref="A1:I2"/>
    <mergeCell ref="B4:C4"/>
    <mergeCell ref="D4:E4"/>
    <mergeCell ref="F4:G4"/>
    <mergeCell ref="H4:I4"/>
    <mergeCell ref="A16:E16"/>
    <mergeCell ref="L4:M4"/>
    <mergeCell ref="A11:E11"/>
    <mergeCell ref="A12:E12"/>
    <mergeCell ref="A13:E13"/>
    <mergeCell ref="A14:E14"/>
    <mergeCell ref="A15:E15"/>
    <mergeCell ref="J4:K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Y74"/>
  <sheetViews>
    <sheetView showGridLines="0" topLeftCell="A40" zoomScaleNormal="100" workbookViewId="0">
      <selection activeCell="L61" sqref="L60:M61"/>
    </sheetView>
  </sheetViews>
  <sheetFormatPr baseColWidth="10" defaultRowHeight="12.75"/>
  <cols>
    <col min="1" max="1" width="51.7109375" style="663" customWidth="1"/>
    <col min="2" max="2" width="9.140625" style="663" customWidth="1"/>
    <col min="3" max="3" width="10" style="663" customWidth="1"/>
    <col min="4" max="4" width="8.5703125" style="663" customWidth="1"/>
    <col min="5" max="6" width="9.28515625" style="663" customWidth="1"/>
    <col min="7" max="7" width="9" style="663" customWidth="1"/>
    <col min="8" max="8" width="9.140625" style="663" customWidth="1"/>
    <col min="9" max="9" width="9.28515625" style="663" customWidth="1"/>
    <col min="10" max="10" width="9.85546875" style="663" customWidth="1"/>
    <col min="11" max="11" width="9.42578125" style="663" customWidth="1"/>
    <col min="12" max="12" width="9.140625" style="663" customWidth="1"/>
    <col min="13" max="13" width="9.28515625" style="663" customWidth="1"/>
    <col min="14" max="14" width="9.7109375" style="663" customWidth="1"/>
    <col min="15" max="15" width="10.42578125" style="663" customWidth="1"/>
    <col min="16" max="16" width="8.85546875" style="663" customWidth="1"/>
    <col min="17" max="17" width="9.7109375" style="663" customWidth="1"/>
    <col min="18" max="16384" width="11.42578125" style="663"/>
  </cols>
  <sheetData>
    <row r="1" spans="1:9" ht="18.75" customHeight="1">
      <c r="A1" s="667" t="s">
        <v>364</v>
      </c>
      <c r="B1" s="667"/>
      <c r="C1" s="667"/>
      <c r="D1" s="667"/>
      <c r="E1" s="667"/>
      <c r="F1" s="667"/>
      <c r="G1" s="667"/>
      <c r="H1" s="667"/>
      <c r="I1" s="667"/>
    </row>
    <row r="2" spans="1:9" ht="12.75" customHeight="1">
      <c r="A2" s="667"/>
      <c r="B2" s="667"/>
      <c r="C2" s="667"/>
      <c r="D2" s="667"/>
      <c r="E2" s="667"/>
      <c r="F2" s="667"/>
      <c r="G2" s="667"/>
      <c r="H2" s="667"/>
      <c r="I2" s="667"/>
    </row>
    <row r="3" spans="1:9" ht="30">
      <c r="A3" s="1007" t="s">
        <v>183</v>
      </c>
      <c r="B3" s="668" t="s">
        <v>92</v>
      </c>
      <c r="C3" s="668" t="s">
        <v>93</v>
      </c>
      <c r="D3" s="179" t="s">
        <v>381</v>
      </c>
      <c r="E3" s="179" t="s">
        <v>382</v>
      </c>
      <c r="F3" s="179" t="s">
        <v>383</v>
      </c>
      <c r="G3" s="929" t="s">
        <v>384</v>
      </c>
    </row>
    <row r="4" spans="1:9" ht="14.1" customHeight="1">
      <c r="A4" s="669" t="s">
        <v>8</v>
      </c>
      <c r="B4" s="670">
        <v>2.1</v>
      </c>
      <c r="C4" s="670">
        <v>2.6</v>
      </c>
      <c r="D4" s="670">
        <v>2.2999999999999998</v>
      </c>
      <c r="E4" s="670">
        <v>2.2000000000000002</v>
      </c>
      <c r="F4" s="670">
        <v>2.2000000000000002</v>
      </c>
      <c r="G4" s="670">
        <v>1.5</v>
      </c>
    </row>
    <row r="5" spans="1:9" ht="14.1" customHeight="1">
      <c r="A5" s="672" t="s">
        <v>95</v>
      </c>
      <c r="B5" s="673">
        <v>2.2000000000000002</v>
      </c>
      <c r="C5" s="673">
        <v>2.7</v>
      </c>
      <c r="D5" s="673">
        <v>2.8</v>
      </c>
      <c r="E5" s="673">
        <v>3</v>
      </c>
      <c r="F5" s="673">
        <v>2.2999999999999998</v>
      </c>
      <c r="G5" s="673">
        <v>1.4</v>
      </c>
    </row>
    <row r="6" spans="1:9" ht="14.1" customHeight="1">
      <c r="A6" s="675" t="s">
        <v>66</v>
      </c>
      <c r="B6" s="676">
        <v>2.4</v>
      </c>
      <c r="C6" s="676">
        <v>2.8</v>
      </c>
      <c r="D6" s="676">
        <v>3.4</v>
      </c>
      <c r="E6" s="676">
        <v>3.5</v>
      </c>
      <c r="F6" s="676">
        <v>1.8</v>
      </c>
      <c r="G6" s="676">
        <v>1.3</v>
      </c>
    </row>
    <row r="7" spans="1:9" ht="14.1" customHeight="1">
      <c r="A7" s="675" t="s">
        <v>67</v>
      </c>
      <c r="B7" s="676">
        <v>1.3</v>
      </c>
      <c r="C7" s="676">
        <v>1.3</v>
      </c>
      <c r="D7" s="676">
        <v>1.7</v>
      </c>
      <c r="E7" s="676">
        <v>1.4</v>
      </c>
      <c r="F7" s="676">
        <v>1.2</v>
      </c>
      <c r="G7" s="676">
        <v>1.3</v>
      </c>
    </row>
    <row r="8" spans="1:9" ht="14.1" customHeight="1">
      <c r="A8" s="675" t="s">
        <v>68</v>
      </c>
      <c r="B8" s="676">
        <v>1.9</v>
      </c>
      <c r="C8" s="676">
        <v>1.9</v>
      </c>
      <c r="D8" s="676">
        <v>2</v>
      </c>
      <c r="E8" s="676">
        <v>2.1</v>
      </c>
      <c r="F8" s="676">
        <v>2</v>
      </c>
      <c r="G8" s="676">
        <v>2.1</v>
      </c>
    </row>
    <row r="9" spans="1:9" ht="14.1" customHeight="1">
      <c r="A9" s="678" t="s">
        <v>96</v>
      </c>
      <c r="B9" s="673">
        <v>0.1</v>
      </c>
      <c r="C9" s="673">
        <v>0.1</v>
      </c>
      <c r="D9" s="673">
        <v>0.8</v>
      </c>
      <c r="E9" s="673">
        <v>0.6</v>
      </c>
      <c r="F9" s="673">
        <v>-0.2</v>
      </c>
      <c r="G9" s="673">
        <v>-0.5</v>
      </c>
    </row>
    <row r="10" spans="1:9" ht="14.1" customHeight="1">
      <c r="A10" s="679" t="s">
        <v>55</v>
      </c>
      <c r="B10" s="673">
        <v>3</v>
      </c>
      <c r="C10" s="673">
        <v>3.2</v>
      </c>
      <c r="D10" s="673">
        <v>3.1</v>
      </c>
      <c r="E10" s="673">
        <v>3.2</v>
      </c>
      <c r="F10" s="673">
        <v>3.4</v>
      </c>
      <c r="G10" s="673">
        <v>2.2000000000000002</v>
      </c>
    </row>
    <row r="11" spans="1:9" ht="14.1" customHeight="1">
      <c r="A11" s="680" t="s">
        <v>53</v>
      </c>
      <c r="B11" s="670">
        <v>1.9</v>
      </c>
      <c r="C11" s="670">
        <v>2.5</v>
      </c>
      <c r="D11" s="670">
        <v>1.3</v>
      </c>
      <c r="E11" s="670">
        <v>2.2999999999999998</v>
      </c>
      <c r="F11" s="670">
        <v>2.1</v>
      </c>
      <c r="G11" s="670">
        <v>1.4</v>
      </c>
    </row>
    <row r="12" spans="1:9" ht="14.1" customHeight="1">
      <c r="A12" s="681" t="s">
        <v>52</v>
      </c>
      <c r="B12" s="682">
        <v>0.7</v>
      </c>
      <c r="C12" s="682">
        <v>0.8</v>
      </c>
      <c r="D12" s="682">
        <v>0.9</v>
      </c>
      <c r="E12" s="682">
        <v>0.8</v>
      </c>
      <c r="F12" s="682">
        <v>0.8</v>
      </c>
      <c r="G12" s="682">
        <v>2.2000000000000002</v>
      </c>
    </row>
    <row r="13" spans="1:9" ht="14.1" customHeight="1">
      <c r="A13" s="195" t="s">
        <v>17</v>
      </c>
      <c r="B13" s="693">
        <v>2.5</v>
      </c>
      <c r="C13" s="693">
        <v>3.1</v>
      </c>
      <c r="D13" s="693">
        <v>2.8</v>
      </c>
      <c r="E13" s="693">
        <v>2.7</v>
      </c>
      <c r="F13" s="693">
        <v>2.8</v>
      </c>
      <c r="G13" s="693">
        <v>1.8</v>
      </c>
    </row>
    <row r="14" spans="1:9" ht="14.1" customHeight="1">
      <c r="A14" s="196" t="s">
        <v>16</v>
      </c>
      <c r="B14" s="694">
        <v>1.6</v>
      </c>
      <c r="C14" s="694">
        <v>1.8</v>
      </c>
      <c r="D14" s="694">
        <v>1.6</v>
      </c>
      <c r="E14" s="694">
        <v>1.7</v>
      </c>
      <c r="F14" s="694">
        <v>1.7</v>
      </c>
      <c r="G14" s="694">
        <v>1</v>
      </c>
    </row>
    <row r="15" spans="1:9" ht="14.1" customHeight="1">
      <c r="A15" s="197" t="s">
        <v>36</v>
      </c>
      <c r="B15" s="684">
        <v>2.6</v>
      </c>
      <c r="C15" s="684">
        <v>3.9</v>
      </c>
      <c r="D15" s="684">
        <v>1.3</v>
      </c>
      <c r="E15" s="684">
        <v>3.1</v>
      </c>
      <c r="F15" s="684">
        <v>2.5</v>
      </c>
      <c r="G15" s="684">
        <v>2.2999999999999998</v>
      </c>
    </row>
    <row r="16" spans="1:9" ht="14.1" customHeight="1">
      <c r="A16" s="196" t="s">
        <v>101</v>
      </c>
      <c r="B16" s="673">
        <v>1.9</v>
      </c>
      <c r="C16" s="673">
        <v>2.2000000000000002</v>
      </c>
      <c r="D16" s="673">
        <v>1.5</v>
      </c>
      <c r="E16" s="673">
        <v>2.4</v>
      </c>
      <c r="F16" s="673">
        <v>1.9</v>
      </c>
      <c r="G16" s="673">
        <v>1.5</v>
      </c>
    </row>
    <row r="17" spans="1:7" ht="14.1" customHeight="1">
      <c r="A17" s="196" t="s">
        <v>102</v>
      </c>
      <c r="B17" s="673">
        <v>2.1</v>
      </c>
      <c r="C17" s="673">
        <v>2.6</v>
      </c>
      <c r="D17" s="673">
        <v>2.2000000000000002</v>
      </c>
      <c r="E17" s="673">
        <v>3.2</v>
      </c>
      <c r="F17" s="673">
        <v>1.6</v>
      </c>
      <c r="G17" s="673">
        <v>1.4</v>
      </c>
    </row>
    <row r="18" spans="1:7" ht="14.1" customHeight="1">
      <c r="A18" s="196" t="s">
        <v>86</v>
      </c>
      <c r="B18" s="673">
        <v>1.8</v>
      </c>
      <c r="C18" s="673">
        <v>2.7</v>
      </c>
      <c r="D18" s="673">
        <v>1.4</v>
      </c>
      <c r="E18" s="673">
        <v>2.2999999999999998</v>
      </c>
      <c r="F18" s="673">
        <v>1.7</v>
      </c>
      <c r="G18" s="673">
        <v>0.9</v>
      </c>
    </row>
    <row r="19" spans="1:7" ht="14.1" customHeight="1" thickBot="1">
      <c r="A19" s="198" t="s">
        <v>87</v>
      </c>
      <c r="B19" s="686">
        <v>0.7</v>
      </c>
      <c r="C19" s="686">
        <v>1.6</v>
      </c>
      <c r="D19" s="686">
        <v>0.5</v>
      </c>
      <c r="E19" s="686">
        <v>0.9</v>
      </c>
      <c r="F19" s="686">
        <v>-0.1</v>
      </c>
      <c r="G19" s="686">
        <v>0.1</v>
      </c>
    </row>
    <row r="20" spans="1:7" ht="30">
      <c r="A20" s="1008" t="s">
        <v>39</v>
      </c>
      <c r="B20" s="668" t="s">
        <v>92</v>
      </c>
      <c r="C20" s="668" t="s">
        <v>93</v>
      </c>
      <c r="D20" s="179" t="s">
        <v>381</v>
      </c>
      <c r="E20" s="179" t="s">
        <v>382</v>
      </c>
      <c r="F20" s="179" t="s">
        <v>383</v>
      </c>
      <c r="G20" s="929" t="s">
        <v>384</v>
      </c>
    </row>
    <row r="21" spans="1:7" ht="14.1" customHeight="1">
      <c r="A21" s="669" t="s">
        <v>8</v>
      </c>
      <c r="B21" s="670">
        <v>2.1</v>
      </c>
      <c r="C21" s="670">
        <v>2.2000000000000002</v>
      </c>
      <c r="D21" s="670">
        <v>1.9</v>
      </c>
      <c r="E21" s="670">
        <v>1.9</v>
      </c>
      <c r="F21" s="670">
        <v>2.2999999999999998</v>
      </c>
      <c r="G21" s="670">
        <v>2</v>
      </c>
    </row>
    <row r="22" spans="1:7" ht="14.1" customHeight="1">
      <c r="A22" s="672" t="s">
        <v>95</v>
      </c>
      <c r="B22" s="673">
        <v>2.1</v>
      </c>
      <c r="C22" s="673">
        <v>2.2999999999999998</v>
      </c>
      <c r="D22" s="673">
        <v>1.7</v>
      </c>
      <c r="E22" s="673">
        <v>2</v>
      </c>
      <c r="F22" s="673">
        <v>2.2999999999999998</v>
      </c>
      <c r="G22" s="673">
        <v>2</v>
      </c>
    </row>
    <row r="23" spans="1:7" ht="14.1" customHeight="1">
      <c r="A23" s="675" t="s">
        <v>66</v>
      </c>
      <c r="B23" s="676">
        <v>2.7</v>
      </c>
      <c r="C23" s="676">
        <v>2.7</v>
      </c>
      <c r="D23" s="676">
        <v>3.9</v>
      </c>
      <c r="E23" s="676">
        <v>3</v>
      </c>
      <c r="F23" s="676">
        <v>2.4</v>
      </c>
      <c r="G23" s="676">
        <v>2</v>
      </c>
    </row>
    <row r="24" spans="1:7" ht="14.1" customHeight="1">
      <c r="A24" s="675" t="s">
        <v>67</v>
      </c>
      <c r="B24" s="676">
        <v>1.7</v>
      </c>
      <c r="C24" s="676">
        <v>1.6</v>
      </c>
      <c r="D24" s="676">
        <v>2</v>
      </c>
      <c r="E24" s="676">
        <v>1.8</v>
      </c>
      <c r="F24" s="676">
        <v>1.6</v>
      </c>
      <c r="G24" s="676">
        <v>1.6</v>
      </c>
    </row>
    <row r="25" spans="1:7" ht="14.1" customHeight="1">
      <c r="A25" s="675" t="s">
        <v>68</v>
      </c>
      <c r="B25" s="676">
        <v>2.1</v>
      </c>
      <c r="C25" s="676">
        <v>2.1</v>
      </c>
      <c r="D25" s="676">
        <v>1.6</v>
      </c>
      <c r="E25" s="676">
        <v>1.9</v>
      </c>
      <c r="F25" s="676">
        <v>2.2999999999999998</v>
      </c>
      <c r="G25" s="676">
        <v>2.4</v>
      </c>
    </row>
    <row r="26" spans="1:7" ht="14.1" customHeight="1">
      <c r="A26" s="678" t="s">
        <v>96</v>
      </c>
      <c r="B26" s="673">
        <v>1.7</v>
      </c>
      <c r="C26" s="673">
        <v>1.8</v>
      </c>
      <c r="D26" s="673">
        <v>1.6</v>
      </c>
      <c r="E26" s="673">
        <v>1.7</v>
      </c>
      <c r="F26" s="673">
        <v>1.9</v>
      </c>
      <c r="G26" s="673">
        <v>1.7</v>
      </c>
    </row>
    <row r="27" spans="1:7" ht="14.1" customHeight="1">
      <c r="A27" s="679" t="s">
        <v>55</v>
      </c>
      <c r="B27" s="673">
        <v>4</v>
      </c>
      <c r="C27" s="673">
        <v>3.7</v>
      </c>
      <c r="D27" s="673">
        <v>12.2</v>
      </c>
      <c r="E27" s="673">
        <v>6.6</v>
      </c>
      <c r="F27" s="673">
        <v>1.8</v>
      </c>
      <c r="G27" s="673">
        <v>3</v>
      </c>
    </row>
    <row r="28" spans="1:7" ht="14.1" customHeight="1">
      <c r="A28" s="680" t="s">
        <v>53</v>
      </c>
      <c r="B28" s="670">
        <v>1.9</v>
      </c>
      <c r="C28" s="670">
        <v>2.1</v>
      </c>
      <c r="D28" s="670">
        <v>1.5</v>
      </c>
      <c r="E28" s="670">
        <v>1.7</v>
      </c>
      <c r="F28" s="670">
        <v>2.1</v>
      </c>
      <c r="G28" s="670">
        <v>1.9</v>
      </c>
    </row>
    <row r="29" spans="1:7" ht="14.1" customHeight="1">
      <c r="A29" s="681" t="s">
        <v>52</v>
      </c>
      <c r="B29" s="682">
        <v>0.8</v>
      </c>
      <c r="C29" s="682">
        <v>0.8</v>
      </c>
      <c r="D29" s="682">
        <v>0.5</v>
      </c>
      <c r="E29" s="682">
        <v>0.8</v>
      </c>
      <c r="F29" s="682">
        <v>1</v>
      </c>
      <c r="G29" s="682">
        <v>1.1000000000000001</v>
      </c>
    </row>
    <row r="30" spans="1:7" ht="14.1" customHeight="1">
      <c r="A30" s="195" t="s">
        <v>17</v>
      </c>
      <c r="B30" s="693">
        <v>2.1</v>
      </c>
      <c r="C30" s="693">
        <v>2.2000000000000002</v>
      </c>
      <c r="D30" s="693">
        <v>1.9</v>
      </c>
      <c r="E30" s="693">
        <v>1.9</v>
      </c>
      <c r="F30" s="693">
        <v>2.4</v>
      </c>
      <c r="G30" s="693">
        <v>2.1</v>
      </c>
    </row>
    <row r="31" spans="1:7" ht="14.1" customHeight="1">
      <c r="A31" s="196" t="s">
        <v>16</v>
      </c>
      <c r="B31" s="694">
        <v>2</v>
      </c>
      <c r="C31" s="694">
        <v>2.2000000000000002</v>
      </c>
      <c r="D31" s="694">
        <v>2.1</v>
      </c>
      <c r="E31" s="694">
        <v>2.1</v>
      </c>
      <c r="F31" s="694">
        <v>2.2000000000000002</v>
      </c>
      <c r="G31" s="694">
        <v>1.8</v>
      </c>
    </row>
    <row r="32" spans="1:7" ht="14.1" customHeight="1">
      <c r="A32" s="197" t="s">
        <v>36</v>
      </c>
      <c r="B32" s="684">
        <v>2.1</v>
      </c>
      <c r="C32" s="684">
        <v>2.2000000000000002</v>
      </c>
      <c r="D32" s="684">
        <v>0.8</v>
      </c>
      <c r="E32" s="684">
        <v>3</v>
      </c>
      <c r="F32" s="684">
        <v>2</v>
      </c>
      <c r="G32" s="684">
        <v>1.9</v>
      </c>
    </row>
    <row r="33" spans="1:8" ht="14.1" customHeight="1">
      <c r="A33" s="196" t="s">
        <v>101</v>
      </c>
      <c r="B33" s="673">
        <v>1.3</v>
      </c>
      <c r="C33" s="673">
        <v>1.6</v>
      </c>
      <c r="D33" s="673">
        <v>1.3</v>
      </c>
      <c r="E33" s="673">
        <v>1.3</v>
      </c>
      <c r="F33" s="673">
        <v>1.5</v>
      </c>
      <c r="G33" s="673">
        <v>1.2</v>
      </c>
    </row>
    <row r="34" spans="1:8" ht="14.1" customHeight="1">
      <c r="A34" s="196" t="s">
        <v>102</v>
      </c>
      <c r="B34" s="673">
        <v>2.4</v>
      </c>
      <c r="C34" s="673">
        <v>2.6</v>
      </c>
      <c r="D34" s="673">
        <v>1.8</v>
      </c>
      <c r="E34" s="673">
        <v>2</v>
      </c>
      <c r="F34" s="673">
        <v>3</v>
      </c>
      <c r="G34" s="673">
        <v>2.4</v>
      </c>
    </row>
    <row r="35" spans="1:8" ht="14.1" customHeight="1">
      <c r="A35" s="196" t="s">
        <v>86</v>
      </c>
      <c r="B35" s="673">
        <v>1.6</v>
      </c>
      <c r="C35" s="673">
        <v>1.8</v>
      </c>
      <c r="D35" s="673">
        <v>1.5</v>
      </c>
      <c r="E35" s="673">
        <v>1.9</v>
      </c>
      <c r="F35" s="673">
        <v>1.6</v>
      </c>
      <c r="G35" s="673">
        <v>1.3</v>
      </c>
    </row>
    <row r="36" spans="1:8" ht="14.1" customHeight="1" thickBot="1">
      <c r="A36" s="198" t="s">
        <v>87</v>
      </c>
      <c r="B36" s="686">
        <v>1.5</v>
      </c>
      <c r="C36" s="686">
        <v>2.1</v>
      </c>
      <c r="D36" s="686">
        <v>1.9</v>
      </c>
      <c r="E36" s="686">
        <v>2.2000000000000002</v>
      </c>
      <c r="F36" s="686">
        <v>1.7</v>
      </c>
      <c r="G36" s="686">
        <v>0.9</v>
      </c>
    </row>
    <row r="37" spans="1:8" ht="30">
      <c r="A37" s="1046" t="s">
        <v>119</v>
      </c>
      <c r="B37" s="1047" t="s">
        <v>92</v>
      </c>
      <c r="C37" s="1047" t="s">
        <v>93</v>
      </c>
      <c r="D37" s="179" t="s">
        <v>381</v>
      </c>
      <c r="E37" s="179" t="s">
        <v>382</v>
      </c>
      <c r="F37" s="179" t="s">
        <v>383</v>
      </c>
      <c r="G37" s="929" t="s">
        <v>384</v>
      </c>
      <c r="H37" s="1"/>
    </row>
    <row r="38" spans="1:8" ht="14.1" customHeight="1">
      <c r="A38" s="1048" t="s">
        <v>8</v>
      </c>
      <c r="B38" s="670">
        <v>1.3</v>
      </c>
      <c r="C38" s="670">
        <v>1.6</v>
      </c>
      <c r="D38" s="670">
        <v>1.3</v>
      </c>
      <c r="E38" s="670">
        <v>1.4</v>
      </c>
      <c r="F38" s="670">
        <v>1.1000000000000001</v>
      </c>
      <c r="G38" s="670">
        <v>0.8</v>
      </c>
      <c r="H38" s="1"/>
    </row>
    <row r="39" spans="1:8" ht="14.1" customHeight="1">
      <c r="A39" s="1049" t="s">
        <v>95</v>
      </c>
      <c r="B39" s="673">
        <v>1.3</v>
      </c>
      <c r="C39" s="673">
        <v>1.7</v>
      </c>
      <c r="D39" s="673">
        <v>1.4</v>
      </c>
      <c r="E39" s="673">
        <v>1.8</v>
      </c>
      <c r="F39" s="673">
        <v>1.2</v>
      </c>
      <c r="G39" s="673">
        <v>0.9</v>
      </c>
      <c r="H39" s="1"/>
    </row>
    <row r="40" spans="1:8" ht="14.1" customHeight="1">
      <c r="A40" s="1050" t="s">
        <v>66</v>
      </c>
      <c r="B40" s="676">
        <v>1</v>
      </c>
      <c r="C40" s="676">
        <v>1.4</v>
      </c>
      <c r="D40" s="676">
        <v>2.1</v>
      </c>
      <c r="E40" s="676">
        <v>2</v>
      </c>
      <c r="F40" s="676">
        <v>0.5</v>
      </c>
      <c r="G40" s="676">
        <v>0.1</v>
      </c>
      <c r="H40" s="1"/>
    </row>
    <row r="41" spans="1:8" ht="14.1" customHeight="1">
      <c r="A41" s="1050" t="s">
        <v>67</v>
      </c>
      <c r="B41" s="676">
        <v>1</v>
      </c>
      <c r="C41" s="676">
        <v>0.6</v>
      </c>
      <c r="D41" s="676">
        <v>2.2999999999999998</v>
      </c>
      <c r="E41" s="676">
        <v>1.4</v>
      </c>
      <c r="F41" s="676">
        <v>0.9</v>
      </c>
      <c r="G41" s="676">
        <v>0.9</v>
      </c>
      <c r="H41" s="1"/>
    </row>
    <row r="42" spans="1:8" ht="14.1" customHeight="1">
      <c r="A42" s="1050" t="s">
        <v>68</v>
      </c>
      <c r="B42" s="676">
        <v>1.4</v>
      </c>
      <c r="C42" s="676">
        <v>1.8</v>
      </c>
      <c r="D42" s="676">
        <v>1.2</v>
      </c>
      <c r="E42" s="676">
        <v>1.4</v>
      </c>
      <c r="F42" s="676">
        <v>1.5</v>
      </c>
      <c r="G42" s="676">
        <v>1.2</v>
      </c>
      <c r="H42" s="1"/>
    </row>
    <row r="43" spans="1:8" ht="14.1" customHeight="1">
      <c r="A43" s="678" t="s">
        <v>96</v>
      </c>
      <c r="B43" s="673">
        <v>1.3</v>
      </c>
      <c r="C43" s="673">
        <v>1.5</v>
      </c>
      <c r="D43" s="673">
        <v>1.2</v>
      </c>
      <c r="E43" s="673">
        <v>1.3</v>
      </c>
      <c r="F43" s="673">
        <v>1.7</v>
      </c>
      <c r="G43" s="673">
        <v>0.9</v>
      </c>
    </row>
    <row r="44" spans="1:8" ht="14.1" customHeight="1">
      <c r="A44" s="679" t="s">
        <v>55</v>
      </c>
      <c r="B44" s="673">
        <v>1.4</v>
      </c>
      <c r="C44" s="673">
        <v>0.7</v>
      </c>
      <c r="D44" s="673">
        <v>3</v>
      </c>
      <c r="E44" s="673">
        <v>1.1000000000000001</v>
      </c>
      <c r="F44" s="673">
        <v>1.3</v>
      </c>
      <c r="G44" s="673">
        <v>1.6</v>
      </c>
    </row>
    <row r="45" spans="1:8" ht="14.1" customHeight="1">
      <c r="A45" s="680" t="s">
        <v>53</v>
      </c>
      <c r="B45" s="670">
        <v>1.2</v>
      </c>
      <c r="C45" s="670">
        <v>1.5</v>
      </c>
      <c r="D45" s="670">
        <v>1.1000000000000001</v>
      </c>
      <c r="E45" s="670">
        <v>1.3</v>
      </c>
      <c r="F45" s="670">
        <v>1</v>
      </c>
      <c r="G45" s="670">
        <v>0.8</v>
      </c>
    </row>
    <row r="46" spans="1:8" ht="14.1" customHeight="1">
      <c r="A46" s="681" t="s">
        <v>52</v>
      </c>
      <c r="B46" s="682">
        <v>2.1</v>
      </c>
      <c r="C46" s="682">
        <v>1.6</v>
      </c>
      <c r="D46" s="682">
        <v>0.7</v>
      </c>
      <c r="E46" s="682">
        <v>0.8</v>
      </c>
      <c r="F46" s="682">
        <v>1.6</v>
      </c>
      <c r="G46" s="682">
        <v>2.2000000000000002</v>
      </c>
    </row>
    <row r="47" spans="1:8" ht="14.1" customHeight="1">
      <c r="A47" s="195" t="s">
        <v>17</v>
      </c>
      <c r="B47" s="693">
        <v>1.4</v>
      </c>
      <c r="C47" s="693">
        <v>1.7</v>
      </c>
      <c r="D47" s="693">
        <v>1.3</v>
      </c>
      <c r="E47" s="693">
        <v>1.4</v>
      </c>
      <c r="F47" s="693">
        <v>1.2</v>
      </c>
      <c r="G47" s="693">
        <v>1.1000000000000001</v>
      </c>
    </row>
    <row r="48" spans="1:8" ht="14.1" customHeight="1">
      <c r="A48" s="196" t="s">
        <v>16</v>
      </c>
      <c r="B48" s="694">
        <v>1.3</v>
      </c>
      <c r="C48" s="694">
        <v>1.5</v>
      </c>
      <c r="D48" s="694">
        <v>1.1000000000000001</v>
      </c>
      <c r="E48" s="694">
        <v>1.5</v>
      </c>
      <c r="F48" s="694">
        <v>0.8</v>
      </c>
      <c r="G48" s="694">
        <v>0.8</v>
      </c>
    </row>
    <row r="49" spans="1:13" ht="14.1" customHeight="1">
      <c r="A49" s="197" t="s">
        <v>36</v>
      </c>
      <c r="B49" s="684">
        <v>1.7</v>
      </c>
      <c r="C49" s="684">
        <v>1.5</v>
      </c>
      <c r="D49" s="684">
        <v>1.9</v>
      </c>
      <c r="E49" s="684">
        <v>1.5</v>
      </c>
      <c r="F49" s="684">
        <v>1.6</v>
      </c>
      <c r="G49" s="684">
        <v>1.8</v>
      </c>
    </row>
    <row r="50" spans="1:13" ht="14.1" customHeight="1">
      <c r="A50" s="196" t="s">
        <v>101</v>
      </c>
      <c r="B50" s="673">
        <v>1.7</v>
      </c>
      <c r="C50" s="673">
        <v>1.7</v>
      </c>
      <c r="D50" s="673">
        <v>1.1000000000000001</v>
      </c>
      <c r="E50" s="673">
        <v>1.2</v>
      </c>
      <c r="F50" s="673">
        <v>1.1000000000000001</v>
      </c>
      <c r="G50" s="673">
        <v>2.2000000000000002</v>
      </c>
    </row>
    <row r="51" spans="1:13" ht="14.1" customHeight="1">
      <c r="A51" s="196" t="s">
        <v>102</v>
      </c>
      <c r="B51" s="673">
        <v>1.3</v>
      </c>
      <c r="C51" s="673">
        <v>1.7</v>
      </c>
      <c r="D51" s="673">
        <v>1.2</v>
      </c>
      <c r="E51" s="673">
        <v>1.4</v>
      </c>
      <c r="F51" s="673">
        <v>1.2</v>
      </c>
      <c r="G51" s="673">
        <v>1</v>
      </c>
    </row>
    <row r="52" spans="1:13" ht="14.1" customHeight="1">
      <c r="A52" s="1051" t="s">
        <v>86</v>
      </c>
      <c r="B52" s="673">
        <v>0.4</v>
      </c>
      <c r="C52" s="673">
        <v>0.3</v>
      </c>
      <c r="D52" s="673">
        <v>1.1000000000000001</v>
      </c>
      <c r="E52" s="673">
        <v>1</v>
      </c>
      <c r="F52" s="673">
        <v>0.3</v>
      </c>
      <c r="G52" s="673">
        <v>-0.6</v>
      </c>
      <c r="H52" s="1"/>
    </row>
    <row r="53" spans="1:13" ht="14.1" customHeight="1" thickBot="1">
      <c r="A53" s="1052" t="s">
        <v>87</v>
      </c>
      <c r="B53" s="686">
        <v>-0.2</v>
      </c>
      <c r="C53" s="686">
        <v>0.2</v>
      </c>
      <c r="D53" s="686">
        <v>1.2</v>
      </c>
      <c r="E53" s="686">
        <v>0.5</v>
      </c>
      <c r="F53" s="686">
        <v>-2.2000000000000002</v>
      </c>
      <c r="G53" s="686">
        <v>0.9</v>
      </c>
      <c r="H53" s="1"/>
    </row>
    <row r="54" spans="1:13" ht="30">
      <c r="A54" s="1046" t="s">
        <v>151</v>
      </c>
      <c r="B54" s="1047" t="s">
        <v>92</v>
      </c>
      <c r="C54" s="1047" t="s">
        <v>93</v>
      </c>
      <c r="D54" s="179" t="s">
        <v>381</v>
      </c>
      <c r="E54" s="179" t="s">
        <v>382</v>
      </c>
      <c r="F54" s="179" t="s">
        <v>383</v>
      </c>
      <c r="G54" s="929" t="s">
        <v>384</v>
      </c>
      <c r="H54" s="1053"/>
      <c r="I54" s="922"/>
      <c r="J54" s="922"/>
      <c r="K54" s="688"/>
      <c r="L54" s="688"/>
      <c r="M54" s="688"/>
    </row>
    <row r="55" spans="1:13" ht="14.1" customHeight="1">
      <c r="A55" s="1048" t="s">
        <v>8</v>
      </c>
      <c r="B55" s="670">
        <v>1.9</v>
      </c>
      <c r="C55" s="670">
        <v>2.2000000000000002</v>
      </c>
      <c r="D55" s="670">
        <v>1.8</v>
      </c>
      <c r="E55" s="670">
        <v>1.9</v>
      </c>
      <c r="F55" s="670">
        <v>2</v>
      </c>
      <c r="G55" s="671">
        <v>1.6</v>
      </c>
      <c r="H55" s="1039"/>
      <c r="I55" s="921"/>
      <c r="J55" s="921"/>
      <c r="K55" s="688"/>
      <c r="L55" s="688"/>
      <c r="M55" s="688"/>
    </row>
    <row r="56" spans="1:13" ht="14.1" customHeight="1">
      <c r="A56" s="1049" t="s">
        <v>95</v>
      </c>
      <c r="B56" s="673">
        <v>2</v>
      </c>
      <c r="C56" s="673">
        <v>2.4</v>
      </c>
      <c r="D56" s="673">
        <v>1.8</v>
      </c>
      <c r="E56" s="673">
        <v>2.1</v>
      </c>
      <c r="F56" s="673">
        <v>2</v>
      </c>
      <c r="G56" s="674">
        <v>1.7</v>
      </c>
      <c r="H56" s="1040"/>
      <c r="I56" s="926"/>
      <c r="J56" s="926"/>
      <c r="K56" s="689"/>
      <c r="L56" s="689"/>
      <c r="M56" s="689"/>
    </row>
    <row r="57" spans="1:13" ht="14.1" customHeight="1">
      <c r="A57" s="1050" t="s">
        <v>66</v>
      </c>
      <c r="B57" s="676">
        <v>2.2000000000000002</v>
      </c>
      <c r="C57" s="676">
        <v>2.4</v>
      </c>
      <c r="D57" s="676">
        <v>3</v>
      </c>
      <c r="E57" s="676">
        <v>3.2</v>
      </c>
      <c r="F57" s="676">
        <v>1.7</v>
      </c>
      <c r="G57" s="677">
        <v>1.3</v>
      </c>
      <c r="H57" s="1"/>
    </row>
    <row r="58" spans="1:13" ht="14.1" customHeight="1">
      <c r="A58" s="1050" t="s">
        <v>67</v>
      </c>
      <c r="B58" s="676">
        <v>1.4</v>
      </c>
      <c r="C58" s="676">
        <v>1.2</v>
      </c>
      <c r="D58" s="676">
        <v>2</v>
      </c>
      <c r="E58" s="676">
        <v>1.6</v>
      </c>
      <c r="F58" s="676">
        <v>1.2</v>
      </c>
      <c r="G58" s="677">
        <v>1.3</v>
      </c>
      <c r="H58" s="1"/>
    </row>
    <row r="59" spans="1:13" ht="14.1" customHeight="1">
      <c r="A59" s="1050" t="s">
        <v>68</v>
      </c>
      <c r="B59" s="676">
        <v>1.9</v>
      </c>
      <c r="C59" s="676">
        <v>2</v>
      </c>
      <c r="D59" s="676">
        <v>1.5</v>
      </c>
      <c r="E59" s="676">
        <v>1.8</v>
      </c>
      <c r="F59" s="676">
        <v>2</v>
      </c>
      <c r="G59" s="677">
        <v>2</v>
      </c>
      <c r="H59" s="1"/>
    </row>
    <row r="60" spans="1:13" ht="14.1" customHeight="1">
      <c r="A60" s="1054" t="s">
        <v>96</v>
      </c>
      <c r="B60" s="673">
        <v>0.8</v>
      </c>
      <c r="C60" s="673">
        <v>1.4</v>
      </c>
      <c r="D60" s="673">
        <v>1.3</v>
      </c>
      <c r="E60" s="673">
        <v>1.4</v>
      </c>
      <c r="F60" s="673">
        <v>0.5</v>
      </c>
      <c r="G60" s="674">
        <v>-0.2</v>
      </c>
      <c r="H60" s="1"/>
    </row>
    <row r="61" spans="1:13" ht="14.1" customHeight="1">
      <c r="A61" s="679" t="s">
        <v>55</v>
      </c>
      <c r="B61" s="673">
        <v>2.8</v>
      </c>
      <c r="C61" s="673">
        <v>3.6</v>
      </c>
      <c r="D61" s="673">
        <v>3.7</v>
      </c>
      <c r="E61" s="673">
        <v>3.1</v>
      </c>
      <c r="F61" s="673">
        <v>3</v>
      </c>
      <c r="G61" s="674">
        <v>1.4</v>
      </c>
      <c r="H61" s="1"/>
    </row>
    <row r="62" spans="1:13" ht="14.1" customHeight="1">
      <c r="A62" s="680" t="s">
        <v>53</v>
      </c>
      <c r="B62" s="670">
        <v>1.7</v>
      </c>
      <c r="C62" s="670">
        <v>2</v>
      </c>
      <c r="D62" s="670">
        <v>1.5</v>
      </c>
      <c r="E62" s="670">
        <v>1.7</v>
      </c>
      <c r="F62" s="670">
        <v>1.9</v>
      </c>
      <c r="G62" s="671">
        <v>1.5</v>
      </c>
      <c r="H62" s="1"/>
    </row>
    <row r="63" spans="1:13" ht="14.1" customHeight="1">
      <c r="A63" s="681" t="s">
        <v>52</v>
      </c>
      <c r="B63" s="682">
        <v>0.9</v>
      </c>
      <c r="C63" s="682">
        <v>0.8</v>
      </c>
      <c r="D63" s="682">
        <v>0.7</v>
      </c>
      <c r="E63" s="682">
        <v>0.8</v>
      </c>
      <c r="F63" s="682">
        <v>1.2</v>
      </c>
      <c r="G63" s="683">
        <v>1.2</v>
      </c>
      <c r="H63" s="1"/>
    </row>
    <row r="64" spans="1:13" ht="14.1" customHeight="1">
      <c r="A64" s="1055" t="s">
        <v>17</v>
      </c>
      <c r="B64" s="693">
        <v>2.1</v>
      </c>
      <c r="C64" s="693">
        <v>2.2000000000000002</v>
      </c>
      <c r="D64" s="693">
        <v>1.7</v>
      </c>
      <c r="E64" s="693">
        <v>1.8</v>
      </c>
      <c r="F64" s="693">
        <v>2.4</v>
      </c>
      <c r="G64" s="691">
        <v>2</v>
      </c>
      <c r="H64" s="1"/>
    </row>
    <row r="65" spans="1:25" ht="14.1" customHeight="1">
      <c r="A65" s="1051" t="s">
        <v>16</v>
      </c>
      <c r="B65" s="694">
        <v>1.7</v>
      </c>
      <c r="C65" s="694">
        <v>2</v>
      </c>
      <c r="D65" s="694">
        <v>1.8</v>
      </c>
      <c r="E65" s="694">
        <v>1.9</v>
      </c>
      <c r="F65" s="694">
        <v>1.7</v>
      </c>
      <c r="G65" s="692">
        <v>1.2</v>
      </c>
      <c r="H65" s="1"/>
    </row>
    <row r="66" spans="1:25" ht="14.1" customHeight="1">
      <c r="A66" s="197" t="s">
        <v>36</v>
      </c>
      <c r="B66" s="684">
        <v>2.2999999999999998</v>
      </c>
      <c r="C66" s="684">
        <v>2.1</v>
      </c>
      <c r="D66" s="684">
        <v>2</v>
      </c>
      <c r="E66" s="684">
        <v>2.5</v>
      </c>
      <c r="F66" s="684">
        <v>2.5</v>
      </c>
      <c r="G66" s="685">
        <v>2.5</v>
      </c>
    </row>
    <row r="67" spans="1:25" ht="14.1" customHeight="1">
      <c r="A67" s="196" t="s">
        <v>101</v>
      </c>
      <c r="B67" s="673">
        <v>1.6</v>
      </c>
      <c r="C67" s="673">
        <v>1.9</v>
      </c>
      <c r="D67" s="673">
        <v>1.3</v>
      </c>
      <c r="E67" s="673">
        <v>1.3</v>
      </c>
      <c r="F67" s="673">
        <v>1.6</v>
      </c>
      <c r="G67" s="674">
        <v>1.4</v>
      </c>
    </row>
    <row r="68" spans="1:25" ht="14.1" customHeight="1">
      <c r="A68" s="196" t="s">
        <v>102</v>
      </c>
      <c r="B68" s="673">
        <v>2.1</v>
      </c>
      <c r="C68" s="673">
        <v>2.9</v>
      </c>
      <c r="D68" s="673">
        <v>1.7</v>
      </c>
      <c r="E68" s="673">
        <v>2.2000000000000002</v>
      </c>
      <c r="F68" s="673">
        <v>2</v>
      </c>
      <c r="G68" s="674">
        <v>1.8</v>
      </c>
    </row>
    <row r="69" spans="1:25" ht="14.1" customHeight="1">
      <c r="A69" s="196" t="s">
        <v>86</v>
      </c>
      <c r="B69" s="673">
        <v>1.3</v>
      </c>
      <c r="C69" s="673">
        <v>1.3</v>
      </c>
      <c r="D69" s="673">
        <v>1.4</v>
      </c>
      <c r="E69" s="673">
        <v>1.6</v>
      </c>
      <c r="F69" s="673">
        <v>1.7</v>
      </c>
      <c r="G69" s="674">
        <v>1</v>
      </c>
    </row>
    <row r="70" spans="1:25" ht="14.1" customHeight="1" thickBot="1">
      <c r="A70" s="198" t="s">
        <v>87</v>
      </c>
      <c r="B70" s="686">
        <v>0.5</v>
      </c>
      <c r="C70" s="686">
        <v>0.8</v>
      </c>
      <c r="D70" s="686">
        <v>1.5</v>
      </c>
      <c r="E70" s="686">
        <v>1.4</v>
      </c>
      <c r="F70" s="686">
        <v>0</v>
      </c>
      <c r="G70" s="687">
        <v>-0.3</v>
      </c>
    </row>
    <row r="72" spans="1:25" ht="39.75" customHeight="1">
      <c r="A72" s="922" t="s">
        <v>459</v>
      </c>
      <c r="B72" s="922"/>
      <c r="C72" s="922"/>
      <c r="D72" s="922"/>
      <c r="E72" s="922"/>
      <c r="F72" s="922"/>
      <c r="G72" s="922"/>
      <c r="N72" s="194"/>
      <c r="O72" s="194"/>
      <c r="P72" s="194"/>
      <c r="Q72" s="194"/>
    </row>
    <row r="73" spans="1:25" ht="33.75" customHeight="1">
      <c r="A73" s="921" t="s">
        <v>336</v>
      </c>
      <c r="B73" s="921"/>
      <c r="C73" s="921"/>
      <c r="D73" s="921"/>
      <c r="E73" s="921"/>
      <c r="F73" s="921"/>
      <c r="G73" s="921"/>
      <c r="N73" s="117"/>
      <c r="O73" s="117"/>
      <c r="P73" s="117"/>
      <c r="Q73" s="629"/>
      <c r="R73" s="630"/>
      <c r="S73" s="630"/>
      <c r="T73" s="631"/>
      <c r="U73" s="631"/>
      <c r="V73" s="631"/>
      <c r="W73" s="631"/>
      <c r="X73" s="630"/>
      <c r="Y73" s="630"/>
    </row>
    <row r="74" spans="1:25" s="689" customFormat="1" ht="33.75" customHeight="1">
      <c r="A74" s="926" t="s">
        <v>252</v>
      </c>
      <c r="B74" s="926"/>
      <c r="C74" s="926"/>
      <c r="D74" s="926"/>
      <c r="E74" s="926"/>
      <c r="F74" s="926"/>
      <c r="G74" s="926"/>
      <c r="H74" s="663"/>
      <c r="I74" s="663"/>
      <c r="J74" s="663"/>
      <c r="K74" s="663"/>
      <c r="L74" s="663"/>
      <c r="M74" s="663"/>
      <c r="R74" s="690"/>
      <c r="S74" s="690"/>
      <c r="T74" s="690"/>
      <c r="U74" s="690"/>
      <c r="V74" s="690"/>
      <c r="W74" s="690"/>
      <c r="X74" s="690"/>
      <c r="Y74" s="690"/>
    </row>
  </sheetData>
  <phoneticPr fontId="57"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rgb="FF92D050"/>
  </sheetPr>
  <dimension ref="A1:U26"/>
  <sheetViews>
    <sheetView zoomScaleNormal="100" workbookViewId="0">
      <pane xSplit="1" topLeftCell="B1" activePane="topRight" state="frozen"/>
      <selection sqref="A1:XFD1048576"/>
      <selection pane="topRight" activeCell="J8" sqref="J8"/>
    </sheetView>
  </sheetViews>
  <sheetFormatPr baseColWidth="10" defaultColWidth="11.42578125" defaultRowHeight="12.75"/>
  <cols>
    <col min="1" max="1" width="38.42578125" style="32" customWidth="1"/>
    <col min="2" max="2" width="9.42578125" style="32" customWidth="1"/>
    <col min="3" max="3" width="9.28515625" style="32" customWidth="1"/>
    <col min="4" max="4" width="8.85546875" style="38" customWidth="1"/>
    <col min="5" max="5" width="9.140625" style="914" customWidth="1"/>
    <col min="6" max="6" width="9.5703125" style="32" customWidth="1"/>
    <col min="7" max="7" width="9.42578125" style="914" customWidth="1"/>
    <col min="8" max="8" width="9.140625" style="32" customWidth="1"/>
    <col min="9" max="9" width="9.42578125" style="112" customWidth="1"/>
    <col min="10" max="11" width="11.42578125" style="32"/>
    <col min="12" max="12" width="8.28515625" style="32" customWidth="1"/>
    <col min="13" max="16384" width="11.42578125" style="32"/>
  </cols>
  <sheetData>
    <row r="1" spans="1:21" s="166" customFormat="1" ht="29.25" customHeight="1">
      <c r="A1" s="1109" t="s">
        <v>371</v>
      </c>
      <c r="B1" s="1109"/>
      <c r="C1" s="1109"/>
      <c r="D1" s="1109"/>
      <c r="E1" s="1109"/>
      <c r="F1" s="1109"/>
      <c r="G1" s="1109"/>
      <c r="H1" s="1109"/>
      <c r="I1" s="1109"/>
    </row>
    <row r="2" spans="1:21" s="87" customFormat="1" ht="9" customHeight="1" thickBot="1">
      <c r="A2" s="88"/>
      <c r="B2" s="88"/>
      <c r="C2" s="132"/>
      <c r="D2" s="88"/>
      <c r="E2" s="905"/>
      <c r="F2" s="88"/>
      <c r="G2" s="905"/>
      <c r="H2" s="88"/>
      <c r="I2" s="88"/>
      <c r="J2" s="133"/>
      <c r="K2" s="133"/>
      <c r="L2" s="133"/>
      <c r="M2" s="133"/>
      <c r="N2" s="133"/>
      <c r="O2" s="133"/>
      <c r="P2" s="133"/>
      <c r="Q2" s="133"/>
      <c r="R2" s="133"/>
      <c r="S2" s="133"/>
      <c r="T2" s="133"/>
    </row>
    <row r="3" spans="1:21" ht="36.75" customHeight="1">
      <c r="A3" s="185"/>
      <c r="B3" s="1112" t="s">
        <v>71</v>
      </c>
      <c r="C3" s="1116"/>
      <c r="D3" s="1112" t="s">
        <v>39</v>
      </c>
      <c r="E3" s="1116"/>
      <c r="F3" s="1112" t="s">
        <v>119</v>
      </c>
      <c r="G3" s="1116"/>
      <c r="H3" s="1112" t="s">
        <v>141</v>
      </c>
      <c r="I3" s="1113"/>
    </row>
    <row r="4" spans="1:21" ht="30.75" customHeight="1">
      <c r="A4" s="186"/>
      <c r="B4" s="1110">
        <v>2016</v>
      </c>
      <c r="C4" s="1110">
        <v>2017</v>
      </c>
      <c r="D4" s="1110">
        <v>2016</v>
      </c>
      <c r="E4" s="1110">
        <v>2017</v>
      </c>
      <c r="F4" s="1110">
        <v>2016</v>
      </c>
      <c r="G4" s="1117">
        <v>2017</v>
      </c>
      <c r="H4" s="1110">
        <v>2016</v>
      </c>
      <c r="I4" s="1114">
        <v>2017</v>
      </c>
    </row>
    <row r="5" spans="1:21" ht="6" customHeight="1">
      <c r="A5" s="187"/>
      <c r="B5" s="1111"/>
      <c r="C5" s="1111"/>
      <c r="D5" s="1111"/>
      <c r="E5" s="1111"/>
      <c r="F5" s="1111"/>
      <c r="G5" s="1118"/>
      <c r="H5" s="1111"/>
      <c r="I5" s="1115"/>
      <c r="K5" s="452"/>
      <c r="L5" s="452"/>
      <c r="M5" s="452"/>
      <c r="N5" s="452"/>
      <c r="O5" s="452"/>
      <c r="P5" s="452"/>
      <c r="Q5" s="452"/>
      <c r="R5" s="452"/>
      <c r="S5" s="452"/>
    </row>
    <row r="6" spans="1:21">
      <c r="A6" s="462" t="s">
        <v>5</v>
      </c>
      <c r="B6" s="596">
        <v>3239</v>
      </c>
      <c r="C6" s="596">
        <v>3324</v>
      </c>
      <c r="D6" s="596">
        <v>2397</v>
      </c>
      <c r="E6" s="596">
        <v>2456</v>
      </c>
      <c r="F6" s="596">
        <v>2559</v>
      </c>
      <c r="G6" s="596">
        <v>2604</v>
      </c>
      <c r="H6" s="596">
        <v>2775</v>
      </c>
      <c r="I6" s="739">
        <v>2841</v>
      </c>
      <c r="J6" s="31"/>
      <c r="K6" s="31"/>
      <c r="L6" s="31"/>
      <c r="M6" s="31"/>
      <c r="N6" s="31"/>
      <c r="O6" s="31"/>
      <c r="P6" s="452"/>
      <c r="Q6" s="452"/>
      <c r="R6" s="452"/>
      <c r="S6" s="452"/>
      <c r="T6" s="31"/>
      <c r="U6" s="31"/>
    </row>
    <row r="7" spans="1:21">
      <c r="A7" s="189" t="s">
        <v>6</v>
      </c>
      <c r="B7" s="521">
        <v>2528</v>
      </c>
      <c r="C7" s="521">
        <v>2603</v>
      </c>
      <c r="D7" s="521">
        <v>1842</v>
      </c>
      <c r="E7" s="521">
        <v>1893</v>
      </c>
      <c r="F7" s="521">
        <v>1976</v>
      </c>
      <c r="G7" s="521">
        <v>2028</v>
      </c>
      <c r="H7" s="521">
        <v>2150</v>
      </c>
      <c r="I7" s="740">
        <v>2212</v>
      </c>
      <c r="J7" s="1042"/>
      <c r="K7" s="1042"/>
      <c r="L7" s="31"/>
      <c r="M7" s="31"/>
      <c r="N7" s="31"/>
      <c r="O7" s="31"/>
      <c r="P7" s="452"/>
      <c r="Q7" s="452"/>
      <c r="R7" s="452"/>
      <c r="S7" s="452"/>
    </row>
    <row r="8" spans="1:21" ht="36">
      <c r="A8" s="189" t="s">
        <v>103</v>
      </c>
      <c r="B8" s="521">
        <v>711</v>
      </c>
      <c r="C8" s="521">
        <v>721</v>
      </c>
      <c r="D8" s="521">
        <v>555</v>
      </c>
      <c r="E8" s="521">
        <v>562</v>
      </c>
      <c r="F8" s="521">
        <v>583</v>
      </c>
      <c r="G8" s="521">
        <v>576</v>
      </c>
      <c r="H8" s="521">
        <v>625</v>
      </c>
      <c r="I8" s="740">
        <v>630</v>
      </c>
      <c r="J8" s="1043"/>
      <c r="K8" s="31"/>
      <c r="L8" s="31"/>
      <c r="M8" s="31"/>
      <c r="N8" s="31"/>
      <c r="O8" s="31"/>
      <c r="P8" s="452"/>
      <c r="Q8" s="452"/>
      <c r="R8" s="452"/>
      <c r="S8" s="452"/>
    </row>
    <row r="9" spans="1:21" ht="13.5">
      <c r="A9" s="189" t="s">
        <v>190</v>
      </c>
      <c r="B9" s="521">
        <v>28</v>
      </c>
      <c r="C9" s="521">
        <v>29</v>
      </c>
      <c r="D9" s="524" t="s">
        <v>207</v>
      </c>
      <c r="E9" s="524" t="s">
        <v>207</v>
      </c>
      <c r="F9" s="524" t="s">
        <v>207</v>
      </c>
      <c r="G9" s="524" t="s">
        <v>207</v>
      </c>
      <c r="H9" s="524" t="s">
        <v>207</v>
      </c>
      <c r="I9" s="741" t="s">
        <v>207</v>
      </c>
      <c r="J9" s="31"/>
      <c r="K9" s="31"/>
      <c r="L9" s="31"/>
      <c r="M9" s="31"/>
      <c r="N9" s="31"/>
      <c r="O9" s="31"/>
      <c r="P9" s="452"/>
      <c r="Q9" s="452"/>
      <c r="R9" s="452"/>
      <c r="S9" s="452"/>
    </row>
    <row r="10" spans="1:21" ht="13.5">
      <c r="A10" s="189" t="s">
        <v>191</v>
      </c>
      <c r="B10" s="521">
        <v>32</v>
      </c>
      <c r="C10" s="521">
        <v>33</v>
      </c>
      <c r="D10" s="524" t="s">
        <v>207</v>
      </c>
      <c r="E10" s="524" t="s">
        <v>207</v>
      </c>
      <c r="F10" s="524" t="s">
        <v>207</v>
      </c>
      <c r="G10" s="524" t="s">
        <v>207</v>
      </c>
      <c r="H10" s="524" t="s">
        <v>207</v>
      </c>
      <c r="I10" s="741" t="s">
        <v>207</v>
      </c>
      <c r="J10" s="31"/>
      <c r="K10" s="31"/>
      <c r="L10" s="31"/>
      <c r="M10" s="31"/>
      <c r="N10" s="31"/>
      <c r="O10" s="31"/>
      <c r="P10" s="452"/>
      <c r="Q10" s="452"/>
      <c r="R10" s="452"/>
      <c r="S10" s="452"/>
    </row>
    <row r="11" spans="1:21" ht="24">
      <c r="A11" s="189" t="s">
        <v>248</v>
      </c>
      <c r="B11" s="521">
        <v>651</v>
      </c>
      <c r="C11" s="521">
        <v>659</v>
      </c>
      <c r="D11" s="524" t="s">
        <v>207</v>
      </c>
      <c r="E11" s="524" t="s">
        <v>207</v>
      </c>
      <c r="F11" s="524" t="s">
        <v>207</v>
      </c>
      <c r="G11" s="524" t="s">
        <v>207</v>
      </c>
      <c r="H11" s="524" t="s">
        <v>207</v>
      </c>
      <c r="I11" s="741" t="s">
        <v>207</v>
      </c>
      <c r="J11" s="31"/>
      <c r="K11" s="31"/>
      <c r="L11" s="31"/>
      <c r="M11" s="31"/>
      <c r="N11" s="31"/>
      <c r="O11" s="31"/>
      <c r="P11" s="452"/>
      <c r="Q11" s="452"/>
      <c r="R11" s="452"/>
      <c r="S11" s="452"/>
    </row>
    <row r="12" spans="1:21" hidden="1">
      <c r="A12" s="189"/>
      <c r="B12" s="524"/>
      <c r="C12" s="524"/>
      <c r="D12" s="524" t="s">
        <v>207</v>
      </c>
      <c r="E12" s="524" t="s">
        <v>207</v>
      </c>
      <c r="F12" s="524" t="s">
        <v>207</v>
      </c>
      <c r="G12" s="524" t="s">
        <v>207</v>
      </c>
      <c r="H12" s="524" t="s">
        <v>207</v>
      </c>
      <c r="I12" s="741" t="s">
        <v>207</v>
      </c>
      <c r="J12" s="31"/>
      <c r="K12" s="31"/>
      <c r="L12" s="31"/>
      <c r="M12" s="31"/>
      <c r="N12" s="31"/>
      <c r="O12" s="31"/>
      <c r="P12" s="452"/>
      <c r="Q12" s="452"/>
      <c r="R12" s="452"/>
      <c r="S12" s="452"/>
    </row>
    <row r="13" spans="1:21">
      <c r="A13" s="189" t="s">
        <v>105</v>
      </c>
      <c r="B13" s="737">
        <f>B11/B6*100</f>
        <v>20.100000000000001</v>
      </c>
      <c r="C13" s="737">
        <f>C11/C6*100</f>
        <v>19.8</v>
      </c>
      <c r="D13" s="738" t="s">
        <v>207</v>
      </c>
      <c r="E13" s="737" t="s">
        <v>207</v>
      </c>
      <c r="F13" s="737" t="s">
        <v>207</v>
      </c>
      <c r="G13" s="737" t="s">
        <v>207</v>
      </c>
      <c r="H13" s="737" t="s">
        <v>207</v>
      </c>
      <c r="I13" s="743" t="s">
        <v>207</v>
      </c>
      <c r="J13" s="31"/>
      <c r="K13" s="31"/>
      <c r="L13" s="31"/>
      <c r="M13" s="31"/>
      <c r="N13" s="31"/>
      <c r="O13" s="31"/>
      <c r="P13" s="452"/>
      <c r="Q13" s="452"/>
      <c r="R13" s="452"/>
      <c r="S13" s="452"/>
    </row>
    <row r="14" spans="1:21" ht="24">
      <c r="A14" s="189" t="s">
        <v>106</v>
      </c>
      <c r="B14" s="523">
        <f>B8/B6*100</f>
        <v>22</v>
      </c>
      <c r="C14" s="523">
        <f>C8/C6*100</f>
        <v>21.7</v>
      </c>
      <c r="D14" s="523">
        <v>23.2</v>
      </c>
      <c r="E14" s="523">
        <v>22.9</v>
      </c>
      <c r="F14" s="523">
        <f>F8/F6*100</f>
        <v>22.8</v>
      </c>
      <c r="G14" s="523">
        <f>G8/G6*100</f>
        <v>22.1</v>
      </c>
      <c r="H14" s="523">
        <f>H8/H6*100</f>
        <v>22.5</v>
      </c>
      <c r="I14" s="744">
        <f>I8/I6*100</f>
        <v>22.2</v>
      </c>
      <c r="J14" s="31"/>
      <c r="K14" s="31"/>
      <c r="L14" s="31"/>
      <c r="M14" s="31"/>
      <c r="N14" s="31"/>
      <c r="O14" s="31"/>
      <c r="P14" s="452"/>
      <c r="Q14" s="452"/>
      <c r="R14" s="452"/>
      <c r="S14" s="452"/>
    </row>
    <row r="15" spans="1:21">
      <c r="A15" s="462" t="s">
        <v>246</v>
      </c>
      <c r="B15" s="520">
        <f>B6-B18</f>
        <v>567</v>
      </c>
      <c r="C15" s="520">
        <f>C6-C18</f>
        <v>592</v>
      </c>
      <c r="D15" s="520">
        <v>412</v>
      </c>
      <c r="E15" s="520">
        <v>429</v>
      </c>
      <c r="F15" s="520">
        <f>F6-F18</f>
        <v>442</v>
      </c>
      <c r="G15" s="520">
        <f>G6-G18</f>
        <v>459</v>
      </c>
      <c r="H15" s="520">
        <f>H6-H18</f>
        <v>481</v>
      </c>
      <c r="I15" s="745">
        <f>I6-I18</f>
        <v>502</v>
      </c>
      <c r="J15" s="31"/>
      <c r="K15" s="31"/>
      <c r="L15" s="31"/>
      <c r="M15" s="31"/>
      <c r="N15" s="31"/>
      <c r="O15" s="31"/>
      <c r="P15" s="452"/>
      <c r="Q15" s="452"/>
      <c r="R15" s="452"/>
      <c r="S15" s="452"/>
    </row>
    <row r="16" spans="1:21" ht="13.5">
      <c r="A16" s="463" t="s">
        <v>245</v>
      </c>
      <c r="B16" s="524">
        <v>313</v>
      </c>
      <c r="C16" s="524">
        <v>331</v>
      </c>
      <c r="D16" s="524">
        <v>224</v>
      </c>
      <c r="E16" s="524">
        <v>237</v>
      </c>
      <c r="F16" s="521">
        <v>241</v>
      </c>
      <c r="G16" s="524">
        <v>255</v>
      </c>
      <c r="H16" s="521">
        <v>264</v>
      </c>
      <c r="I16" s="740">
        <v>279</v>
      </c>
      <c r="J16" s="31"/>
      <c r="K16" s="31"/>
      <c r="L16" s="31"/>
      <c r="M16" s="31"/>
      <c r="N16" s="31"/>
      <c r="O16" s="31"/>
      <c r="P16" s="452"/>
      <c r="Q16" s="452"/>
      <c r="R16" s="452"/>
      <c r="S16" s="452"/>
    </row>
    <row r="17" spans="1:19">
      <c r="A17" s="464" t="s">
        <v>64</v>
      </c>
      <c r="B17" s="524">
        <v>254</v>
      </c>
      <c r="C17" s="521">
        <v>261</v>
      </c>
      <c r="D17" s="524">
        <v>188</v>
      </c>
      <c r="E17" s="521">
        <v>193</v>
      </c>
      <c r="F17" s="521">
        <v>201</v>
      </c>
      <c r="G17" s="521">
        <v>204</v>
      </c>
      <c r="H17" s="521">
        <v>218</v>
      </c>
      <c r="I17" s="740">
        <v>223</v>
      </c>
      <c r="J17" s="31"/>
      <c r="K17" s="31"/>
      <c r="L17" s="31"/>
      <c r="M17" s="31"/>
      <c r="N17" s="31"/>
      <c r="O17" s="31"/>
      <c r="P17" s="452"/>
      <c r="Q17" s="452"/>
      <c r="R17" s="452"/>
      <c r="S17" s="452"/>
    </row>
    <row r="18" spans="1:19" ht="13.5" thickBot="1">
      <c r="A18" s="465" t="s">
        <v>7</v>
      </c>
      <c r="B18" s="746">
        <v>2672</v>
      </c>
      <c r="C18" s="746">
        <v>2732</v>
      </c>
      <c r="D18" s="746">
        <v>1985</v>
      </c>
      <c r="E18" s="746">
        <v>2026</v>
      </c>
      <c r="F18" s="746">
        <v>2117</v>
      </c>
      <c r="G18" s="746">
        <v>2145</v>
      </c>
      <c r="H18" s="746">
        <v>2294</v>
      </c>
      <c r="I18" s="747">
        <v>2339</v>
      </c>
      <c r="J18" s="814"/>
      <c r="K18" s="814"/>
      <c r="L18" s="814"/>
      <c r="M18" s="814"/>
      <c r="N18" s="814"/>
      <c r="O18" s="814"/>
      <c r="P18" s="814"/>
      <c r="Q18" s="814"/>
      <c r="R18" s="814"/>
    </row>
    <row r="19" spans="1:19" s="10" customFormat="1">
      <c r="A19" s="1107" t="s">
        <v>159</v>
      </c>
      <c r="B19" s="1108"/>
      <c r="C19" s="1108"/>
      <c r="D19" s="467"/>
      <c r="E19" s="826"/>
      <c r="F19" s="131"/>
      <c r="G19" s="915"/>
      <c r="H19" s="131"/>
      <c r="I19" s="131"/>
      <c r="J19" s="609"/>
    </row>
    <row r="20" spans="1:19" s="10" customFormat="1" ht="27" customHeight="1">
      <c r="A20" s="1106" t="s">
        <v>460</v>
      </c>
      <c r="B20" s="1106"/>
      <c r="C20" s="1106"/>
      <c r="D20" s="611"/>
      <c r="E20" s="825"/>
      <c r="F20" s="131"/>
      <c r="G20" s="916"/>
      <c r="H20" s="131"/>
      <c r="I20" s="131"/>
    </row>
    <row r="21" spans="1:19" s="10" customFormat="1" ht="27.75" customHeight="1">
      <c r="A21" s="1105" t="s">
        <v>337</v>
      </c>
      <c r="B21" s="1105"/>
      <c r="C21" s="1105"/>
      <c r="D21" s="611"/>
      <c r="E21" s="825"/>
      <c r="F21" s="131"/>
      <c r="G21" s="916"/>
      <c r="H21" s="131"/>
      <c r="I21" s="131"/>
    </row>
    <row r="22" spans="1:19" s="10" customFormat="1" ht="15.75" customHeight="1">
      <c r="A22" s="1105" t="s">
        <v>148</v>
      </c>
      <c r="B22" s="1105"/>
      <c r="C22" s="1105"/>
      <c r="D22" s="611"/>
      <c r="E22" s="825"/>
      <c r="F22" s="120"/>
      <c r="G22" s="916"/>
      <c r="H22" s="131"/>
      <c r="I22" s="131"/>
    </row>
    <row r="23" spans="1:19" s="10" customFormat="1" ht="12.75" customHeight="1">
      <c r="A23" s="1105" t="s">
        <v>272</v>
      </c>
      <c r="B23" s="1105"/>
      <c r="C23" s="1105"/>
      <c r="D23" s="611"/>
      <c r="E23" s="825"/>
      <c r="F23" s="120"/>
      <c r="G23" s="916"/>
      <c r="H23" s="131"/>
      <c r="I23" s="131"/>
    </row>
    <row r="24" spans="1:19" ht="22.5">
      <c r="A24" s="626" t="s">
        <v>244</v>
      </c>
    </row>
    <row r="25" spans="1:19" s="628" customFormat="1" ht="33.75">
      <c r="A25" s="625" t="s">
        <v>247</v>
      </c>
      <c r="D25" s="38"/>
      <c r="E25" s="914"/>
      <c r="G25" s="914"/>
      <c r="I25" s="112"/>
    </row>
    <row r="26" spans="1:19">
      <c r="B26" s="628"/>
      <c r="D26" s="628"/>
      <c r="F26" s="628"/>
      <c r="H26" s="628"/>
      <c r="I26" s="628"/>
    </row>
  </sheetData>
  <mergeCells count="18">
    <mergeCell ref="A1:I1"/>
    <mergeCell ref="E4:E5"/>
    <mergeCell ref="D4:D5"/>
    <mergeCell ref="H3:I3"/>
    <mergeCell ref="H4:H5"/>
    <mergeCell ref="I4:I5"/>
    <mergeCell ref="F4:F5"/>
    <mergeCell ref="F3:G3"/>
    <mergeCell ref="G4:G5"/>
    <mergeCell ref="D3:E3"/>
    <mergeCell ref="B3:C3"/>
    <mergeCell ref="C4:C5"/>
    <mergeCell ref="B4:B5"/>
    <mergeCell ref="A22:C22"/>
    <mergeCell ref="A23:C23"/>
    <mergeCell ref="A20:C20"/>
    <mergeCell ref="A19:C19"/>
    <mergeCell ref="A21:C21"/>
  </mergeCells>
  <phoneticPr fontId="57" type="noConversion"/>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27"/>
  <sheetViews>
    <sheetView zoomScaleNormal="100" workbookViewId="0">
      <pane xSplit="1" topLeftCell="B1" activePane="topRight" state="frozen"/>
      <selection sqref="A1:XFD1048576"/>
      <selection pane="topRight" activeCell="A21" sqref="A21:E21"/>
    </sheetView>
  </sheetViews>
  <sheetFormatPr baseColWidth="10" defaultColWidth="11.42578125" defaultRowHeight="12.75"/>
  <cols>
    <col min="1" max="1" width="38.42578125" style="628" customWidth="1"/>
    <col min="2" max="2" width="9.42578125" style="628" customWidth="1"/>
    <col min="3" max="3" width="9.28515625" style="628" customWidth="1"/>
    <col min="4" max="5" width="9.140625" style="628" customWidth="1"/>
    <col min="6" max="6" width="8.85546875" style="38" customWidth="1"/>
    <col min="7" max="7" width="9.140625" style="914" customWidth="1"/>
    <col min="8" max="8" width="9.5703125" style="628" customWidth="1"/>
    <col min="9" max="9" width="9.42578125" style="914" customWidth="1"/>
    <col min="10" max="10" width="9.140625" style="628" customWidth="1"/>
    <col min="11" max="11" width="9.42578125" style="112" customWidth="1"/>
    <col min="12" max="13" width="11.42578125" style="628"/>
    <col min="14" max="14" width="8.28515625" style="628" customWidth="1"/>
    <col min="15" max="16384" width="11.42578125" style="628"/>
  </cols>
  <sheetData>
    <row r="1" spans="1:23" s="166" customFormat="1" ht="15" customHeight="1">
      <c r="A1" s="1109" t="s">
        <v>365</v>
      </c>
      <c r="B1" s="1109"/>
      <c r="C1" s="1109"/>
      <c r="D1" s="1109"/>
      <c r="E1" s="1109"/>
      <c r="F1" s="1109"/>
      <c r="G1" s="1109"/>
      <c r="H1" s="1109"/>
      <c r="I1" s="1109"/>
      <c r="J1" s="1109"/>
      <c r="K1" s="1109"/>
      <c r="L1" s="1002" t="s">
        <v>399</v>
      </c>
    </row>
    <row r="2" spans="1:23" s="87" customFormat="1" ht="9" customHeight="1" thickBot="1">
      <c r="A2" s="88"/>
      <c r="B2" s="88"/>
      <c r="C2" s="132"/>
      <c r="D2" s="88"/>
      <c r="E2" s="88"/>
      <c r="F2" s="88"/>
      <c r="G2" s="905"/>
      <c r="H2" s="88"/>
      <c r="I2" s="905"/>
      <c r="J2" s="88"/>
      <c r="K2" s="88"/>
      <c r="L2" s="133"/>
      <c r="M2" s="133"/>
      <c r="N2" s="133"/>
      <c r="O2" s="133"/>
      <c r="P2" s="133"/>
      <c r="Q2" s="133"/>
      <c r="R2" s="133"/>
      <c r="S2" s="133"/>
      <c r="T2" s="133"/>
      <c r="U2" s="133"/>
      <c r="V2" s="133"/>
    </row>
    <row r="3" spans="1:23" ht="36.75" customHeight="1">
      <c r="A3" s="185" t="s">
        <v>41</v>
      </c>
      <c r="B3" s="1112" t="s">
        <v>71</v>
      </c>
      <c r="C3" s="1116"/>
      <c r="D3" s="1119" t="s">
        <v>163</v>
      </c>
      <c r="E3" s="1120"/>
      <c r="F3" s="1112" t="s">
        <v>39</v>
      </c>
      <c r="G3" s="1116"/>
      <c r="H3" s="1112" t="s">
        <v>119</v>
      </c>
      <c r="I3" s="1116"/>
      <c r="J3" s="1112" t="s">
        <v>141</v>
      </c>
      <c r="K3" s="1113"/>
    </row>
    <row r="4" spans="1:23" ht="30.75" customHeight="1">
      <c r="A4" s="186"/>
      <c r="B4" s="1110">
        <v>2016</v>
      </c>
      <c r="C4" s="1110">
        <v>2017</v>
      </c>
      <c r="D4" s="1110">
        <v>2016</v>
      </c>
      <c r="E4" s="1110">
        <v>2017</v>
      </c>
      <c r="F4" s="1110">
        <v>2016</v>
      </c>
      <c r="G4" s="1117">
        <v>2017</v>
      </c>
      <c r="H4" s="1110">
        <v>2016</v>
      </c>
      <c r="I4" s="1117">
        <v>2017</v>
      </c>
      <c r="J4" s="1110">
        <v>2016</v>
      </c>
      <c r="K4" s="1114">
        <v>2017</v>
      </c>
    </row>
    <row r="5" spans="1:23" ht="6" customHeight="1">
      <c r="A5" s="187"/>
      <c r="B5" s="1111"/>
      <c r="C5" s="1111"/>
      <c r="D5" s="1111"/>
      <c r="E5" s="1111"/>
      <c r="F5" s="1111"/>
      <c r="G5" s="1118"/>
      <c r="H5" s="1111"/>
      <c r="I5" s="1118"/>
      <c r="J5" s="1111"/>
      <c r="K5" s="1115"/>
    </row>
    <row r="6" spans="1:23">
      <c r="A6" s="462" t="s">
        <v>5</v>
      </c>
      <c r="B6" s="596">
        <v>3239</v>
      </c>
      <c r="C6" s="596">
        <v>3324</v>
      </c>
      <c r="D6" s="596">
        <v>3196</v>
      </c>
      <c r="E6" s="596">
        <v>3282</v>
      </c>
      <c r="F6" s="596">
        <v>2397</v>
      </c>
      <c r="G6" s="907">
        <v>2456</v>
      </c>
      <c r="H6" s="596">
        <v>2559</v>
      </c>
      <c r="I6" s="907">
        <v>2604</v>
      </c>
      <c r="J6" s="596">
        <v>2775</v>
      </c>
      <c r="K6" s="739">
        <v>2841</v>
      </c>
      <c r="L6" s="31"/>
      <c r="M6" s="31"/>
      <c r="N6" s="31"/>
      <c r="O6" s="31"/>
      <c r="P6" s="31"/>
      <c r="Q6" s="31"/>
      <c r="V6" s="31"/>
      <c r="W6" s="31"/>
    </row>
    <row r="7" spans="1:23">
      <c r="A7" s="189" t="s">
        <v>6</v>
      </c>
      <c r="B7" s="521">
        <v>2528</v>
      </c>
      <c r="C7" s="521">
        <v>2603</v>
      </c>
      <c r="D7" s="521">
        <v>2478</v>
      </c>
      <c r="E7" s="521">
        <v>2552</v>
      </c>
      <c r="F7" s="521">
        <v>1842</v>
      </c>
      <c r="G7" s="906">
        <v>1893</v>
      </c>
      <c r="H7" s="521">
        <v>1976</v>
      </c>
      <c r="I7" s="906">
        <v>2028</v>
      </c>
      <c r="J7" s="521">
        <v>2150</v>
      </c>
      <c r="K7" s="740">
        <v>2212</v>
      </c>
      <c r="L7" s="31"/>
      <c r="M7" s="31"/>
      <c r="N7" s="31"/>
      <c r="O7" s="31"/>
      <c r="P7" s="31"/>
      <c r="Q7" s="31"/>
    </row>
    <row r="8" spans="1:23" ht="36">
      <c r="A8" s="189" t="s">
        <v>103</v>
      </c>
      <c r="B8" s="521">
        <v>711</v>
      </c>
      <c r="C8" s="521">
        <v>721</v>
      </c>
      <c r="D8" s="521">
        <v>719</v>
      </c>
      <c r="E8" s="521">
        <v>730</v>
      </c>
      <c r="F8" s="521">
        <v>555</v>
      </c>
      <c r="G8" s="906">
        <v>562</v>
      </c>
      <c r="H8" s="521">
        <v>583</v>
      </c>
      <c r="I8" s="906">
        <v>576</v>
      </c>
      <c r="J8" s="521">
        <v>625</v>
      </c>
      <c r="K8" s="740">
        <v>630</v>
      </c>
      <c r="L8" s="31"/>
      <c r="M8" s="31"/>
      <c r="N8" s="31"/>
      <c r="O8" s="31"/>
      <c r="P8" s="31"/>
      <c r="Q8" s="31"/>
    </row>
    <row r="9" spans="1:23" ht="13.5">
      <c r="A9" s="189" t="s">
        <v>190</v>
      </c>
      <c r="B9" s="521">
        <v>28</v>
      </c>
      <c r="C9" s="521">
        <v>29</v>
      </c>
      <c r="D9" s="521">
        <v>27</v>
      </c>
      <c r="E9" s="521">
        <v>27</v>
      </c>
      <c r="F9" s="524" t="s">
        <v>207</v>
      </c>
      <c r="G9" s="908" t="s">
        <v>207</v>
      </c>
      <c r="H9" s="524" t="s">
        <v>207</v>
      </c>
      <c r="I9" s="908" t="s">
        <v>207</v>
      </c>
      <c r="J9" s="524" t="s">
        <v>207</v>
      </c>
      <c r="K9" s="741" t="s">
        <v>207</v>
      </c>
      <c r="L9" s="31"/>
      <c r="M9" s="31"/>
      <c r="N9" s="31"/>
      <c r="O9" s="31"/>
      <c r="P9" s="31"/>
      <c r="Q9" s="31"/>
    </row>
    <row r="10" spans="1:23" ht="13.5">
      <c r="A10" s="189" t="s">
        <v>191</v>
      </c>
      <c r="B10" s="521">
        <v>32</v>
      </c>
      <c r="C10" s="521">
        <v>33</v>
      </c>
      <c r="D10" s="521">
        <v>34</v>
      </c>
      <c r="E10" s="521">
        <v>35</v>
      </c>
      <c r="F10" s="524" t="s">
        <v>207</v>
      </c>
      <c r="G10" s="908" t="s">
        <v>207</v>
      </c>
      <c r="H10" s="524" t="s">
        <v>207</v>
      </c>
      <c r="I10" s="908" t="s">
        <v>207</v>
      </c>
      <c r="J10" s="524" t="s">
        <v>207</v>
      </c>
      <c r="K10" s="741" t="s">
        <v>207</v>
      </c>
      <c r="L10" s="31"/>
      <c r="M10" s="31"/>
      <c r="N10" s="31"/>
      <c r="O10" s="31"/>
      <c r="P10" s="31"/>
      <c r="Q10" s="31"/>
    </row>
    <row r="11" spans="1:23" ht="24">
      <c r="A11" s="189" t="s">
        <v>248</v>
      </c>
      <c r="B11" s="521">
        <v>651</v>
      </c>
      <c r="C11" s="521">
        <v>659</v>
      </c>
      <c r="D11" s="521">
        <v>659</v>
      </c>
      <c r="E11" s="521">
        <v>668</v>
      </c>
      <c r="F11" s="524" t="s">
        <v>207</v>
      </c>
      <c r="G11" s="908" t="s">
        <v>207</v>
      </c>
      <c r="H11" s="524" t="s">
        <v>207</v>
      </c>
      <c r="I11" s="908" t="s">
        <v>207</v>
      </c>
      <c r="J11" s="524" t="s">
        <v>207</v>
      </c>
      <c r="K11" s="741" t="s">
        <v>207</v>
      </c>
      <c r="L11" s="31"/>
      <c r="M11" s="31"/>
      <c r="N11" s="31"/>
      <c r="O11" s="31"/>
      <c r="P11" s="31"/>
      <c r="Q11" s="31"/>
    </row>
    <row r="12" spans="1:23" ht="24">
      <c r="A12" s="189" t="s">
        <v>104</v>
      </c>
      <c r="B12" s="736" t="s">
        <v>207</v>
      </c>
      <c r="C12" s="736" t="s">
        <v>207</v>
      </c>
      <c r="D12" s="736" t="s">
        <v>207</v>
      </c>
      <c r="E12" s="522">
        <v>80</v>
      </c>
      <c r="F12" s="736" t="s">
        <v>207</v>
      </c>
      <c r="G12" s="909" t="s">
        <v>207</v>
      </c>
      <c r="H12" s="736" t="s">
        <v>207</v>
      </c>
      <c r="I12" s="909" t="s">
        <v>207</v>
      </c>
      <c r="J12" s="736" t="s">
        <v>207</v>
      </c>
      <c r="K12" s="742" t="s">
        <v>207</v>
      </c>
      <c r="L12" s="31"/>
      <c r="M12" s="31"/>
      <c r="N12" s="31"/>
      <c r="O12" s="31"/>
      <c r="P12" s="31"/>
      <c r="Q12" s="31"/>
    </row>
    <row r="13" spans="1:23" hidden="1">
      <c r="A13" s="189"/>
      <c r="B13" s="524"/>
      <c r="C13" s="524"/>
      <c r="D13" s="521"/>
      <c r="E13" s="521"/>
      <c r="F13" s="524" t="s">
        <v>207</v>
      </c>
      <c r="G13" s="908" t="s">
        <v>207</v>
      </c>
      <c r="H13" s="524" t="s">
        <v>207</v>
      </c>
      <c r="I13" s="908" t="s">
        <v>207</v>
      </c>
      <c r="J13" s="524" t="s">
        <v>207</v>
      </c>
      <c r="K13" s="741" t="s">
        <v>207</v>
      </c>
      <c r="L13" s="31"/>
      <c r="M13" s="31"/>
      <c r="N13" s="31"/>
      <c r="O13" s="31"/>
      <c r="P13" s="31"/>
      <c r="Q13" s="31"/>
    </row>
    <row r="14" spans="1:23">
      <c r="A14" s="189" t="s">
        <v>105</v>
      </c>
      <c r="B14" s="737">
        <f>B11/B6*100</f>
        <v>20.100000000000001</v>
      </c>
      <c r="C14" s="737">
        <f>C11/C6*100</f>
        <v>19.8</v>
      </c>
      <c r="D14" s="523">
        <f>D11/D6*100</f>
        <v>20.6</v>
      </c>
      <c r="E14" s="523">
        <f>E11/E6*100</f>
        <v>20.399999999999999</v>
      </c>
      <c r="F14" s="738" t="s">
        <v>207</v>
      </c>
      <c r="G14" s="910" t="s">
        <v>207</v>
      </c>
      <c r="H14" s="737" t="s">
        <v>207</v>
      </c>
      <c r="I14" s="910" t="s">
        <v>207</v>
      </c>
      <c r="J14" s="737" t="s">
        <v>207</v>
      </c>
      <c r="K14" s="743" t="s">
        <v>207</v>
      </c>
      <c r="L14" s="31"/>
      <c r="M14" s="31"/>
      <c r="N14" s="31"/>
      <c r="O14" s="31"/>
      <c r="P14" s="31"/>
      <c r="Q14" s="31"/>
    </row>
    <row r="15" spans="1:23" ht="24">
      <c r="A15" s="189" t="s">
        <v>106</v>
      </c>
      <c r="B15" s="523">
        <f>B8/B6*100</f>
        <v>22</v>
      </c>
      <c r="C15" s="523">
        <f>C8/C6*100</f>
        <v>21.7</v>
      </c>
      <c r="D15" s="523">
        <f>D8/D6*100</f>
        <v>22.5</v>
      </c>
      <c r="E15" s="523">
        <f>E8/E6*100</f>
        <v>22.2</v>
      </c>
      <c r="F15" s="523">
        <v>23.2</v>
      </c>
      <c r="G15" s="911">
        <v>22.9</v>
      </c>
      <c r="H15" s="523">
        <f>H8/H6*100</f>
        <v>22.8</v>
      </c>
      <c r="I15" s="911">
        <f>I8/I6*100</f>
        <v>22.1</v>
      </c>
      <c r="J15" s="523">
        <f>J8/J6*100</f>
        <v>22.5</v>
      </c>
      <c r="K15" s="744">
        <f>K8/K6*100</f>
        <v>22.2</v>
      </c>
      <c r="L15" s="31"/>
      <c r="M15" s="31"/>
      <c r="N15" s="31"/>
      <c r="O15" s="31"/>
      <c r="P15" s="31"/>
      <c r="Q15" s="31"/>
    </row>
    <row r="16" spans="1:23">
      <c r="A16" s="462" t="s">
        <v>246</v>
      </c>
      <c r="B16" s="520">
        <f>B6-B19</f>
        <v>567</v>
      </c>
      <c r="C16" s="520">
        <f>C6-C19</f>
        <v>592</v>
      </c>
      <c r="D16" s="520">
        <f>D6-D19</f>
        <v>559</v>
      </c>
      <c r="E16" s="520">
        <f>E6-E19</f>
        <v>585</v>
      </c>
      <c r="F16" s="520">
        <v>412</v>
      </c>
      <c r="G16" s="912">
        <v>429</v>
      </c>
      <c r="H16" s="520">
        <f>H6-H19</f>
        <v>442</v>
      </c>
      <c r="I16" s="912">
        <f>I6-I19</f>
        <v>459</v>
      </c>
      <c r="J16" s="520">
        <f>J6-J19</f>
        <v>481</v>
      </c>
      <c r="K16" s="745">
        <f>K6-K19</f>
        <v>502</v>
      </c>
      <c r="L16" s="31"/>
      <c r="M16" s="31"/>
      <c r="N16" s="31"/>
      <c r="O16" s="31"/>
      <c r="P16" s="31"/>
      <c r="Q16" s="31"/>
    </row>
    <row r="17" spans="1:20" ht="13.5">
      <c r="A17" s="463" t="s">
        <v>245</v>
      </c>
      <c r="B17" s="524">
        <v>313</v>
      </c>
      <c r="C17" s="524">
        <v>331</v>
      </c>
      <c r="D17" s="521">
        <v>309</v>
      </c>
      <c r="E17" s="521">
        <v>327</v>
      </c>
      <c r="F17" s="524">
        <v>224</v>
      </c>
      <c r="G17" s="908">
        <v>237</v>
      </c>
      <c r="H17" s="521">
        <v>241</v>
      </c>
      <c r="I17" s="906">
        <v>255</v>
      </c>
      <c r="J17" s="521">
        <v>264</v>
      </c>
      <c r="K17" s="740">
        <v>279</v>
      </c>
      <c r="L17" s="31"/>
      <c r="M17" s="31"/>
      <c r="N17" s="31"/>
      <c r="O17" s="31"/>
      <c r="P17" s="31"/>
      <c r="Q17" s="31"/>
    </row>
    <row r="18" spans="1:20">
      <c r="A18" s="464" t="s">
        <v>64</v>
      </c>
      <c r="B18" s="524">
        <v>254</v>
      </c>
      <c r="C18" s="521">
        <v>261</v>
      </c>
      <c r="D18" s="521">
        <v>251</v>
      </c>
      <c r="E18" s="521">
        <v>258</v>
      </c>
      <c r="F18" s="524">
        <v>188</v>
      </c>
      <c r="G18" s="908">
        <v>193</v>
      </c>
      <c r="H18" s="521">
        <v>201</v>
      </c>
      <c r="I18" s="906">
        <v>204</v>
      </c>
      <c r="J18" s="521">
        <v>218</v>
      </c>
      <c r="K18" s="740">
        <v>223</v>
      </c>
      <c r="L18" s="31"/>
      <c r="M18" s="31"/>
      <c r="N18" s="31"/>
      <c r="O18" s="31"/>
      <c r="P18" s="31"/>
      <c r="Q18" s="31"/>
    </row>
    <row r="19" spans="1:20" ht="13.5" thickBot="1">
      <c r="A19" s="465" t="s">
        <v>7</v>
      </c>
      <c r="B19" s="746">
        <v>2672</v>
      </c>
      <c r="C19" s="746">
        <v>2732</v>
      </c>
      <c r="D19" s="746">
        <v>2637</v>
      </c>
      <c r="E19" s="746">
        <v>2697</v>
      </c>
      <c r="F19" s="746">
        <v>1985</v>
      </c>
      <c r="G19" s="913">
        <v>2026</v>
      </c>
      <c r="H19" s="746">
        <v>2117</v>
      </c>
      <c r="I19" s="913">
        <v>2145</v>
      </c>
      <c r="J19" s="746">
        <v>2294</v>
      </c>
      <c r="K19" s="747">
        <v>2339</v>
      </c>
      <c r="L19" s="814"/>
      <c r="M19" s="814"/>
      <c r="N19" s="814"/>
      <c r="O19" s="814"/>
      <c r="P19" s="814"/>
      <c r="Q19" s="814"/>
      <c r="R19" s="814"/>
      <c r="S19" s="814"/>
      <c r="T19" s="814"/>
    </row>
    <row r="20" spans="1:20" s="10" customFormat="1">
      <c r="A20" s="1107" t="s">
        <v>159</v>
      </c>
      <c r="B20" s="1108"/>
      <c r="C20" s="1108"/>
      <c r="D20" s="1108"/>
      <c r="E20" s="1108"/>
      <c r="F20" s="467"/>
      <c r="G20" s="924"/>
      <c r="H20" s="131"/>
      <c r="I20" s="915"/>
      <c r="J20" s="131"/>
      <c r="K20" s="131"/>
      <c r="L20" s="609"/>
    </row>
    <row r="21" spans="1:20" s="10" customFormat="1" ht="27" customHeight="1">
      <c r="A21" s="1106" t="s">
        <v>460</v>
      </c>
      <c r="B21" s="1106"/>
      <c r="C21" s="1106"/>
      <c r="D21" s="1106"/>
      <c r="E21" s="1106"/>
      <c r="F21" s="920"/>
      <c r="G21" s="923"/>
      <c r="H21" s="131"/>
      <c r="I21" s="916"/>
      <c r="J21" s="131"/>
      <c r="K21" s="131"/>
    </row>
    <row r="22" spans="1:20" s="10" customFormat="1" ht="17.25" customHeight="1">
      <c r="A22" s="1105" t="s">
        <v>337</v>
      </c>
      <c r="B22" s="1105"/>
      <c r="C22" s="1105"/>
      <c r="D22" s="1105"/>
      <c r="E22" s="1105"/>
      <c r="F22" s="920"/>
      <c r="G22" s="923"/>
      <c r="H22" s="131"/>
      <c r="I22" s="916"/>
      <c r="J22" s="131"/>
      <c r="K22" s="131"/>
    </row>
    <row r="23" spans="1:20" s="10" customFormat="1" ht="15.75" customHeight="1">
      <c r="A23" s="1105" t="s">
        <v>148</v>
      </c>
      <c r="B23" s="1105"/>
      <c r="C23" s="1105"/>
      <c r="D23" s="1105"/>
      <c r="E23" s="1105"/>
      <c r="F23" s="920"/>
      <c r="G23" s="923"/>
      <c r="H23" s="120"/>
      <c r="I23" s="916"/>
      <c r="J23" s="131"/>
      <c r="K23" s="131"/>
    </row>
    <row r="24" spans="1:20" s="10" customFormat="1" ht="12.75" customHeight="1">
      <c r="A24" s="1105" t="s">
        <v>272</v>
      </c>
      <c r="B24" s="1105"/>
      <c r="C24" s="1105"/>
      <c r="D24" s="1105"/>
      <c r="E24" s="1105"/>
      <c r="F24" s="920"/>
      <c r="G24" s="923"/>
      <c r="H24" s="120"/>
      <c r="I24" s="916"/>
      <c r="J24" s="131"/>
      <c r="K24" s="131"/>
    </row>
    <row r="25" spans="1:20" ht="22.5">
      <c r="A25" s="927" t="s">
        <v>244</v>
      </c>
    </row>
    <row r="26" spans="1:20" ht="33.75">
      <c r="A26" s="925" t="s">
        <v>247</v>
      </c>
    </row>
    <row r="27" spans="1:20">
      <c r="F27" s="628"/>
      <c r="K27" s="628"/>
    </row>
  </sheetData>
  <mergeCells count="21">
    <mergeCell ref="A22:E22"/>
    <mergeCell ref="A23:E23"/>
    <mergeCell ref="A24:E24"/>
    <mergeCell ref="H4:H5"/>
    <mergeCell ref="I4:I5"/>
    <mergeCell ref="J4:J5"/>
    <mergeCell ref="K4:K5"/>
    <mergeCell ref="A20:E20"/>
    <mergeCell ref="A21:E21"/>
    <mergeCell ref="B4:B5"/>
    <mergeCell ref="C4:C5"/>
    <mergeCell ref="D4:D5"/>
    <mergeCell ref="E4:E5"/>
    <mergeCell ref="F4:F5"/>
    <mergeCell ref="G4:G5"/>
    <mergeCell ref="A1:K1"/>
    <mergeCell ref="B3:C3"/>
    <mergeCell ref="D3:E3"/>
    <mergeCell ref="F3:G3"/>
    <mergeCell ref="H3:I3"/>
    <mergeCell ref="J3:K3"/>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92D050"/>
  </sheetPr>
  <dimension ref="A1:I23"/>
  <sheetViews>
    <sheetView showGridLines="0" topLeftCell="A4" zoomScaleNormal="100" workbookViewId="0">
      <pane xSplit="1" topLeftCell="B1" activePane="topRight" state="frozen"/>
      <selection sqref="A1:XFD1048576"/>
      <selection pane="topRight" activeCell="A16" sqref="A16:I16"/>
    </sheetView>
  </sheetViews>
  <sheetFormatPr baseColWidth="10" defaultColWidth="11.42578125" defaultRowHeight="12.75"/>
  <cols>
    <col min="1" max="1" width="40" style="32" customWidth="1"/>
    <col min="2" max="2" width="9.5703125" style="32" customWidth="1"/>
    <col min="3" max="3" width="12.7109375" style="32" customWidth="1"/>
    <col min="4" max="4" width="9.140625" style="32" customWidth="1"/>
    <col min="5" max="5" width="11.7109375" style="32" customWidth="1"/>
    <col min="6" max="6" width="9.42578125" style="32" customWidth="1"/>
    <col min="7" max="7" width="11.5703125" style="32" customWidth="1"/>
    <col min="8" max="8" width="9.5703125" style="32" customWidth="1"/>
    <col min="9" max="9" width="11.85546875" style="32" customWidth="1"/>
    <col min="10" max="16384" width="11.42578125" style="32"/>
  </cols>
  <sheetData>
    <row r="1" spans="1:9" s="166" customFormat="1" ht="42.75" customHeight="1">
      <c r="A1" s="1109" t="s">
        <v>249</v>
      </c>
      <c r="B1" s="1109"/>
      <c r="C1" s="1109"/>
      <c r="D1" s="1109"/>
      <c r="E1" s="1109"/>
      <c r="F1" s="1109"/>
      <c r="G1" s="1109"/>
      <c r="H1" s="1109"/>
      <c r="I1" s="1109"/>
    </row>
    <row r="2" spans="1:9" s="87" customFormat="1" ht="9" customHeight="1" thickBot="1">
      <c r="A2" s="88"/>
      <c r="B2" s="88"/>
      <c r="C2" s="129"/>
    </row>
    <row r="3" spans="1:9" ht="30.75" customHeight="1" thickBot="1">
      <c r="A3" s="208"/>
      <c r="B3" s="1121" t="s">
        <v>71</v>
      </c>
      <c r="C3" s="1122"/>
      <c r="D3" s="1122" t="s">
        <v>39</v>
      </c>
      <c r="E3" s="1122"/>
      <c r="F3" s="1122" t="s">
        <v>119</v>
      </c>
      <c r="G3" s="1122"/>
      <c r="H3" s="1122" t="s">
        <v>141</v>
      </c>
      <c r="I3" s="1123"/>
    </row>
    <row r="4" spans="1:9" ht="69.75" customHeight="1" thickBot="1">
      <c r="A4" s="209"/>
      <c r="B4" s="210" t="s">
        <v>250</v>
      </c>
      <c r="C4" s="211" t="s">
        <v>154</v>
      </c>
      <c r="D4" s="211" t="s">
        <v>250</v>
      </c>
      <c r="E4" s="211" t="s">
        <v>154</v>
      </c>
      <c r="F4" s="211" t="s">
        <v>250</v>
      </c>
      <c r="G4" s="211" t="s">
        <v>154</v>
      </c>
      <c r="H4" s="211" t="s">
        <v>250</v>
      </c>
      <c r="I4" s="212" t="s">
        <v>154</v>
      </c>
    </row>
    <row r="5" spans="1:9">
      <c r="A5" s="203" t="s">
        <v>5</v>
      </c>
      <c r="B5" s="704">
        <f>('V 3-8 Décomp niv sal moy 3vFP'!C6/1.0103-'V 3-8 Décomp niv sal moy 3vFP'!B6)/'V 3-8 Décomp niv sal moy 3vFP'!B6*100</f>
        <v>1.6</v>
      </c>
      <c r="C5" s="704">
        <f>('V 3-8 Décomp niv sal moy 3vFP'!C6/1.0103-'V 3-8 Décomp niv sal moy 3vFP'!B6)/'V 3-8 Décomp niv sal moy 3vFP'!$B$18*100</f>
        <v>1.9</v>
      </c>
      <c r="D5" s="704">
        <v>1.4</v>
      </c>
      <c r="E5" s="704">
        <v>1.7</v>
      </c>
      <c r="F5" s="704">
        <f>('V 3-8 Décomp niv sal moy 3vFP'!G6/1.0103-'V 3-8 Décomp niv sal moy 3vFP'!F6)/'V 3-8 Décomp niv sal moy 3vFP'!F6*100</f>
        <v>0.7</v>
      </c>
      <c r="G5" s="704">
        <f>('V 3-8 Décomp niv sal moy 3vFP'!G6/1.0103-'V 3-8 Décomp niv sal moy 3vFP'!F6)/'V 3-8 Décomp niv sal moy 3vFP'!$F$18*100</f>
        <v>0.9</v>
      </c>
      <c r="H5" s="704">
        <f>('V 3-8 Décomp niv sal moy 3vFP'!I6/1.0103-'V 3-8 Décomp niv sal moy 3vFP'!H6)/'V 3-8 Décomp niv sal moy 3vFP'!H6*100</f>
        <v>1.3</v>
      </c>
      <c r="I5" s="751">
        <f>('V 3-8 Décomp niv sal moy 3vFP'!I6/1.0103-'V 3-8 Décomp niv sal moy 3vFP'!H6)/'V 3-8 Décomp niv sal moy 3vFP'!$H$18*100</f>
        <v>1.6</v>
      </c>
    </row>
    <row r="6" spans="1:9">
      <c r="A6" s="204" t="s">
        <v>6</v>
      </c>
      <c r="B6" s="549">
        <f>('V 3-8 Décomp niv sal moy 3vFP'!C7/1.0103-'V 3-8 Décomp niv sal moy 3vFP'!B7)/'V 3-8 Décomp niv sal moy 3vFP'!B7*100</f>
        <v>1.9</v>
      </c>
      <c r="C6" s="549">
        <f>('V 3-8 Décomp niv sal moy 3vFP'!C7/1.0103-'V 3-8 Décomp niv sal moy 3vFP'!B7)/'V 3-8 Décomp niv sal moy 3vFP'!$B$18*100</f>
        <v>1.8</v>
      </c>
      <c r="D6" s="549">
        <v>1.8</v>
      </c>
      <c r="E6" s="549">
        <v>1.6</v>
      </c>
      <c r="F6" s="549">
        <f>('V 3-8 Décomp niv sal moy 3vFP'!G7/1.0103-'V 3-8 Décomp niv sal moy 3vFP'!F7)/'V 3-8 Décomp niv sal moy 3vFP'!F7*100</f>
        <v>1.6</v>
      </c>
      <c r="G6" s="549">
        <f>('V 3-8 Décomp niv sal moy 3vFP'!G7/1.0103-'V 3-8 Décomp niv sal moy 3vFP'!F7)/'V 3-8 Décomp niv sal moy 3vFP'!$F$18*100</f>
        <v>1.5</v>
      </c>
      <c r="H6" s="549">
        <f>('V 3-8 Décomp niv sal moy 3vFP'!I7/1.0103-'V 3-8 Décomp niv sal moy 3vFP'!H7)/'V 3-8 Décomp niv sal moy 3vFP'!H7*100</f>
        <v>1.8</v>
      </c>
      <c r="I6" s="708">
        <f>('V 3-8 Décomp niv sal moy 3vFP'!I7/1.0103-'V 3-8 Décomp niv sal moy 3vFP'!H7)/'V 3-8 Décomp niv sal moy 3vFP'!$H$18*100</f>
        <v>1.7</v>
      </c>
    </row>
    <row r="7" spans="1:9" ht="36">
      <c r="A7" s="204" t="s">
        <v>103</v>
      </c>
      <c r="B7" s="549">
        <f>('V 3-8 Décomp niv sal moy 3vFP'!C8/1.0103-'V 3-8 Décomp niv sal moy 3vFP'!B8)/'V 3-8 Décomp niv sal moy 3vFP'!B8*100</f>
        <v>0.4</v>
      </c>
      <c r="C7" s="549">
        <f>('V 3-8 Décomp niv sal moy 3vFP'!C8/1.0103-'V 3-8 Décomp niv sal moy 3vFP'!B8)/'V 3-8 Décomp niv sal moy 3vFP'!$B$18*100</f>
        <v>0.1</v>
      </c>
      <c r="D7" s="549">
        <v>0.3</v>
      </c>
      <c r="E7" s="549">
        <v>0.1</v>
      </c>
      <c r="F7" s="549">
        <f>('V 3-8 Décomp niv sal moy 3vFP'!G8/1.0103-'V 3-8 Décomp niv sal moy 3vFP'!F8)/'V 3-8 Décomp niv sal moy 3vFP'!F8*100</f>
        <v>-2.2000000000000002</v>
      </c>
      <c r="G7" s="549">
        <f>('V 3-8 Décomp niv sal moy 3vFP'!G8/1.0103-'V 3-8 Décomp niv sal moy 3vFP'!F8)/'V 3-8 Décomp niv sal moy 3vFP'!$F$18*100</f>
        <v>-0.6</v>
      </c>
      <c r="H7" s="549">
        <f>('V 3-8 Décomp niv sal moy 3vFP'!I8/1.0103-'V 3-8 Décomp niv sal moy 3vFP'!H8)/'V 3-8 Décomp niv sal moy 3vFP'!H8*100</f>
        <v>-0.2</v>
      </c>
      <c r="I7" s="708">
        <f>('V 3-8 Décomp niv sal moy 3vFP'!I8/1.0103-'V 3-8 Décomp niv sal moy 3vFP'!H8)/'V 3-8 Décomp niv sal moy 3vFP'!$H$18*100</f>
        <v>-0.1</v>
      </c>
    </row>
    <row r="8" spans="1:9" ht="13.5">
      <c r="A8" s="969" t="s">
        <v>379</v>
      </c>
      <c r="B8" s="549">
        <f>('V 3-8 Décomp niv sal moy 3vFP'!C9/1.0103-'V 3-8 Décomp niv sal moy 3vFP'!B9)/'V 3-8 Décomp niv sal moy 3vFP'!B9*100</f>
        <v>2.5</v>
      </c>
      <c r="C8" s="549">
        <f>('V 3-8 Décomp niv sal moy 3vFP'!C9/1.0103-'V 3-8 Décomp niv sal moy 3vFP'!B9)/'V 3-8 Décomp niv sal moy 3vFP'!$B$18*100</f>
        <v>0</v>
      </c>
      <c r="D8" s="705"/>
      <c r="E8" s="705"/>
      <c r="F8" s="705"/>
      <c r="G8" s="705"/>
      <c r="H8" s="706"/>
      <c r="I8" s="752"/>
    </row>
    <row r="9" spans="1:9" ht="24" customHeight="1">
      <c r="A9" s="969" t="s">
        <v>380</v>
      </c>
      <c r="B9" s="549">
        <f>('V 3-8 Décomp niv sal moy 3vFP'!C10/1.0103-'V 3-8 Décomp niv sal moy 3vFP'!B10)/'V 3-8 Décomp niv sal moy 3vFP'!B10*100</f>
        <v>2.1</v>
      </c>
      <c r="C9" s="549">
        <f>('V 3-8 Décomp niv sal moy 3vFP'!C10/1.0103-'V 3-8 Décomp niv sal moy 3vFP'!B10)/'V 3-8 Décomp niv sal moy 3vFP'!$B$18*100</f>
        <v>0</v>
      </c>
      <c r="D9" s="705"/>
      <c r="E9" s="705"/>
      <c r="F9" s="705"/>
      <c r="G9" s="705"/>
      <c r="H9" s="706"/>
      <c r="I9" s="752"/>
    </row>
    <row r="10" spans="1:9" ht="24">
      <c r="A10" s="969" t="s">
        <v>170</v>
      </c>
      <c r="B10" s="549">
        <f>('V 3-8 Décomp niv sal moy 3vFP'!C11/1.0103-'V 3-8 Décomp niv sal moy 3vFP'!B11)/'V 3-8 Décomp niv sal moy 3vFP'!B11*100</f>
        <v>0.2</v>
      </c>
      <c r="C10" s="549">
        <f>('V 3-8 Décomp niv sal moy 3vFP'!C11/1.0103-'V 3-8 Décomp niv sal moy 3vFP'!B11)/'V 3-8 Décomp niv sal moy 3vFP'!$B$18*100</f>
        <v>0</v>
      </c>
      <c r="D10" s="705"/>
      <c r="E10" s="705"/>
      <c r="F10" s="705"/>
      <c r="G10" s="705"/>
      <c r="H10" s="706"/>
      <c r="I10" s="752"/>
    </row>
    <row r="11" spans="1:9">
      <c r="A11" s="754" t="s">
        <v>246</v>
      </c>
      <c r="B11" s="748">
        <f>('V 3-8 Décomp niv sal moy 3vFP'!C15/1.0103-'V 3-8 Décomp niv sal moy 3vFP'!B15)/'V 3-8 Décomp niv sal moy 3vFP'!B15*100</f>
        <v>3.3</v>
      </c>
      <c r="C11" s="704">
        <f>-('V 3-8 Décomp niv sal moy 3vFP'!C15/1.0103-'V 3-8 Décomp niv sal moy 3vFP'!B15)/'V 3-8 Décomp niv sal moy 3vFP'!$B$18*100</f>
        <v>-0.7</v>
      </c>
      <c r="D11" s="704">
        <v>3.2</v>
      </c>
      <c r="E11" s="704">
        <v>-0.7</v>
      </c>
      <c r="F11" s="704">
        <f>('V 3-8 Décomp niv sal moy 3vFP'!G15/1.0103-'V 3-8 Décomp niv sal moy 3vFP'!F15)/'V 3-8 Décomp niv sal moy 3vFP'!F15*100</f>
        <v>2.8</v>
      </c>
      <c r="G11" s="704">
        <f>-('V 3-8 Décomp niv sal moy 3vFP'!G15/1.0103-'V 3-8 Décomp niv sal moy 3vFP'!F15)/'V 3-8 Décomp niv sal moy 3vFP'!$F$18*100</f>
        <v>-0.6</v>
      </c>
      <c r="H11" s="704">
        <f>('V 3-8 Décomp niv sal moy 3vFP'!I15/1.0103-'V 3-8 Décomp niv sal moy 3vFP'!H15)/'V 3-8 Décomp niv sal moy 3vFP'!H15*100</f>
        <v>3.3</v>
      </c>
      <c r="I11" s="709">
        <f>-('V 3-8 Décomp niv sal moy 3vFP'!I15/1.0103-'V 3-8 Décomp niv sal moy 3vFP'!H15)/'V 3-8 Décomp niv sal moy 3vFP'!$H$18*100</f>
        <v>-0.7</v>
      </c>
    </row>
    <row r="12" spans="1:9" ht="13.5">
      <c r="A12" s="755" t="s">
        <v>398</v>
      </c>
      <c r="B12" s="749">
        <f>('V 3-8 Décomp niv sal moy 3vFP'!C16/1.0103-'V 3-8 Décomp niv sal moy 3vFP'!B16)/'V 3-8 Décomp niv sal moy 3vFP'!B16*100</f>
        <v>4.7</v>
      </c>
      <c r="C12" s="549">
        <f>-('V 3-8 Décomp niv sal moy 3vFP'!C16/1.0103-'V 3-8 Décomp niv sal moy 3vFP'!B16)/'V 3-8 Décomp niv sal moy 3vFP'!$B$18*100</f>
        <v>-0.5</v>
      </c>
      <c r="D12" s="549">
        <v>4.7</v>
      </c>
      <c r="E12" s="549">
        <v>-0.5</v>
      </c>
      <c r="F12" s="549">
        <f>('V 3-8 Décomp niv sal moy 3vFP'!G16/1.0103-'V 3-8 Décomp niv sal moy 3vFP'!F16)/'V 3-8 Décomp niv sal moy 3vFP'!F16*100</f>
        <v>4.7</v>
      </c>
      <c r="G12" s="549">
        <f>-('V 3-8 Décomp niv sal moy 3vFP'!G16/1.0103-'V 3-8 Décomp niv sal moy 3vFP'!F16)/'V 3-8 Décomp niv sal moy 3vFP'!$F$18*100</f>
        <v>-0.5</v>
      </c>
      <c r="H12" s="549">
        <f>('V 3-8 Décomp niv sal moy 3vFP'!I16/1.0103-'V 3-8 Décomp niv sal moy 3vFP'!H16)/'V 3-8 Décomp niv sal moy 3vFP'!H16*100</f>
        <v>4.5999999999999996</v>
      </c>
      <c r="I12" s="708">
        <f>-('V 3-8 Décomp niv sal moy 3vFP'!I16/1.0103-'V 3-8 Décomp niv sal moy 3vFP'!H16)/'V 3-8 Décomp niv sal moy 3vFP'!$H$18*100</f>
        <v>-0.5</v>
      </c>
    </row>
    <row r="13" spans="1:9">
      <c r="A13" s="756" t="s">
        <v>64</v>
      </c>
      <c r="B13" s="749">
        <f>('V 3-8 Décomp niv sal moy 3vFP'!C17/1.0103-'V 3-8 Décomp niv sal moy 3vFP'!B17)/'V 3-8 Décomp niv sal moy 3vFP'!B17*100</f>
        <v>1.7</v>
      </c>
      <c r="C13" s="549">
        <f>-('V 3-8 Décomp niv sal moy 3vFP'!C17/1.0103-'V 3-8 Décomp niv sal moy 3vFP'!B17)/'V 3-8 Décomp niv sal moy 3vFP'!$B$18*100</f>
        <v>-0.2</v>
      </c>
      <c r="D13" s="549">
        <v>1.5</v>
      </c>
      <c r="E13" s="549">
        <v>-0.2</v>
      </c>
      <c r="F13" s="549">
        <f>('V 3-8 Décomp niv sal moy 3vFP'!G17/1.0103-'V 3-8 Décomp niv sal moy 3vFP'!F17)/'V 3-8 Décomp niv sal moy 3vFP'!F17*100</f>
        <v>0.5</v>
      </c>
      <c r="G13" s="549">
        <f>-('V 3-8 Décomp niv sal moy 3vFP'!G17/1.0103-'V 3-8 Décomp niv sal moy 3vFP'!F17)/'V 3-8 Décomp niv sal moy 3vFP'!$F$18*100</f>
        <v>0</v>
      </c>
      <c r="H13" s="549">
        <f>('V 3-8 Décomp niv sal moy 3vFP'!I17/1.0103-'V 3-8 Décomp niv sal moy 3vFP'!H17)/'V 3-8 Décomp niv sal moy 3vFP'!H17*100</f>
        <v>1.3</v>
      </c>
      <c r="I13" s="708">
        <f>-('V 3-8 Décomp niv sal moy 3vFP'!I17/1.0103-'V 3-8 Décomp niv sal moy 3vFP'!H17)/'V 3-8 Décomp niv sal moy 3vFP'!$B$18*100</f>
        <v>-0.1</v>
      </c>
    </row>
    <row r="14" spans="1:9" ht="13.5" thickBot="1">
      <c r="A14" s="757" t="s">
        <v>7</v>
      </c>
      <c r="B14" s="750">
        <f>('V 3-8 Décomp niv sal moy 3vFP'!C18/1.0103-'V 3-8 Décomp niv sal moy 3vFP'!B18)/'V 3-8 Décomp niv sal moy 3vFP'!B18*100</f>
        <v>1.2</v>
      </c>
      <c r="C14" s="707">
        <f>('V 3-8 Décomp niv sal moy 3vFP'!C18/1.0103-'V 3-8 Décomp niv sal moy 3vFP'!B18)/'V 3-8 Décomp niv sal moy 3vFP'!$B$18*100</f>
        <v>1.2</v>
      </c>
      <c r="D14" s="707">
        <v>0</v>
      </c>
      <c r="E14" s="707">
        <v>0</v>
      </c>
      <c r="F14" s="707">
        <f>('V 3-8 Décomp niv sal moy 3vFP'!G18/1.0103-'V 3-8 Décomp niv sal moy 3vFP'!F18)/'V 3-8 Décomp niv sal moy 3vFP'!F18*100</f>
        <v>0.3</v>
      </c>
      <c r="G14" s="707">
        <f>('V 3-8 Décomp niv sal moy 3vFP'!G18/1.0103-'V 3-8 Décomp niv sal moy 3vFP'!F18)/'V 3-8 Décomp niv sal moy 3vFP'!$F$18*100</f>
        <v>0.3</v>
      </c>
      <c r="H14" s="707">
        <f>('V 3-8 Décomp niv sal moy 3vFP'!I18/1.0103-'V 3-8 Décomp niv sal moy 3vFP'!H18)/'V 3-8 Décomp niv sal moy 3vFP'!H18*100</f>
        <v>0.9</v>
      </c>
      <c r="I14" s="753">
        <f>('V 3-8 Décomp niv sal moy 3vFP'!I18/1.0103-'V 3-8 Décomp niv sal moy 3vFP'!H18)/'V 3-8 Décomp niv sal moy 3vFP'!$H$18*100</f>
        <v>0.9</v>
      </c>
    </row>
    <row r="15" spans="1:9">
      <c r="A15" s="1106" t="s">
        <v>159</v>
      </c>
      <c r="B15" s="1106"/>
      <c r="C15" s="1106"/>
      <c r="D15" s="1106"/>
      <c r="E15" s="1106"/>
      <c r="F15" s="1106"/>
      <c r="G15" s="1106"/>
      <c r="H15" s="1106"/>
      <c r="I15" s="1106"/>
    </row>
    <row r="16" spans="1:9" s="10" customFormat="1" ht="28.5" customHeight="1">
      <c r="A16" s="1106" t="s">
        <v>461</v>
      </c>
      <c r="B16" s="1106"/>
      <c r="C16" s="1106"/>
      <c r="D16" s="1106"/>
      <c r="E16" s="1106"/>
      <c r="F16" s="1106"/>
      <c r="G16" s="1106"/>
      <c r="H16" s="1106"/>
      <c r="I16" s="1106"/>
    </row>
    <row r="17" spans="1:9" s="10" customFormat="1" ht="14.25" customHeight="1">
      <c r="A17" s="1105" t="s">
        <v>338</v>
      </c>
      <c r="B17" s="1105"/>
      <c r="C17" s="1105"/>
      <c r="D17" s="1105"/>
      <c r="E17" s="1105"/>
      <c r="F17" s="1105"/>
      <c r="G17" s="1105"/>
      <c r="H17" s="1105"/>
      <c r="I17" s="1105"/>
    </row>
    <row r="18" spans="1:9" s="10" customFormat="1">
      <c r="A18" s="1127" t="s">
        <v>148</v>
      </c>
      <c r="B18" s="1127"/>
      <c r="C18" s="1127"/>
      <c r="D18" s="1127"/>
      <c r="E18" s="1127"/>
      <c r="F18" s="1127"/>
      <c r="G18" s="1127"/>
      <c r="H18" s="1127"/>
      <c r="I18" s="1127"/>
    </row>
    <row r="19" spans="1:9" ht="12.75" customHeight="1">
      <c r="A19" s="1125" t="s">
        <v>253</v>
      </c>
      <c r="B19" s="1125"/>
      <c r="C19" s="1125"/>
      <c r="D19" s="1125"/>
      <c r="E19" s="1125"/>
      <c r="F19" s="1125"/>
      <c r="G19" s="1125"/>
      <c r="H19" s="1125"/>
      <c r="I19" s="1125"/>
    </row>
    <row r="20" spans="1:9" ht="38.25" customHeight="1">
      <c r="A20" s="1126" t="s">
        <v>251</v>
      </c>
      <c r="B20" s="1126"/>
      <c r="C20" s="1126"/>
      <c r="D20" s="1126"/>
      <c r="E20" s="1126"/>
      <c r="F20" s="1126"/>
      <c r="G20" s="1126"/>
      <c r="H20" s="1126"/>
      <c r="I20" s="1126"/>
    </row>
    <row r="21" spans="1:9" ht="41.25" customHeight="1">
      <c r="A21" s="1124"/>
      <c r="B21" s="1124"/>
      <c r="C21" s="1124"/>
      <c r="D21" s="1124"/>
      <c r="E21" s="1124"/>
      <c r="F21" s="1124"/>
      <c r="G21" s="1124"/>
      <c r="H21" s="1124"/>
      <c r="I21" s="1124"/>
    </row>
    <row r="22" spans="1:9" s="628" customFormat="1" ht="15" customHeight="1">
      <c r="A22" s="626"/>
      <c r="B22" s="626"/>
      <c r="C22" s="626"/>
      <c r="D22" s="626"/>
      <c r="E22" s="626"/>
      <c r="F22" s="626"/>
      <c r="G22" s="626"/>
      <c r="H22" s="626"/>
      <c r="I22" s="626"/>
    </row>
    <row r="23" spans="1:9" ht="23.25" customHeight="1">
      <c r="A23" s="1105"/>
      <c r="B23" s="1105"/>
      <c r="C23" s="1105"/>
    </row>
  </sheetData>
  <mergeCells count="13">
    <mergeCell ref="A23:C23"/>
    <mergeCell ref="A21:I21"/>
    <mergeCell ref="A17:I17"/>
    <mergeCell ref="A19:I19"/>
    <mergeCell ref="A20:I20"/>
    <mergeCell ref="A18:I18"/>
    <mergeCell ref="A15:I15"/>
    <mergeCell ref="A16:I16"/>
    <mergeCell ref="A1:I1"/>
    <mergeCell ref="B3:C3"/>
    <mergeCell ref="D3:E3"/>
    <mergeCell ref="F3:G3"/>
    <mergeCell ref="H3:I3"/>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rgb="FF92D050"/>
    <pageSetUpPr fitToPage="1"/>
  </sheetPr>
  <dimension ref="A1:P27"/>
  <sheetViews>
    <sheetView showGridLines="0" zoomScaleNormal="100" workbookViewId="0">
      <selection activeCell="A22" sqref="A22:E22"/>
    </sheetView>
  </sheetViews>
  <sheetFormatPr baseColWidth="10" defaultColWidth="11.42578125" defaultRowHeight="12.75"/>
  <cols>
    <col min="1" max="1" width="39" style="122" customWidth="1"/>
    <col min="2" max="2" width="12.140625" style="122" customWidth="1"/>
    <col min="3" max="3" width="14.7109375" style="122" customWidth="1"/>
    <col min="4" max="4" width="14.28515625" style="122" customWidth="1"/>
    <col min="5" max="5" width="11.28515625" style="122" customWidth="1"/>
    <col min="6" max="6" width="14.28515625" style="122" customWidth="1"/>
    <col min="7" max="7" width="12.7109375" style="122" customWidth="1"/>
    <col min="8" max="8" width="11.85546875" style="122" customWidth="1"/>
    <col min="9" max="9" width="13.42578125" style="122" customWidth="1"/>
    <col min="10" max="10" width="14" style="122" customWidth="1"/>
    <col min="11" max="11" width="11.42578125" style="122"/>
    <col min="12" max="12" width="13.42578125" style="122" customWidth="1"/>
    <col min="13" max="13" width="14.7109375" style="122" customWidth="1"/>
    <col min="14" max="16384" width="11.42578125" style="122"/>
  </cols>
  <sheetData>
    <row r="1" spans="1:16" ht="16.5" customHeight="1">
      <c r="A1" s="180" t="s">
        <v>407</v>
      </c>
      <c r="B1" s="180"/>
      <c r="C1" s="180"/>
      <c r="D1" s="180"/>
      <c r="E1" s="219"/>
      <c r="F1" s="219"/>
      <c r="G1" s="219"/>
    </row>
    <row r="2" spans="1:16" ht="17.25" customHeight="1" thickBot="1">
      <c r="A2" s="220"/>
      <c r="B2" s="220"/>
      <c r="C2" s="220"/>
      <c r="D2" s="220"/>
      <c r="E2" s="220"/>
      <c r="F2" s="220"/>
      <c r="G2" s="220"/>
    </row>
    <row r="3" spans="1:16" ht="26.25" customHeight="1">
      <c r="A3" s="222"/>
      <c r="B3" s="1138" t="s">
        <v>183</v>
      </c>
      <c r="C3" s="1139"/>
      <c r="D3" s="1140"/>
      <c r="E3" s="1138" t="s">
        <v>39</v>
      </c>
      <c r="F3" s="1139"/>
      <c r="G3" s="1140"/>
      <c r="H3" s="1138" t="s">
        <v>119</v>
      </c>
      <c r="I3" s="1139"/>
      <c r="J3" s="1139"/>
      <c r="K3" s="1133" t="s">
        <v>151</v>
      </c>
      <c r="L3" s="1134"/>
      <c r="M3" s="1135"/>
    </row>
    <row r="4" spans="1:16" ht="12.75" customHeight="1">
      <c r="A4" s="223"/>
      <c r="B4" s="1130" t="s">
        <v>229</v>
      </c>
      <c r="C4" s="1130" t="s">
        <v>230</v>
      </c>
      <c r="D4" s="1130" t="s">
        <v>231</v>
      </c>
      <c r="E4" s="1130" t="s">
        <v>229</v>
      </c>
      <c r="F4" s="1130" t="s">
        <v>230</v>
      </c>
      <c r="G4" s="1130" t="s">
        <v>231</v>
      </c>
      <c r="H4" s="1130" t="s">
        <v>229</v>
      </c>
      <c r="I4" s="1130" t="s">
        <v>230</v>
      </c>
      <c r="J4" s="1130" t="s">
        <v>231</v>
      </c>
      <c r="K4" s="1130" t="s">
        <v>229</v>
      </c>
      <c r="L4" s="1130" t="s">
        <v>230</v>
      </c>
      <c r="M4" s="1136" t="s">
        <v>231</v>
      </c>
    </row>
    <row r="5" spans="1:16" ht="78.75" customHeight="1" thickBot="1">
      <c r="A5" s="224"/>
      <c r="B5" s="1131"/>
      <c r="C5" s="1131"/>
      <c r="D5" s="1131"/>
      <c r="E5" s="1131"/>
      <c r="F5" s="1131"/>
      <c r="G5" s="1131"/>
      <c r="H5" s="1131"/>
      <c r="I5" s="1131"/>
      <c r="J5" s="1131"/>
      <c r="K5" s="1131"/>
      <c r="L5" s="1131"/>
      <c r="M5" s="1137"/>
      <c r="N5" s="221"/>
      <c r="O5" s="24"/>
      <c r="P5" s="24"/>
    </row>
    <row r="6" spans="1:16" ht="15">
      <c r="A6" s="225" t="s">
        <v>8</v>
      </c>
      <c r="B6" s="716">
        <v>64</v>
      </c>
      <c r="C6" s="903">
        <v>16.7</v>
      </c>
      <c r="D6" s="716">
        <v>27</v>
      </c>
      <c r="E6" s="716">
        <v>65.7</v>
      </c>
      <c r="F6" s="903">
        <v>15</v>
      </c>
      <c r="G6" s="716">
        <v>28.2</v>
      </c>
      <c r="H6" s="716">
        <v>66.599999999999994</v>
      </c>
      <c r="I6" s="903">
        <v>23.6</v>
      </c>
      <c r="J6" s="716">
        <v>36.1</v>
      </c>
      <c r="K6" s="716">
        <v>65.2</v>
      </c>
      <c r="L6" s="903">
        <v>17.600000000000001</v>
      </c>
      <c r="M6" s="904">
        <v>29.5</v>
      </c>
      <c r="N6" s="148"/>
      <c r="O6" s="117"/>
      <c r="P6" s="117"/>
    </row>
    <row r="7" spans="1:16" ht="15">
      <c r="A7" s="226" t="s">
        <v>95</v>
      </c>
      <c r="B7" s="717">
        <v>71.400000000000006</v>
      </c>
      <c r="C7" s="724">
        <v>16.399999999999999</v>
      </c>
      <c r="D7" s="717">
        <v>25.8</v>
      </c>
      <c r="E7" s="717">
        <v>74.400000000000006</v>
      </c>
      <c r="F7" s="724">
        <v>14.8</v>
      </c>
      <c r="G7" s="717">
        <v>27.9</v>
      </c>
      <c r="H7" s="717">
        <v>72.5</v>
      </c>
      <c r="I7" s="724">
        <v>23.4</v>
      </c>
      <c r="J7" s="717">
        <v>35.799999999999997</v>
      </c>
      <c r="K7" s="717">
        <v>72.8</v>
      </c>
      <c r="L7" s="724">
        <v>17.3</v>
      </c>
      <c r="M7" s="775">
        <v>28.7</v>
      </c>
      <c r="N7" s="148"/>
      <c r="O7" s="117"/>
      <c r="P7" s="117"/>
    </row>
    <row r="8" spans="1:16" ht="15">
      <c r="A8" s="227" t="s">
        <v>66</v>
      </c>
      <c r="B8" s="718">
        <v>70.3</v>
      </c>
      <c r="C8" s="725">
        <v>16.899999999999999</v>
      </c>
      <c r="D8" s="718">
        <v>24.7</v>
      </c>
      <c r="E8" s="718">
        <v>73.2</v>
      </c>
      <c r="F8" s="725">
        <v>13.4</v>
      </c>
      <c r="G8" s="718">
        <v>27.2</v>
      </c>
      <c r="H8" s="718">
        <v>68.400000000000006</v>
      </c>
      <c r="I8" s="725">
        <v>25.2</v>
      </c>
      <c r="J8" s="718">
        <v>37</v>
      </c>
      <c r="K8" s="718">
        <v>70.3</v>
      </c>
      <c r="L8" s="725">
        <v>17.7</v>
      </c>
      <c r="M8" s="776">
        <v>26.8</v>
      </c>
      <c r="N8" s="148"/>
      <c r="O8" s="117"/>
      <c r="P8" s="117"/>
    </row>
    <row r="9" spans="1:16" ht="15">
      <c r="A9" s="227" t="s">
        <v>67</v>
      </c>
      <c r="B9" s="718">
        <v>74.900000000000006</v>
      </c>
      <c r="C9" s="725">
        <v>15</v>
      </c>
      <c r="D9" s="718">
        <v>28.4</v>
      </c>
      <c r="E9" s="718">
        <v>73.099999999999994</v>
      </c>
      <c r="F9" s="725">
        <v>11.7</v>
      </c>
      <c r="G9" s="718">
        <v>24.3</v>
      </c>
      <c r="H9" s="718">
        <v>72.3</v>
      </c>
      <c r="I9" s="725">
        <v>21.1</v>
      </c>
      <c r="J9" s="718">
        <v>33.6</v>
      </c>
      <c r="K9" s="718">
        <v>73.7</v>
      </c>
      <c r="L9" s="725">
        <v>15.5</v>
      </c>
      <c r="M9" s="776">
        <v>28.4</v>
      </c>
      <c r="N9" s="148"/>
      <c r="O9" s="117"/>
      <c r="P9" s="117"/>
    </row>
    <row r="10" spans="1:16" ht="15">
      <c r="A10" s="227" t="s">
        <v>68</v>
      </c>
      <c r="B10" s="718">
        <v>72.900000000000006</v>
      </c>
      <c r="C10" s="725">
        <v>16.100000000000001</v>
      </c>
      <c r="D10" s="718">
        <v>27.2</v>
      </c>
      <c r="E10" s="718">
        <v>74.8</v>
      </c>
      <c r="F10" s="725">
        <v>15.6</v>
      </c>
      <c r="G10" s="718">
        <v>28.6</v>
      </c>
      <c r="H10" s="718">
        <v>74.599999999999994</v>
      </c>
      <c r="I10" s="725">
        <v>23.6</v>
      </c>
      <c r="J10" s="718">
        <v>36.1</v>
      </c>
      <c r="K10" s="718">
        <v>74.5</v>
      </c>
      <c r="L10" s="725">
        <v>17.600000000000001</v>
      </c>
      <c r="M10" s="776">
        <v>30.2</v>
      </c>
      <c r="N10" s="148"/>
      <c r="O10" s="117"/>
      <c r="P10" s="117"/>
    </row>
    <row r="11" spans="1:16" ht="15">
      <c r="A11" s="228" t="s">
        <v>96</v>
      </c>
      <c r="B11" s="717">
        <v>35.700000000000003</v>
      </c>
      <c r="C11" s="724">
        <v>21.4</v>
      </c>
      <c r="D11" s="717">
        <v>42.2</v>
      </c>
      <c r="E11" s="717">
        <v>35.200000000000003</v>
      </c>
      <c r="F11" s="724">
        <v>16.5</v>
      </c>
      <c r="G11" s="717">
        <v>29.3</v>
      </c>
      <c r="H11" s="717">
        <v>46.6</v>
      </c>
      <c r="I11" s="724">
        <v>21.4</v>
      </c>
      <c r="J11" s="717">
        <v>36.700000000000003</v>
      </c>
      <c r="K11" s="717">
        <v>38</v>
      </c>
      <c r="L11" s="724">
        <v>19.8</v>
      </c>
      <c r="M11" s="775">
        <v>36.299999999999997</v>
      </c>
      <c r="N11" s="148"/>
      <c r="O11" s="117"/>
      <c r="P11" s="117"/>
    </row>
    <row r="12" spans="1:16" ht="15">
      <c r="A12" s="229" t="s">
        <v>55</v>
      </c>
      <c r="B12" s="717">
        <v>69.2</v>
      </c>
      <c r="C12" s="724">
        <v>14.5</v>
      </c>
      <c r="D12" s="717">
        <v>20.3</v>
      </c>
      <c r="E12" s="717">
        <v>57.9</v>
      </c>
      <c r="F12" s="724">
        <v>19.399999999999999</v>
      </c>
      <c r="G12" s="717">
        <v>45.8</v>
      </c>
      <c r="H12" s="717">
        <v>64.3</v>
      </c>
      <c r="I12" s="724">
        <v>29.9</v>
      </c>
      <c r="J12" s="717">
        <v>39.4</v>
      </c>
      <c r="K12" s="717">
        <v>67.599999999999994</v>
      </c>
      <c r="L12" s="724">
        <v>19.100000000000001</v>
      </c>
      <c r="M12" s="775">
        <v>26.2</v>
      </c>
      <c r="N12" s="148"/>
      <c r="O12" s="117"/>
      <c r="P12" s="117"/>
    </row>
    <row r="13" spans="1:16" ht="21" customHeight="1">
      <c r="A13" s="230" t="s">
        <v>53</v>
      </c>
      <c r="B13" s="719">
        <v>65.400000000000006</v>
      </c>
      <c r="C13" s="726">
        <v>16.7</v>
      </c>
      <c r="D13" s="719">
        <v>26.8</v>
      </c>
      <c r="E13" s="719">
        <v>67.7</v>
      </c>
      <c r="F13" s="726">
        <v>15</v>
      </c>
      <c r="G13" s="719">
        <v>28</v>
      </c>
      <c r="H13" s="719">
        <v>67.400000000000006</v>
      </c>
      <c r="I13" s="726">
        <v>23.6</v>
      </c>
      <c r="J13" s="719">
        <v>36.1</v>
      </c>
      <c r="K13" s="719">
        <v>66.599999999999994</v>
      </c>
      <c r="L13" s="726">
        <v>17.600000000000001</v>
      </c>
      <c r="M13" s="777">
        <v>29.3</v>
      </c>
      <c r="N13" s="148"/>
      <c r="O13" s="117"/>
      <c r="P13" s="117"/>
    </row>
    <row r="14" spans="1:16" ht="19.5" customHeight="1">
      <c r="A14" s="231" t="s">
        <v>52</v>
      </c>
      <c r="B14" s="717">
        <v>10.6</v>
      </c>
      <c r="C14" s="724">
        <v>12.5</v>
      </c>
      <c r="D14" s="717">
        <v>81.5</v>
      </c>
      <c r="E14" s="717">
        <v>21.4</v>
      </c>
      <c r="F14" s="724">
        <v>15.6</v>
      </c>
      <c r="G14" s="717">
        <v>38.799999999999997</v>
      </c>
      <c r="H14" s="717">
        <v>21.2</v>
      </c>
      <c r="I14" s="724">
        <v>20.5</v>
      </c>
      <c r="J14" s="717">
        <v>34.5</v>
      </c>
      <c r="K14" s="717">
        <v>17.600000000000001</v>
      </c>
      <c r="L14" s="724">
        <v>15.7</v>
      </c>
      <c r="M14" s="775">
        <v>47.2</v>
      </c>
      <c r="N14" s="148"/>
      <c r="O14" s="117"/>
      <c r="P14" s="117"/>
    </row>
    <row r="15" spans="1:16" ht="15">
      <c r="A15" s="232" t="s">
        <v>17</v>
      </c>
      <c r="B15" s="720">
        <v>61.5</v>
      </c>
      <c r="C15" s="720">
        <v>14.4</v>
      </c>
      <c r="D15" s="720">
        <v>24.2</v>
      </c>
      <c r="E15" s="720">
        <v>60.4</v>
      </c>
      <c r="F15" s="720">
        <v>13.9</v>
      </c>
      <c r="G15" s="720">
        <v>27.4</v>
      </c>
      <c r="H15" s="720">
        <v>64.8</v>
      </c>
      <c r="I15" s="720">
        <v>23.4</v>
      </c>
      <c r="J15" s="720">
        <v>36</v>
      </c>
      <c r="K15" s="720">
        <v>62</v>
      </c>
      <c r="L15" s="720">
        <v>16.7</v>
      </c>
      <c r="M15" s="727">
        <v>28.6</v>
      </c>
      <c r="N15" s="148"/>
      <c r="O15" s="117"/>
      <c r="P15" s="117"/>
    </row>
    <row r="16" spans="1:16" ht="15">
      <c r="A16" s="233" t="s">
        <v>16</v>
      </c>
      <c r="B16" s="721">
        <v>67.900000000000006</v>
      </c>
      <c r="C16" s="728">
        <v>19.8</v>
      </c>
      <c r="D16" s="721">
        <v>30.9</v>
      </c>
      <c r="E16" s="721">
        <v>73.099999999999994</v>
      </c>
      <c r="F16" s="728">
        <v>16.3</v>
      </c>
      <c r="G16" s="721">
        <v>29</v>
      </c>
      <c r="H16" s="721">
        <v>72.8</v>
      </c>
      <c r="I16" s="728">
        <v>24.1</v>
      </c>
      <c r="J16" s="721">
        <v>36.4</v>
      </c>
      <c r="K16" s="721">
        <v>70.7</v>
      </c>
      <c r="L16" s="728">
        <v>18.899999999999999</v>
      </c>
      <c r="M16" s="729">
        <v>30.8</v>
      </c>
      <c r="N16" s="148"/>
      <c r="O16" s="117"/>
      <c r="P16" s="117"/>
    </row>
    <row r="17" spans="1:16" ht="15">
      <c r="A17" s="234" t="s">
        <v>36</v>
      </c>
      <c r="B17" s="722">
        <v>29.3</v>
      </c>
      <c r="C17" s="730">
        <v>20.8</v>
      </c>
      <c r="D17" s="731">
        <v>33</v>
      </c>
      <c r="E17" s="722">
        <v>39.1</v>
      </c>
      <c r="F17" s="730">
        <v>16.100000000000001</v>
      </c>
      <c r="G17" s="731">
        <v>29.9</v>
      </c>
      <c r="H17" s="722">
        <v>49.8</v>
      </c>
      <c r="I17" s="730">
        <v>21.6</v>
      </c>
      <c r="J17" s="731">
        <v>32</v>
      </c>
      <c r="K17" s="722">
        <v>38.6</v>
      </c>
      <c r="L17" s="730">
        <v>19.5</v>
      </c>
      <c r="M17" s="732">
        <v>31.6</v>
      </c>
      <c r="N17" s="148"/>
      <c r="O17" s="117"/>
      <c r="P17" s="117"/>
    </row>
    <row r="18" spans="1:16" ht="15">
      <c r="A18" s="233" t="s">
        <v>101</v>
      </c>
      <c r="B18" s="721">
        <v>58.1</v>
      </c>
      <c r="C18" s="717">
        <v>15.1</v>
      </c>
      <c r="D18" s="733">
        <v>22.9</v>
      </c>
      <c r="E18" s="721">
        <v>60.5</v>
      </c>
      <c r="F18" s="717">
        <v>13.4</v>
      </c>
      <c r="G18" s="733">
        <v>25.3</v>
      </c>
      <c r="H18" s="721">
        <v>60.4</v>
      </c>
      <c r="I18" s="717">
        <v>21.3</v>
      </c>
      <c r="J18" s="733">
        <v>32</v>
      </c>
      <c r="K18" s="721">
        <v>59.4</v>
      </c>
      <c r="L18" s="717">
        <v>16.100000000000001</v>
      </c>
      <c r="M18" s="778">
        <v>26</v>
      </c>
      <c r="N18" s="148"/>
      <c r="O18" s="117"/>
      <c r="P18" s="117"/>
    </row>
    <row r="19" spans="1:16" ht="15">
      <c r="A19" s="233" t="s">
        <v>102</v>
      </c>
      <c r="B19" s="721">
        <v>74.099999999999994</v>
      </c>
      <c r="C19" s="717">
        <v>15.9</v>
      </c>
      <c r="D19" s="733">
        <v>25.1</v>
      </c>
      <c r="E19" s="721">
        <v>71.900000000000006</v>
      </c>
      <c r="F19" s="717">
        <v>15.4</v>
      </c>
      <c r="G19" s="733">
        <v>28</v>
      </c>
      <c r="H19" s="721">
        <v>75.400000000000006</v>
      </c>
      <c r="I19" s="717">
        <v>23.7</v>
      </c>
      <c r="J19" s="733">
        <v>36.200000000000003</v>
      </c>
      <c r="K19" s="721">
        <v>73.599999999999994</v>
      </c>
      <c r="L19" s="717">
        <v>17.3</v>
      </c>
      <c r="M19" s="778">
        <v>28.4</v>
      </c>
      <c r="N19" s="148"/>
      <c r="O19" s="117"/>
      <c r="P19" s="117"/>
    </row>
    <row r="20" spans="1:16" ht="15">
      <c r="A20" s="233" t="s">
        <v>86</v>
      </c>
      <c r="B20" s="721">
        <v>74.3</v>
      </c>
      <c r="C20" s="717">
        <v>16.899999999999999</v>
      </c>
      <c r="D20" s="733">
        <v>29.1</v>
      </c>
      <c r="E20" s="721">
        <v>75.2</v>
      </c>
      <c r="F20" s="717">
        <v>15</v>
      </c>
      <c r="G20" s="733">
        <v>28.9</v>
      </c>
      <c r="H20" s="721">
        <v>76.400000000000006</v>
      </c>
      <c r="I20" s="717">
        <v>25.2</v>
      </c>
      <c r="J20" s="733">
        <v>39.5</v>
      </c>
      <c r="K20" s="721">
        <v>75.099999999999994</v>
      </c>
      <c r="L20" s="717">
        <v>17.8</v>
      </c>
      <c r="M20" s="778">
        <v>31.1</v>
      </c>
      <c r="N20" s="148"/>
      <c r="O20" s="117"/>
      <c r="P20" s="117"/>
    </row>
    <row r="21" spans="1:16" ht="15.75" thickBot="1">
      <c r="A21" s="235" t="s">
        <v>87</v>
      </c>
      <c r="B21" s="723">
        <v>50.2</v>
      </c>
      <c r="C21" s="734">
        <v>22.7</v>
      </c>
      <c r="D21" s="735">
        <v>38.200000000000003</v>
      </c>
      <c r="E21" s="723">
        <v>49.6</v>
      </c>
      <c r="F21" s="734">
        <v>16.3</v>
      </c>
      <c r="G21" s="735">
        <v>31.2</v>
      </c>
      <c r="H21" s="723">
        <v>50.3</v>
      </c>
      <c r="I21" s="734">
        <v>30.4</v>
      </c>
      <c r="J21" s="735">
        <v>46.5</v>
      </c>
      <c r="K21" s="779">
        <v>50</v>
      </c>
      <c r="L21" s="734">
        <v>21.4</v>
      </c>
      <c r="M21" s="780">
        <v>36.799999999999997</v>
      </c>
      <c r="N21" s="148"/>
      <c r="O21" s="117"/>
      <c r="P21" s="117"/>
    </row>
    <row r="22" spans="1:16" ht="32.25" customHeight="1">
      <c r="A22" s="1061" t="s">
        <v>453</v>
      </c>
      <c r="B22" s="1062"/>
      <c r="C22" s="1062"/>
      <c r="D22" s="1062"/>
      <c r="E22" s="1062"/>
      <c r="F22" s="127"/>
      <c r="G22" s="126"/>
      <c r="H22" s="125"/>
      <c r="I22" s="612"/>
      <c r="J22" s="612"/>
      <c r="K22" s="612"/>
    </row>
    <row r="23" spans="1:16" ht="40.5" customHeight="1">
      <c r="A23" s="1063" t="s">
        <v>336</v>
      </c>
      <c r="B23" s="1063"/>
      <c r="C23" s="1063"/>
      <c r="D23" s="1063"/>
      <c r="E23" s="1063"/>
      <c r="F23" s="127"/>
      <c r="G23" s="126"/>
      <c r="H23" s="125"/>
      <c r="I23" s="612"/>
      <c r="J23" s="612"/>
      <c r="K23" s="612"/>
    </row>
    <row r="24" spans="1:16" ht="45.75" customHeight="1">
      <c r="A24" s="1132" t="s">
        <v>411</v>
      </c>
      <c r="B24" s="1132"/>
      <c r="C24" s="1132"/>
      <c r="D24" s="1132"/>
      <c r="E24" s="1132"/>
      <c r="F24" s="127"/>
      <c r="G24" s="126"/>
      <c r="H24" s="125"/>
      <c r="I24" s="612"/>
      <c r="J24" s="612"/>
      <c r="K24" s="612"/>
    </row>
    <row r="25" spans="1:16" ht="42.75" customHeight="1">
      <c r="A25" s="1065" t="s">
        <v>412</v>
      </c>
      <c r="B25" s="1129"/>
      <c r="C25" s="1129"/>
      <c r="D25" s="1129"/>
      <c r="E25" s="1129"/>
      <c r="F25" s="118"/>
      <c r="G25" s="118"/>
    </row>
    <row r="26" spans="1:16" ht="29.25" customHeight="1">
      <c r="A26" s="1128" t="s">
        <v>405</v>
      </c>
      <c r="B26" s="1128"/>
      <c r="C26" s="1128"/>
      <c r="D26" s="1128"/>
      <c r="E26" s="1128"/>
      <c r="F26" s="1128"/>
      <c r="G26" s="1128"/>
    </row>
    <row r="27" spans="1:16">
      <c r="D27" s="124"/>
      <c r="E27" s="124"/>
      <c r="F27" s="124"/>
      <c r="G27" s="124"/>
      <c r="H27" s="124"/>
      <c r="I27" s="124"/>
      <c r="J27" s="124"/>
      <c r="K27" s="124"/>
      <c r="L27" s="124"/>
      <c r="M27" s="124"/>
    </row>
  </sheetData>
  <mergeCells count="21">
    <mergeCell ref="B3:D3"/>
    <mergeCell ref="E3:G3"/>
    <mergeCell ref="B4:B5"/>
    <mergeCell ref="C4:C5"/>
    <mergeCell ref="G4:G5"/>
    <mergeCell ref="F4:F5"/>
    <mergeCell ref="E4:E5"/>
    <mergeCell ref="K3:M3"/>
    <mergeCell ref="K4:K5"/>
    <mergeCell ref="L4:L5"/>
    <mergeCell ref="M4:M5"/>
    <mergeCell ref="H3:J3"/>
    <mergeCell ref="H4:H5"/>
    <mergeCell ref="I4:I5"/>
    <mergeCell ref="J4:J5"/>
    <mergeCell ref="A26:G26"/>
    <mergeCell ref="A22:E22"/>
    <mergeCell ref="A25:E25"/>
    <mergeCell ref="A23:E23"/>
    <mergeCell ref="D4:D5"/>
    <mergeCell ref="A24:E24"/>
  </mergeCells>
  <pageMargins left="0.7" right="0.7" top="0.75" bottom="0.75" header="0.3" footer="0.3"/>
  <pageSetup paperSize="9" scale="57"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rgb="FF92D050"/>
    <pageSetUpPr fitToPage="1"/>
  </sheetPr>
  <dimension ref="A1:AX78"/>
  <sheetViews>
    <sheetView topLeftCell="A34" zoomScaleNormal="100" workbookViewId="0">
      <pane xSplit="1" topLeftCell="B1" activePane="topRight" state="frozen"/>
      <selection pane="topRight" activeCell="B42" sqref="B42"/>
    </sheetView>
  </sheetViews>
  <sheetFormatPr baseColWidth="10" defaultRowHeight="12.75"/>
  <cols>
    <col min="1" max="1" width="39.28515625" customWidth="1"/>
    <col min="2" max="2" width="7.42578125" customWidth="1"/>
    <col min="3" max="3" width="8.28515625" customWidth="1"/>
    <col min="4" max="14" width="7.7109375" customWidth="1"/>
    <col min="15" max="16" width="7.7109375" style="1" customWidth="1"/>
    <col min="17" max="25" width="7.7109375" customWidth="1"/>
  </cols>
  <sheetData>
    <row r="1" spans="1:50" ht="30.75" customHeight="1">
      <c r="A1" s="1141" t="s">
        <v>408</v>
      </c>
      <c r="B1" s="1141"/>
      <c r="C1" s="1141"/>
      <c r="D1" s="1141"/>
      <c r="E1" s="1141"/>
      <c r="F1" s="1141"/>
      <c r="G1" s="1141"/>
      <c r="H1" s="1141"/>
      <c r="I1" s="1141"/>
      <c r="J1" s="1141"/>
      <c r="K1" s="1141"/>
      <c r="L1" s="664"/>
    </row>
    <row r="2" spans="1:50" ht="10.5" customHeight="1">
      <c r="A2" s="184"/>
      <c r="B2" s="613"/>
      <c r="C2" s="184"/>
      <c r="D2" s="184"/>
      <c r="E2" s="184"/>
      <c r="F2" s="184"/>
      <c r="G2" s="184"/>
      <c r="H2" s="613"/>
      <c r="I2" s="184"/>
      <c r="N2" s="613"/>
    </row>
    <row r="3" spans="1:50" ht="5.25" customHeight="1" thickBot="1">
      <c r="A3" s="116"/>
    </row>
    <row r="4" spans="1:50" ht="21.75" customHeight="1">
      <c r="A4" s="971"/>
      <c r="B4" s="1148" t="s">
        <v>169</v>
      </c>
      <c r="C4" s="1144" t="s">
        <v>155</v>
      </c>
      <c r="D4" s="1145"/>
      <c r="E4" s="1145"/>
      <c r="F4" s="1145"/>
      <c r="G4" s="1146"/>
      <c r="AA4" s="593"/>
      <c r="AB4" s="593"/>
      <c r="AC4" s="593"/>
      <c r="AD4" s="593"/>
      <c r="AE4" s="593"/>
      <c r="AF4" s="593"/>
      <c r="AG4" s="593"/>
      <c r="AH4" s="593"/>
      <c r="AI4" s="593"/>
      <c r="AJ4" s="593"/>
      <c r="AK4" s="593"/>
      <c r="AL4" s="593"/>
      <c r="AM4" s="593"/>
      <c r="AN4" s="593"/>
      <c r="AO4" s="593"/>
      <c r="AP4" s="593"/>
      <c r="AQ4" s="593"/>
      <c r="AR4" s="593"/>
      <c r="AS4" s="593"/>
      <c r="AT4" s="593"/>
      <c r="AU4" s="593"/>
      <c r="AV4" s="593"/>
      <c r="AW4" s="593"/>
      <c r="AX4" s="593"/>
    </row>
    <row r="5" spans="1:50" ht="33.75" customHeight="1" thickBot="1">
      <c r="A5" s="972"/>
      <c r="B5" s="1149"/>
      <c r="C5" s="179" t="s">
        <v>140</v>
      </c>
      <c r="D5" s="179" t="s">
        <v>381</v>
      </c>
      <c r="E5" s="179" t="s">
        <v>382</v>
      </c>
      <c r="F5" s="179" t="s">
        <v>383</v>
      </c>
      <c r="G5" s="1036" t="s">
        <v>384</v>
      </c>
      <c r="Z5" s="265"/>
      <c r="AA5" s="593"/>
      <c r="AB5" s="593"/>
      <c r="AC5" s="593"/>
      <c r="AD5" s="593"/>
      <c r="AE5" s="593"/>
      <c r="AF5" s="593"/>
      <c r="AG5" s="593"/>
      <c r="AH5" s="593"/>
      <c r="AI5" s="593"/>
      <c r="AJ5" s="593"/>
      <c r="AK5" s="593"/>
      <c r="AL5" s="593"/>
      <c r="AM5" s="593"/>
      <c r="AN5" s="593"/>
      <c r="AO5" s="593"/>
      <c r="AP5" s="593"/>
      <c r="AQ5" s="593"/>
      <c r="AR5" s="593"/>
      <c r="AS5" s="593"/>
      <c r="AT5" s="593"/>
      <c r="AU5" s="593"/>
      <c r="AV5" s="593"/>
      <c r="AW5" s="593"/>
      <c r="AX5" s="593"/>
    </row>
    <row r="6" spans="1:50" s="918" customFormat="1" ht="33.75" customHeight="1" thickBot="1">
      <c r="A6" s="1031"/>
      <c r="B6" s="1142" t="s">
        <v>183</v>
      </c>
      <c r="C6" s="1142"/>
      <c r="D6" s="1142"/>
      <c r="E6" s="1142"/>
      <c r="F6" s="1142"/>
      <c r="G6" s="1143"/>
      <c r="Z6" s="1028"/>
      <c r="AA6" s="593"/>
      <c r="AB6" s="593"/>
      <c r="AC6" s="593"/>
      <c r="AD6" s="593"/>
      <c r="AE6" s="593"/>
      <c r="AF6" s="593"/>
      <c r="AG6" s="593"/>
      <c r="AH6" s="593"/>
      <c r="AI6" s="593"/>
      <c r="AJ6" s="593"/>
      <c r="AK6" s="593"/>
      <c r="AL6" s="593"/>
      <c r="AM6" s="593"/>
      <c r="AN6" s="593"/>
      <c r="AO6" s="593"/>
      <c r="AP6" s="593"/>
      <c r="AQ6" s="593"/>
      <c r="AR6" s="593"/>
      <c r="AS6" s="593"/>
      <c r="AT6" s="593"/>
      <c r="AU6" s="593"/>
      <c r="AV6" s="593"/>
      <c r="AW6" s="593"/>
      <c r="AX6" s="593"/>
    </row>
    <row r="7" spans="1:50" ht="12.75" customHeight="1">
      <c r="A7" s="970" t="s">
        <v>8</v>
      </c>
      <c r="B7" s="1033">
        <v>2.4</v>
      </c>
      <c r="C7" s="1034">
        <v>2</v>
      </c>
      <c r="D7" s="1034">
        <v>-2.4</v>
      </c>
      <c r="E7" s="1034">
        <v>-0.2</v>
      </c>
      <c r="F7" s="1034">
        <v>4.9000000000000004</v>
      </c>
      <c r="G7" s="1035">
        <v>8.9</v>
      </c>
      <c r="Z7" s="784"/>
      <c r="AA7" s="593"/>
      <c r="AB7" s="593"/>
      <c r="AC7" s="593"/>
      <c r="AD7" s="593"/>
      <c r="AE7" s="593"/>
      <c r="AF7" s="593"/>
      <c r="AG7" s="593"/>
      <c r="AH7" s="593"/>
      <c r="AI7" s="593"/>
      <c r="AJ7" s="593"/>
      <c r="AK7" s="593"/>
      <c r="AL7" s="593"/>
      <c r="AM7" s="593"/>
      <c r="AN7" s="593"/>
      <c r="AO7" s="593"/>
      <c r="AP7" s="593"/>
      <c r="AQ7" s="593"/>
      <c r="AR7" s="593"/>
      <c r="AS7" s="593"/>
      <c r="AT7" s="593"/>
      <c r="AU7" s="593"/>
      <c r="AV7" s="593"/>
      <c r="AW7" s="593"/>
      <c r="AX7" s="593"/>
    </row>
    <row r="8" spans="1:50" s="1" customFormat="1" ht="15">
      <c r="A8" s="226" t="s">
        <v>95</v>
      </c>
      <c r="B8" s="761">
        <v>2.4</v>
      </c>
      <c r="C8" s="765">
        <v>2</v>
      </c>
      <c r="D8" s="765">
        <v>-2.2999999999999998</v>
      </c>
      <c r="E8" s="765">
        <v>-0.1</v>
      </c>
      <c r="F8" s="765">
        <v>4.9000000000000004</v>
      </c>
      <c r="G8" s="790">
        <v>8.8000000000000007</v>
      </c>
      <c r="Z8" s="785"/>
      <c r="AA8" s="593"/>
      <c r="AB8" s="593"/>
      <c r="AC8" s="593"/>
      <c r="AD8" s="593"/>
      <c r="AE8" s="593"/>
      <c r="AF8" s="593"/>
      <c r="AG8" s="593"/>
      <c r="AH8" s="593"/>
      <c r="AI8" s="593"/>
      <c r="AJ8" s="593"/>
      <c r="AK8" s="593"/>
      <c r="AL8" s="593"/>
      <c r="AM8" s="593"/>
      <c r="AN8" s="593"/>
      <c r="AO8" s="593"/>
      <c r="AP8" s="593"/>
      <c r="AQ8" s="593"/>
      <c r="AR8" s="593"/>
      <c r="AS8" s="593"/>
      <c r="AT8" s="593"/>
      <c r="AU8" s="593"/>
      <c r="AV8" s="593"/>
      <c r="AW8" s="593"/>
      <c r="AX8" s="593"/>
    </row>
    <row r="9" spans="1:50" ht="15">
      <c r="A9" s="227" t="s">
        <v>66</v>
      </c>
      <c r="B9" s="762">
        <v>2.7</v>
      </c>
      <c r="C9" s="766">
        <v>2.6</v>
      </c>
      <c r="D9" s="766">
        <v>-2.5</v>
      </c>
      <c r="E9" s="766">
        <v>0</v>
      </c>
      <c r="F9" s="766">
        <v>5.7</v>
      </c>
      <c r="G9" s="791">
        <v>9.6999999999999993</v>
      </c>
      <c r="Z9" s="786"/>
      <c r="AA9" s="593"/>
      <c r="AB9" s="593"/>
      <c r="AC9" s="593"/>
      <c r="AD9" s="593"/>
      <c r="AE9" s="593"/>
      <c r="AF9" s="593"/>
      <c r="AG9" s="593"/>
      <c r="AH9" s="593"/>
      <c r="AI9" s="593"/>
      <c r="AJ9" s="593"/>
      <c r="AK9" s="593"/>
      <c r="AL9" s="593"/>
      <c r="AM9" s="593"/>
      <c r="AN9" s="593"/>
      <c r="AO9" s="593"/>
      <c r="AP9" s="593"/>
      <c r="AQ9" s="593"/>
      <c r="AR9" s="593"/>
      <c r="AS9" s="593"/>
      <c r="AT9" s="593"/>
      <c r="AU9" s="593"/>
      <c r="AV9" s="593"/>
      <c r="AW9" s="593"/>
      <c r="AX9" s="593"/>
    </row>
    <row r="10" spans="1:50" ht="15">
      <c r="A10" s="227" t="s">
        <v>67</v>
      </c>
      <c r="B10" s="762">
        <v>1.6</v>
      </c>
      <c r="C10" s="766">
        <v>1.3</v>
      </c>
      <c r="D10" s="766">
        <v>-1.8</v>
      </c>
      <c r="E10" s="766">
        <v>-0.2</v>
      </c>
      <c r="F10" s="766">
        <v>3.1</v>
      </c>
      <c r="G10" s="791">
        <v>6</v>
      </c>
      <c r="Z10" s="786"/>
      <c r="AA10" s="593"/>
      <c r="AB10" s="593"/>
      <c r="AC10" s="593"/>
      <c r="AD10" s="593"/>
      <c r="AE10" s="593"/>
      <c r="AF10" s="593"/>
      <c r="AG10" s="593"/>
      <c r="AH10" s="593"/>
      <c r="AI10" s="593"/>
      <c r="AJ10" s="593"/>
      <c r="AK10" s="593"/>
      <c r="AL10" s="593"/>
      <c r="AM10" s="593"/>
      <c r="AN10" s="593"/>
      <c r="AO10" s="593"/>
      <c r="AP10" s="593"/>
      <c r="AQ10" s="593"/>
      <c r="AR10" s="593"/>
      <c r="AS10" s="593"/>
      <c r="AT10" s="593"/>
      <c r="AU10" s="593"/>
      <c r="AV10" s="593"/>
      <c r="AW10" s="593"/>
      <c r="AX10" s="593"/>
    </row>
    <row r="11" spans="1:50" ht="15">
      <c r="A11" s="227" t="s">
        <v>68</v>
      </c>
      <c r="B11" s="762">
        <v>1.7</v>
      </c>
      <c r="C11" s="766">
        <v>1.4</v>
      </c>
      <c r="D11" s="766">
        <v>-2.2000000000000002</v>
      </c>
      <c r="E11" s="766">
        <v>-0.2</v>
      </c>
      <c r="F11" s="766">
        <v>3.4</v>
      </c>
      <c r="G11" s="791">
        <v>6.5</v>
      </c>
      <c r="Z11" s="786"/>
      <c r="AA11" s="593"/>
      <c r="AB11" s="593"/>
      <c r="AC11" s="593"/>
      <c r="AD11" s="593"/>
      <c r="AE11" s="593"/>
      <c r="AF11" s="593"/>
      <c r="AG11" s="593"/>
      <c r="AH11" s="593"/>
      <c r="AI11" s="593"/>
      <c r="AJ11" s="593"/>
      <c r="AK11" s="593"/>
      <c r="AL11" s="593"/>
      <c r="AM11" s="593"/>
      <c r="AN11" s="593"/>
      <c r="AO11" s="593"/>
      <c r="AP11" s="593"/>
      <c r="AQ11" s="593"/>
      <c r="AR11" s="593"/>
      <c r="AS11" s="593"/>
      <c r="AT11" s="593"/>
      <c r="AU11" s="593"/>
      <c r="AV11" s="593"/>
      <c r="AW11" s="593"/>
      <c r="AX11" s="593"/>
    </row>
    <row r="12" spans="1:50" s="1" customFormat="1" ht="15">
      <c r="A12" s="228" t="s">
        <v>96</v>
      </c>
      <c r="B12" s="781">
        <v>1.5</v>
      </c>
      <c r="C12" s="767">
        <v>0.5</v>
      </c>
      <c r="D12" s="767">
        <v>-3.2</v>
      </c>
      <c r="E12" s="767">
        <v>-0.6</v>
      </c>
      <c r="F12" s="767">
        <v>3.4</v>
      </c>
      <c r="G12" s="792">
        <v>8.3000000000000007</v>
      </c>
      <c r="Z12" s="787"/>
      <c r="AA12" s="593"/>
      <c r="AB12" s="593"/>
      <c r="AC12" s="593"/>
      <c r="AD12" s="593"/>
      <c r="AE12" s="593"/>
      <c r="AF12" s="593"/>
      <c r="AG12" s="593"/>
      <c r="AH12" s="593"/>
      <c r="AI12" s="593"/>
      <c r="AJ12" s="593"/>
      <c r="AK12" s="593"/>
      <c r="AL12" s="593"/>
      <c r="AM12" s="593"/>
      <c r="AN12" s="593"/>
      <c r="AO12" s="593"/>
      <c r="AP12" s="593"/>
      <c r="AQ12" s="593"/>
      <c r="AR12" s="593"/>
      <c r="AS12" s="593"/>
      <c r="AT12" s="593"/>
      <c r="AU12" s="593"/>
      <c r="AV12" s="593"/>
      <c r="AW12" s="593"/>
      <c r="AX12" s="593"/>
    </row>
    <row r="13" spans="1:50" s="1" customFormat="1" ht="15">
      <c r="A13" s="229" t="s">
        <v>55</v>
      </c>
      <c r="B13" s="781">
        <v>3.6</v>
      </c>
      <c r="C13" s="768">
        <v>3</v>
      </c>
      <c r="D13" s="768">
        <v>-2.2000000000000002</v>
      </c>
      <c r="E13" s="768">
        <v>0.6</v>
      </c>
      <c r="F13" s="768">
        <v>6.4</v>
      </c>
      <c r="G13" s="792">
        <v>11</v>
      </c>
      <c r="Z13" s="787"/>
      <c r="AA13" s="593"/>
      <c r="AB13" s="593"/>
      <c r="AC13" s="593"/>
      <c r="AD13" s="593"/>
      <c r="AE13" s="593"/>
      <c r="AF13" s="593"/>
      <c r="AG13" s="593"/>
      <c r="AH13" s="593"/>
      <c r="AI13" s="593"/>
      <c r="AJ13" s="593"/>
      <c r="AK13" s="593"/>
      <c r="AL13" s="593"/>
      <c r="AM13" s="593"/>
      <c r="AN13" s="593"/>
      <c r="AO13" s="593"/>
      <c r="AP13" s="593"/>
      <c r="AQ13" s="593"/>
      <c r="AR13" s="593"/>
      <c r="AS13" s="593"/>
      <c r="AT13" s="593"/>
      <c r="AU13" s="593"/>
      <c r="AV13" s="593"/>
      <c r="AW13" s="593"/>
      <c r="AX13" s="593"/>
    </row>
    <row r="14" spans="1:50" ht="24">
      <c r="A14" s="230" t="s">
        <v>53</v>
      </c>
      <c r="B14" s="782">
        <v>2.4</v>
      </c>
      <c r="C14" s="769">
        <v>2</v>
      </c>
      <c r="D14" s="769">
        <v>-2.4</v>
      </c>
      <c r="E14" s="769">
        <v>-0.2</v>
      </c>
      <c r="F14" s="769">
        <v>4.9000000000000004</v>
      </c>
      <c r="G14" s="793">
        <v>8.9</v>
      </c>
      <c r="Z14" s="788"/>
      <c r="AA14" s="593"/>
      <c r="AB14" s="593"/>
      <c r="AC14" s="593"/>
      <c r="AD14" s="593"/>
      <c r="AE14" s="593"/>
      <c r="AF14" s="593"/>
      <c r="AG14" s="593"/>
      <c r="AH14" s="593"/>
      <c r="AI14" s="593"/>
      <c r="AJ14" s="593"/>
      <c r="AK14" s="593"/>
      <c r="AL14" s="593"/>
      <c r="AM14" s="593"/>
      <c r="AN14" s="593"/>
      <c r="AO14" s="593"/>
      <c r="AP14" s="593"/>
      <c r="AQ14" s="593"/>
      <c r="AR14" s="593"/>
      <c r="AS14" s="593"/>
      <c r="AT14" s="593"/>
      <c r="AU14" s="593"/>
      <c r="AV14" s="593"/>
      <c r="AW14" s="593"/>
      <c r="AX14" s="593"/>
    </row>
    <row r="15" spans="1:50" ht="15">
      <c r="A15" s="231" t="s">
        <v>52</v>
      </c>
      <c r="B15" s="783">
        <v>-0.1</v>
      </c>
      <c r="C15" s="770">
        <v>-0.2</v>
      </c>
      <c r="D15" s="770">
        <v>-1.6</v>
      </c>
      <c r="E15" s="770">
        <v>-0.3</v>
      </c>
      <c r="F15" s="770">
        <v>-0.2</v>
      </c>
      <c r="G15" s="794">
        <v>1.5</v>
      </c>
      <c r="Z15" s="787"/>
      <c r="AA15" s="593"/>
      <c r="AB15" s="593"/>
      <c r="AC15" s="593"/>
      <c r="AD15" s="593"/>
      <c r="AE15" s="593"/>
      <c r="AF15" s="593"/>
      <c r="AG15" s="593"/>
      <c r="AH15" s="593"/>
      <c r="AI15" s="593"/>
      <c r="AJ15" s="593"/>
      <c r="AK15" s="593"/>
      <c r="AL15" s="593"/>
      <c r="AM15" s="593"/>
      <c r="AN15" s="593"/>
      <c r="AO15" s="593"/>
      <c r="AP15" s="593"/>
      <c r="AQ15" s="593"/>
      <c r="AR15" s="593"/>
      <c r="AS15" s="593"/>
      <c r="AT15" s="593"/>
      <c r="AU15" s="593"/>
      <c r="AV15" s="593"/>
      <c r="AW15" s="593"/>
      <c r="AX15" s="593"/>
    </row>
    <row r="16" spans="1:50" ht="15">
      <c r="A16" s="232" t="s">
        <v>17</v>
      </c>
      <c r="B16" s="759">
        <v>2.8</v>
      </c>
      <c r="C16" s="771">
        <v>2.2000000000000002</v>
      </c>
      <c r="D16" s="771">
        <v>-1.9</v>
      </c>
      <c r="E16" s="771">
        <v>0.1</v>
      </c>
      <c r="F16" s="771">
        <v>5.0999999999999996</v>
      </c>
      <c r="G16" s="795">
        <v>9.3000000000000007</v>
      </c>
      <c r="Z16" s="785"/>
      <c r="AA16" s="593"/>
      <c r="AB16" s="593"/>
      <c r="AC16" s="593"/>
      <c r="AD16" s="593"/>
      <c r="AE16" s="593"/>
      <c r="AF16" s="593"/>
      <c r="AG16" s="593"/>
      <c r="AH16" s="593"/>
      <c r="AI16" s="593"/>
      <c r="AJ16" s="593"/>
      <c r="AK16" s="593"/>
      <c r="AL16" s="593"/>
      <c r="AM16" s="593"/>
      <c r="AN16" s="593"/>
      <c r="AO16" s="593"/>
      <c r="AP16" s="593"/>
      <c r="AQ16" s="593"/>
      <c r="AR16" s="593"/>
      <c r="AS16" s="593"/>
      <c r="AT16" s="593"/>
      <c r="AU16" s="593"/>
      <c r="AV16" s="593"/>
      <c r="AW16" s="593"/>
      <c r="AX16" s="593"/>
    </row>
    <row r="17" spans="1:50" ht="15">
      <c r="A17" s="233" t="s">
        <v>16</v>
      </c>
      <c r="B17" s="760">
        <v>2</v>
      </c>
      <c r="C17" s="772">
        <v>1.6</v>
      </c>
      <c r="D17" s="772">
        <v>-2.9</v>
      </c>
      <c r="E17" s="772">
        <v>-0.4</v>
      </c>
      <c r="F17" s="772">
        <v>4.4000000000000004</v>
      </c>
      <c r="G17" s="796">
        <v>8.4</v>
      </c>
      <c r="Z17" s="789"/>
      <c r="AA17" s="593"/>
      <c r="AB17" s="593"/>
      <c r="AC17" s="593"/>
      <c r="AD17" s="593"/>
      <c r="AE17" s="593"/>
      <c r="AF17" s="593"/>
      <c r="AG17" s="593"/>
      <c r="AH17" s="593"/>
      <c r="AI17" s="593"/>
      <c r="AJ17" s="593"/>
      <c r="AK17" s="593"/>
      <c r="AL17" s="593"/>
      <c r="AM17" s="593"/>
      <c r="AN17" s="593"/>
      <c r="AO17" s="593"/>
      <c r="AP17" s="593"/>
      <c r="AQ17" s="593"/>
      <c r="AR17" s="593"/>
      <c r="AS17" s="593"/>
      <c r="AT17" s="593"/>
      <c r="AU17" s="593"/>
      <c r="AV17" s="593"/>
      <c r="AW17" s="593"/>
      <c r="AX17" s="593"/>
    </row>
    <row r="18" spans="1:50" ht="15">
      <c r="A18" s="234" t="s">
        <v>36</v>
      </c>
      <c r="B18" s="763">
        <v>2.8</v>
      </c>
      <c r="C18" s="773">
        <v>1.8</v>
      </c>
      <c r="D18" s="773">
        <v>-4.4000000000000004</v>
      </c>
      <c r="E18" s="773">
        <v>-0.4</v>
      </c>
      <c r="F18" s="773">
        <v>5.3</v>
      </c>
      <c r="G18" s="797">
        <v>10.5</v>
      </c>
      <c r="Z18" s="789"/>
      <c r="AA18" s="593"/>
      <c r="AB18" s="593"/>
      <c r="AC18" s="593"/>
      <c r="AD18" s="593"/>
      <c r="AE18" s="593"/>
      <c r="AF18" s="593"/>
      <c r="AG18" s="593"/>
      <c r="AH18" s="593"/>
      <c r="AI18" s="593"/>
      <c r="AJ18" s="593"/>
      <c r="AK18" s="593"/>
      <c r="AL18" s="593"/>
      <c r="AM18" s="593"/>
      <c r="AN18" s="593"/>
      <c r="AO18" s="593"/>
      <c r="AP18" s="593"/>
      <c r="AQ18" s="593"/>
      <c r="AR18" s="593"/>
      <c r="AS18" s="593"/>
      <c r="AT18" s="593"/>
      <c r="AU18" s="593"/>
      <c r="AV18" s="593"/>
      <c r="AW18" s="593"/>
      <c r="AX18" s="593"/>
    </row>
    <row r="19" spans="1:50" ht="15">
      <c r="A19" s="233" t="s">
        <v>101</v>
      </c>
      <c r="B19" s="760">
        <v>3.4</v>
      </c>
      <c r="C19" s="772">
        <v>2.8</v>
      </c>
      <c r="D19" s="772">
        <v>-2.2999999999999998</v>
      </c>
      <c r="E19" s="772">
        <v>0.2</v>
      </c>
      <c r="F19" s="772">
        <v>6.1</v>
      </c>
      <c r="G19" s="796">
        <v>10.7</v>
      </c>
      <c r="Z19" s="789"/>
      <c r="AA19" s="593"/>
      <c r="AB19" s="593"/>
      <c r="AC19" s="593"/>
      <c r="AD19" s="593"/>
      <c r="AE19" s="593"/>
      <c r="AF19" s="593"/>
      <c r="AG19" s="593"/>
      <c r="AH19" s="593"/>
      <c r="AI19" s="593"/>
      <c r="AJ19" s="593"/>
      <c r="AK19" s="593"/>
      <c r="AL19" s="593"/>
      <c r="AM19" s="593"/>
      <c r="AN19" s="593"/>
      <c r="AO19" s="593"/>
      <c r="AP19" s="593"/>
      <c r="AQ19" s="593"/>
      <c r="AR19" s="593"/>
      <c r="AS19" s="593"/>
      <c r="AT19" s="593"/>
      <c r="AU19" s="593"/>
      <c r="AV19" s="593"/>
      <c r="AW19" s="593"/>
      <c r="AX19" s="593"/>
    </row>
    <row r="20" spans="1:50" ht="15">
      <c r="A20" s="233" t="s">
        <v>102</v>
      </c>
      <c r="B20" s="760">
        <v>2.6</v>
      </c>
      <c r="C20" s="772">
        <v>2.2000000000000002</v>
      </c>
      <c r="D20" s="772">
        <v>-2.2000000000000002</v>
      </c>
      <c r="E20" s="772">
        <v>0</v>
      </c>
      <c r="F20" s="772">
        <v>5</v>
      </c>
      <c r="G20" s="796">
        <v>9.1</v>
      </c>
      <c r="Z20" s="789"/>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row>
    <row r="21" spans="1:50" ht="15">
      <c r="A21" s="233" t="s">
        <v>86</v>
      </c>
      <c r="B21" s="760">
        <v>1.9</v>
      </c>
      <c r="C21" s="772">
        <v>1.6</v>
      </c>
      <c r="D21" s="772">
        <v>-2.2999999999999998</v>
      </c>
      <c r="E21" s="772">
        <v>-0.3</v>
      </c>
      <c r="F21" s="772">
        <v>4.0999999999999996</v>
      </c>
      <c r="G21" s="796">
        <v>7.8</v>
      </c>
      <c r="Z21" s="789"/>
      <c r="AA21" s="593"/>
      <c r="AB21" s="593"/>
      <c r="AC21" s="593"/>
      <c r="AD21" s="593"/>
      <c r="AE21" s="593"/>
      <c r="AF21" s="593"/>
      <c r="AG21" s="593"/>
      <c r="AH21" s="593"/>
      <c r="AI21" s="593"/>
      <c r="AJ21" s="593"/>
      <c r="AK21" s="593"/>
      <c r="AL21" s="593"/>
      <c r="AM21" s="593"/>
      <c r="AN21" s="593"/>
      <c r="AO21" s="593"/>
      <c r="AP21" s="593"/>
      <c r="AQ21" s="593"/>
      <c r="AR21" s="593"/>
      <c r="AS21" s="593"/>
      <c r="AT21" s="593"/>
      <c r="AU21" s="593"/>
      <c r="AV21" s="593"/>
      <c r="AW21" s="593"/>
      <c r="AX21" s="593"/>
    </row>
    <row r="22" spans="1:50" ht="15.75" thickBot="1">
      <c r="A22" s="235" t="s">
        <v>87</v>
      </c>
      <c r="B22" s="764">
        <v>0.9</v>
      </c>
      <c r="C22" s="774">
        <v>0.8</v>
      </c>
      <c r="D22" s="774">
        <v>-3</v>
      </c>
      <c r="E22" s="774">
        <v>-0.8</v>
      </c>
      <c r="F22" s="774">
        <v>3</v>
      </c>
      <c r="G22" s="798">
        <v>6.1</v>
      </c>
      <c r="Z22" s="789"/>
      <c r="AA22" s="593"/>
      <c r="AB22" s="593"/>
      <c r="AC22" s="593"/>
      <c r="AD22" s="593"/>
      <c r="AE22" s="593"/>
      <c r="AF22" s="593"/>
      <c r="AG22" s="593"/>
      <c r="AH22" s="593"/>
      <c r="AI22" s="593"/>
      <c r="AJ22" s="593"/>
      <c r="AK22" s="593"/>
      <c r="AL22" s="593"/>
      <c r="AM22" s="593"/>
      <c r="AN22" s="593"/>
      <c r="AO22" s="593"/>
      <c r="AP22" s="593"/>
      <c r="AQ22" s="593"/>
      <c r="AR22" s="593"/>
      <c r="AS22" s="593"/>
      <c r="AT22" s="593"/>
      <c r="AU22" s="593"/>
      <c r="AV22" s="593"/>
      <c r="AW22" s="593"/>
      <c r="AX22" s="593"/>
    </row>
    <row r="23" spans="1:50" s="918" customFormat="1" ht="15.75" thickBot="1">
      <c r="A23" s="1030"/>
      <c r="B23" s="1147" t="s">
        <v>39</v>
      </c>
      <c r="C23" s="1142"/>
      <c r="D23" s="1142"/>
      <c r="E23" s="1142"/>
      <c r="F23" s="1142"/>
      <c r="G23" s="1143"/>
      <c r="H23" s="789"/>
      <c r="I23" s="789"/>
      <c r="J23" s="789"/>
      <c r="K23" s="789"/>
      <c r="L23" s="789"/>
      <c r="M23" s="789"/>
      <c r="N23" s="789"/>
      <c r="O23" s="789"/>
      <c r="P23" s="789"/>
      <c r="Q23" s="789"/>
      <c r="R23" s="789"/>
      <c r="S23" s="789"/>
      <c r="T23" s="789"/>
      <c r="U23" s="789"/>
      <c r="V23" s="789"/>
      <c r="W23" s="789"/>
      <c r="X23" s="789"/>
      <c r="Y23" s="789"/>
      <c r="Z23" s="789"/>
      <c r="AA23" s="593"/>
      <c r="AB23" s="593"/>
      <c r="AC23" s="593"/>
      <c r="AD23" s="593"/>
      <c r="AE23" s="593"/>
      <c r="AF23" s="593"/>
      <c r="AG23" s="593"/>
      <c r="AH23" s="593"/>
      <c r="AI23" s="593"/>
      <c r="AJ23" s="593"/>
      <c r="AK23" s="593"/>
      <c r="AL23" s="593"/>
      <c r="AM23" s="593"/>
      <c r="AN23" s="593"/>
      <c r="AO23" s="593"/>
      <c r="AP23" s="593"/>
      <c r="AQ23" s="593"/>
      <c r="AR23" s="593"/>
      <c r="AS23" s="593"/>
      <c r="AT23" s="593"/>
      <c r="AU23" s="593"/>
      <c r="AV23" s="593"/>
      <c r="AW23" s="593"/>
      <c r="AX23" s="593"/>
    </row>
    <row r="24" spans="1:50" s="918" customFormat="1" ht="15">
      <c r="A24" s="970" t="s">
        <v>8</v>
      </c>
      <c r="B24" s="1029">
        <v>1.8</v>
      </c>
      <c r="C24" s="1029">
        <v>1.3</v>
      </c>
      <c r="D24" s="1029">
        <v>-2.1</v>
      </c>
      <c r="E24" s="1029">
        <v>-0.2</v>
      </c>
      <c r="F24" s="1029">
        <v>3.4</v>
      </c>
      <c r="G24" s="1032">
        <v>6.7</v>
      </c>
      <c r="H24" s="789"/>
      <c r="I24" s="789"/>
      <c r="J24" s="789"/>
      <c r="K24" s="789"/>
      <c r="L24" s="789"/>
      <c r="M24" s="789"/>
      <c r="N24" s="789"/>
      <c r="O24" s="789"/>
      <c r="P24" s="789"/>
      <c r="Q24" s="789"/>
      <c r="R24" s="789"/>
      <c r="S24" s="789"/>
      <c r="T24" s="789"/>
      <c r="U24" s="789"/>
      <c r="V24" s="789"/>
      <c r="W24" s="789"/>
      <c r="X24" s="789"/>
      <c r="Y24" s="789"/>
      <c r="Z24" s="789"/>
      <c r="AA24" s="593"/>
      <c r="AB24" s="593"/>
      <c r="AC24" s="593"/>
      <c r="AD24" s="593"/>
      <c r="AE24" s="593"/>
      <c r="AF24" s="593"/>
      <c r="AG24" s="593"/>
      <c r="AH24" s="593"/>
      <c r="AI24" s="593"/>
      <c r="AJ24" s="593"/>
      <c r="AK24" s="593"/>
      <c r="AL24" s="593"/>
      <c r="AM24" s="593"/>
      <c r="AN24" s="593"/>
      <c r="AO24" s="593"/>
      <c r="AP24" s="593"/>
      <c r="AQ24" s="593"/>
      <c r="AR24" s="593"/>
      <c r="AS24" s="593"/>
      <c r="AT24" s="593"/>
      <c r="AU24" s="593"/>
      <c r="AV24" s="593"/>
      <c r="AW24" s="593"/>
      <c r="AX24" s="593"/>
    </row>
    <row r="25" spans="1:50" s="918" customFormat="1" ht="15">
      <c r="A25" s="226" t="s">
        <v>95</v>
      </c>
      <c r="B25" s="765">
        <v>1.7</v>
      </c>
      <c r="C25" s="765">
        <v>1.3</v>
      </c>
      <c r="D25" s="765">
        <v>-2</v>
      </c>
      <c r="E25" s="765">
        <v>-0.2</v>
      </c>
      <c r="F25" s="765">
        <v>3.3</v>
      </c>
      <c r="G25" s="790">
        <v>6.3</v>
      </c>
      <c r="H25" s="789"/>
      <c r="I25" s="789"/>
      <c r="J25" s="789"/>
      <c r="K25" s="789"/>
      <c r="L25" s="789"/>
      <c r="M25" s="789"/>
      <c r="N25" s="789"/>
      <c r="O25" s="789"/>
      <c r="P25" s="789"/>
      <c r="Q25" s="789"/>
      <c r="R25" s="789"/>
      <c r="S25" s="789"/>
      <c r="T25" s="789"/>
      <c r="U25" s="789"/>
      <c r="V25" s="789"/>
      <c r="W25" s="789"/>
      <c r="X25" s="789"/>
      <c r="Y25" s="789"/>
      <c r="Z25" s="789"/>
      <c r="AA25" s="593"/>
      <c r="AB25" s="593"/>
      <c r="AC25" s="593"/>
      <c r="AD25" s="593"/>
      <c r="AE25" s="593"/>
      <c r="AF25" s="593"/>
      <c r="AG25" s="593"/>
      <c r="AH25" s="593"/>
      <c r="AI25" s="593"/>
      <c r="AJ25" s="593"/>
      <c r="AK25" s="593"/>
      <c r="AL25" s="593"/>
      <c r="AM25" s="593"/>
      <c r="AN25" s="593"/>
      <c r="AO25" s="593"/>
      <c r="AP25" s="593"/>
      <c r="AQ25" s="593"/>
      <c r="AR25" s="593"/>
      <c r="AS25" s="593"/>
      <c r="AT25" s="593"/>
      <c r="AU25" s="593"/>
      <c r="AV25" s="593"/>
      <c r="AW25" s="593"/>
      <c r="AX25" s="593"/>
    </row>
    <row r="26" spans="1:50" s="918" customFormat="1" ht="15">
      <c r="A26" s="227" t="s">
        <v>66</v>
      </c>
      <c r="B26" s="766">
        <v>1.9</v>
      </c>
      <c r="C26" s="766">
        <v>1.4</v>
      </c>
      <c r="D26" s="766">
        <v>-1.6</v>
      </c>
      <c r="E26" s="766">
        <v>-0.1</v>
      </c>
      <c r="F26" s="766">
        <v>3.7</v>
      </c>
      <c r="G26" s="791">
        <v>7</v>
      </c>
      <c r="H26" s="789"/>
      <c r="I26" s="789"/>
      <c r="J26" s="789"/>
      <c r="K26" s="789"/>
      <c r="L26" s="789"/>
      <c r="M26" s="789"/>
      <c r="N26" s="789"/>
      <c r="O26" s="789"/>
      <c r="P26" s="789"/>
      <c r="Q26" s="789"/>
      <c r="R26" s="789"/>
      <c r="S26" s="789"/>
      <c r="T26" s="789"/>
      <c r="U26" s="789"/>
      <c r="V26" s="789"/>
      <c r="W26" s="789"/>
      <c r="X26" s="789"/>
      <c r="Y26" s="789"/>
      <c r="Z26" s="789"/>
      <c r="AA26" s="593"/>
      <c r="AB26" s="593"/>
      <c r="AC26" s="593"/>
      <c r="AD26" s="593"/>
      <c r="AE26" s="593"/>
      <c r="AF26" s="593"/>
      <c r="AG26" s="593"/>
      <c r="AH26" s="593"/>
      <c r="AI26" s="593"/>
      <c r="AJ26" s="593"/>
      <c r="AK26" s="593"/>
      <c r="AL26" s="593"/>
      <c r="AM26" s="593"/>
      <c r="AN26" s="593"/>
      <c r="AO26" s="593"/>
      <c r="AP26" s="593"/>
      <c r="AQ26" s="593"/>
      <c r="AR26" s="593"/>
      <c r="AS26" s="593"/>
      <c r="AT26" s="593"/>
      <c r="AU26" s="593"/>
      <c r="AV26" s="593"/>
      <c r="AW26" s="593"/>
      <c r="AX26" s="593"/>
    </row>
    <row r="27" spans="1:50" s="918" customFormat="1" ht="15">
      <c r="A27" s="227" t="s">
        <v>67</v>
      </c>
      <c r="B27" s="766">
        <v>1.9</v>
      </c>
      <c r="C27" s="766">
        <v>1.5</v>
      </c>
      <c r="D27" s="766">
        <v>-1.4</v>
      </c>
      <c r="E27" s="766">
        <v>0</v>
      </c>
      <c r="F27" s="766">
        <v>3.4</v>
      </c>
      <c r="G27" s="791">
        <v>6.3</v>
      </c>
      <c r="H27" s="789"/>
      <c r="I27" s="789"/>
      <c r="J27" s="789"/>
      <c r="K27" s="789"/>
      <c r="L27" s="789"/>
      <c r="M27" s="789"/>
      <c r="N27" s="789"/>
      <c r="O27" s="789"/>
      <c r="P27" s="789"/>
      <c r="Q27" s="789"/>
      <c r="R27" s="789"/>
      <c r="S27" s="789"/>
      <c r="T27" s="789"/>
      <c r="U27" s="789"/>
      <c r="V27" s="789"/>
      <c r="W27" s="789"/>
      <c r="X27" s="789"/>
      <c r="Y27" s="789"/>
      <c r="Z27" s="789"/>
      <c r="AA27" s="593"/>
      <c r="AB27" s="593"/>
      <c r="AC27" s="593"/>
      <c r="AD27" s="593"/>
      <c r="AE27" s="593"/>
      <c r="AF27" s="593"/>
      <c r="AG27" s="593"/>
      <c r="AH27" s="593"/>
      <c r="AI27" s="593"/>
      <c r="AJ27" s="593"/>
      <c r="AK27" s="593"/>
      <c r="AL27" s="593"/>
      <c r="AM27" s="593"/>
      <c r="AN27" s="593"/>
      <c r="AO27" s="593"/>
      <c r="AP27" s="593"/>
      <c r="AQ27" s="593"/>
      <c r="AR27" s="593"/>
      <c r="AS27" s="593"/>
      <c r="AT27" s="593"/>
      <c r="AU27" s="593"/>
      <c r="AV27" s="593"/>
      <c r="AW27" s="593"/>
      <c r="AX27" s="593"/>
    </row>
    <row r="28" spans="1:50" s="918" customFormat="1" ht="15">
      <c r="A28" s="227" t="s">
        <v>68</v>
      </c>
      <c r="B28" s="766">
        <v>1.6</v>
      </c>
      <c r="C28" s="766">
        <v>1.2</v>
      </c>
      <c r="D28" s="766">
        <v>-2.2999999999999998</v>
      </c>
      <c r="E28" s="766">
        <v>-0.2</v>
      </c>
      <c r="F28" s="766">
        <v>3.3</v>
      </c>
      <c r="G28" s="791">
        <v>6.2</v>
      </c>
      <c r="H28" s="789"/>
      <c r="I28" s="789"/>
      <c r="J28" s="789"/>
      <c r="K28" s="789"/>
      <c r="L28" s="789"/>
      <c r="M28" s="789"/>
      <c r="N28" s="789"/>
      <c r="O28" s="789"/>
      <c r="P28" s="789"/>
      <c r="Q28" s="789"/>
      <c r="R28" s="789"/>
      <c r="S28" s="789"/>
      <c r="T28" s="789"/>
      <c r="U28" s="789"/>
      <c r="V28" s="789"/>
      <c r="W28" s="789"/>
      <c r="X28" s="789"/>
      <c r="Y28" s="789"/>
      <c r="Z28" s="789"/>
      <c r="AA28" s="593"/>
      <c r="AB28" s="593"/>
      <c r="AC28" s="593"/>
      <c r="AD28" s="593"/>
      <c r="AE28" s="593"/>
      <c r="AF28" s="593"/>
      <c r="AG28" s="593"/>
      <c r="AH28" s="593"/>
      <c r="AI28" s="593"/>
      <c r="AJ28" s="593"/>
      <c r="AK28" s="593"/>
      <c r="AL28" s="593"/>
      <c r="AM28" s="593"/>
      <c r="AN28" s="593"/>
      <c r="AO28" s="593"/>
      <c r="AP28" s="593"/>
      <c r="AQ28" s="593"/>
      <c r="AR28" s="593"/>
      <c r="AS28" s="593"/>
      <c r="AT28" s="593"/>
      <c r="AU28" s="593"/>
      <c r="AV28" s="593"/>
      <c r="AW28" s="593"/>
      <c r="AX28" s="593"/>
    </row>
    <row r="29" spans="1:50" s="918" customFormat="1" ht="15">
      <c r="A29" s="228" t="s">
        <v>96</v>
      </c>
      <c r="B29" s="767">
        <v>2.5</v>
      </c>
      <c r="C29" s="767">
        <v>1.5</v>
      </c>
      <c r="D29" s="767">
        <v>-2.5</v>
      </c>
      <c r="E29" s="767">
        <v>-0.3</v>
      </c>
      <c r="F29" s="767">
        <v>4.8</v>
      </c>
      <c r="G29" s="792">
        <v>10.4</v>
      </c>
      <c r="H29" s="789"/>
      <c r="I29" s="789"/>
      <c r="J29" s="789"/>
      <c r="K29" s="789"/>
      <c r="L29" s="789"/>
      <c r="M29" s="789"/>
      <c r="N29" s="789"/>
      <c r="O29" s="789"/>
      <c r="P29" s="789"/>
      <c r="Q29" s="789"/>
      <c r="R29" s="789"/>
      <c r="S29" s="789"/>
      <c r="T29" s="789"/>
      <c r="U29" s="789"/>
      <c r="V29" s="789"/>
      <c r="W29" s="789"/>
      <c r="X29" s="789"/>
      <c r="Y29" s="789"/>
      <c r="Z29" s="789"/>
      <c r="AA29" s="593"/>
      <c r="AB29" s="593"/>
      <c r="AC29" s="593"/>
      <c r="AD29" s="593"/>
      <c r="AE29" s="593"/>
      <c r="AF29" s="593"/>
      <c r="AG29" s="593"/>
      <c r="AH29" s="593"/>
      <c r="AI29" s="593"/>
      <c r="AJ29" s="593"/>
      <c r="AK29" s="593"/>
      <c r="AL29" s="593"/>
      <c r="AM29" s="593"/>
      <c r="AN29" s="593"/>
      <c r="AO29" s="593"/>
      <c r="AP29" s="593"/>
      <c r="AQ29" s="593"/>
      <c r="AR29" s="593"/>
      <c r="AS29" s="593"/>
      <c r="AT29" s="593"/>
      <c r="AU29" s="593"/>
      <c r="AV29" s="593"/>
      <c r="AW29" s="593"/>
      <c r="AX29" s="593"/>
    </row>
    <row r="30" spans="1:50" s="918" customFormat="1" ht="15">
      <c r="A30" s="229" t="s">
        <v>55</v>
      </c>
      <c r="B30" s="768">
        <v>1.9</v>
      </c>
      <c r="C30" s="768">
        <v>0.4</v>
      </c>
      <c r="D30" s="768">
        <v>-2.2000000000000002</v>
      </c>
      <c r="E30" s="768">
        <v>-0.7</v>
      </c>
      <c r="F30" s="768">
        <v>4.8</v>
      </c>
      <c r="G30" s="792">
        <v>10.199999999999999</v>
      </c>
      <c r="H30" s="789"/>
      <c r="I30" s="789"/>
      <c r="J30" s="789"/>
      <c r="K30" s="789"/>
      <c r="L30" s="789"/>
      <c r="M30" s="789"/>
      <c r="N30" s="789"/>
      <c r="O30" s="789"/>
      <c r="P30" s="789"/>
      <c r="Q30" s="789"/>
      <c r="R30" s="789"/>
      <c r="S30" s="789"/>
      <c r="T30" s="789"/>
      <c r="U30" s="789"/>
      <c r="V30" s="789"/>
      <c r="W30" s="789"/>
      <c r="X30" s="789"/>
      <c r="Y30" s="789"/>
      <c r="Z30" s="789"/>
      <c r="AA30" s="593"/>
      <c r="AB30" s="593"/>
      <c r="AC30" s="593"/>
      <c r="AD30" s="593"/>
      <c r="AE30" s="593"/>
      <c r="AF30" s="593"/>
      <c r="AG30" s="593"/>
      <c r="AH30" s="593"/>
      <c r="AI30" s="593"/>
      <c r="AJ30" s="593"/>
      <c r="AK30" s="593"/>
      <c r="AL30" s="593"/>
      <c r="AM30" s="593"/>
      <c r="AN30" s="593"/>
      <c r="AO30" s="593"/>
      <c r="AP30" s="593"/>
      <c r="AQ30" s="593"/>
      <c r="AR30" s="593"/>
      <c r="AS30" s="593"/>
      <c r="AT30" s="593"/>
      <c r="AU30" s="593"/>
      <c r="AV30" s="593"/>
      <c r="AW30" s="593"/>
      <c r="AX30" s="593"/>
    </row>
    <row r="31" spans="1:50" s="918" customFormat="1" ht="24">
      <c r="A31" s="230" t="s">
        <v>53</v>
      </c>
      <c r="B31" s="769">
        <v>1.7</v>
      </c>
      <c r="C31" s="769">
        <v>1.3</v>
      </c>
      <c r="D31" s="769">
        <v>-2.1</v>
      </c>
      <c r="E31" s="769">
        <v>-0.2</v>
      </c>
      <c r="F31" s="769">
        <v>3.4</v>
      </c>
      <c r="G31" s="793">
        <v>6.6</v>
      </c>
      <c r="H31" s="789"/>
      <c r="I31" s="789"/>
      <c r="J31" s="789"/>
      <c r="K31" s="789"/>
      <c r="L31" s="789"/>
      <c r="M31" s="789"/>
      <c r="N31" s="789"/>
      <c r="O31" s="789"/>
      <c r="P31" s="789"/>
      <c r="Q31" s="789"/>
      <c r="R31" s="789"/>
      <c r="S31" s="789"/>
      <c r="T31" s="789"/>
      <c r="U31" s="789"/>
      <c r="V31" s="789"/>
      <c r="W31" s="789"/>
      <c r="X31" s="789"/>
      <c r="Y31" s="789"/>
      <c r="Z31" s="789"/>
      <c r="AA31" s="593"/>
      <c r="AB31" s="593"/>
      <c r="AC31" s="593"/>
      <c r="AD31" s="593"/>
      <c r="AE31" s="593"/>
      <c r="AF31" s="593"/>
      <c r="AG31" s="593"/>
      <c r="AH31" s="593"/>
      <c r="AI31" s="593"/>
      <c r="AJ31" s="593"/>
      <c r="AK31" s="593"/>
      <c r="AL31" s="593"/>
      <c r="AM31" s="593"/>
      <c r="AN31" s="593"/>
      <c r="AO31" s="593"/>
      <c r="AP31" s="593"/>
      <c r="AQ31" s="593"/>
      <c r="AR31" s="593"/>
      <c r="AS31" s="593"/>
      <c r="AT31" s="593"/>
      <c r="AU31" s="593"/>
      <c r="AV31" s="593"/>
      <c r="AW31" s="593"/>
      <c r="AX31" s="593"/>
    </row>
    <row r="32" spans="1:50" s="918" customFormat="1" ht="15">
      <c r="A32" s="231" t="s">
        <v>52</v>
      </c>
      <c r="B32" s="770">
        <v>4.8</v>
      </c>
      <c r="C32" s="770">
        <v>1.4</v>
      </c>
      <c r="D32" s="770">
        <v>-2.2999999999999998</v>
      </c>
      <c r="E32" s="770">
        <v>-0.3</v>
      </c>
      <c r="F32" s="770">
        <v>7.7</v>
      </c>
      <c r="G32" s="794">
        <v>17.600000000000001</v>
      </c>
      <c r="H32" s="789"/>
      <c r="I32" s="789"/>
      <c r="J32" s="789"/>
      <c r="K32" s="789"/>
      <c r="L32" s="789"/>
      <c r="M32" s="789"/>
      <c r="N32" s="789"/>
      <c r="O32" s="789"/>
      <c r="P32" s="789"/>
      <c r="Q32" s="789"/>
      <c r="R32" s="789"/>
      <c r="S32" s="789"/>
      <c r="T32" s="789"/>
      <c r="U32" s="789"/>
      <c r="V32" s="789"/>
      <c r="W32" s="789"/>
      <c r="X32" s="789"/>
      <c r="Y32" s="789"/>
      <c r="Z32" s="789"/>
      <c r="AA32" s="593"/>
      <c r="AB32" s="593"/>
      <c r="AC32" s="593"/>
      <c r="AD32" s="593"/>
      <c r="AE32" s="593"/>
      <c r="AF32" s="593"/>
      <c r="AG32" s="593"/>
      <c r="AH32" s="593"/>
      <c r="AI32" s="593"/>
      <c r="AJ32" s="593"/>
      <c r="AK32" s="593"/>
      <c r="AL32" s="593"/>
      <c r="AM32" s="593"/>
      <c r="AN32" s="593"/>
      <c r="AO32" s="593"/>
      <c r="AP32" s="593"/>
      <c r="AQ32" s="593"/>
      <c r="AR32" s="593"/>
      <c r="AS32" s="593"/>
      <c r="AT32" s="593"/>
      <c r="AU32" s="593"/>
      <c r="AV32" s="593"/>
      <c r="AW32" s="593"/>
      <c r="AX32" s="593"/>
    </row>
    <row r="33" spans="1:50" s="918" customFormat="1" ht="15">
      <c r="A33" s="232" t="s">
        <v>17</v>
      </c>
      <c r="B33" s="771">
        <v>1.8</v>
      </c>
      <c r="C33" s="771">
        <v>1.3</v>
      </c>
      <c r="D33" s="771">
        <v>-1.9</v>
      </c>
      <c r="E33" s="771">
        <v>-0.1</v>
      </c>
      <c r="F33" s="771">
        <v>3.4</v>
      </c>
      <c r="G33" s="795">
        <v>6.5</v>
      </c>
      <c r="H33" s="789"/>
      <c r="I33" s="789"/>
      <c r="J33" s="789"/>
      <c r="K33" s="789"/>
      <c r="L33" s="789"/>
      <c r="M33" s="789"/>
      <c r="N33" s="789"/>
      <c r="O33" s="789"/>
      <c r="P33" s="789"/>
      <c r="Q33" s="789"/>
      <c r="R33" s="789"/>
      <c r="S33" s="789"/>
      <c r="T33" s="789"/>
      <c r="U33" s="789"/>
      <c r="V33" s="789"/>
      <c r="W33" s="789"/>
      <c r="X33" s="789"/>
      <c r="Y33" s="789"/>
      <c r="Z33" s="789"/>
      <c r="AA33" s="593"/>
      <c r="AB33" s="593"/>
      <c r="AC33" s="593"/>
      <c r="AD33" s="593"/>
      <c r="AE33" s="593"/>
      <c r="AF33" s="593"/>
      <c r="AG33" s="593"/>
      <c r="AH33" s="593"/>
      <c r="AI33" s="593"/>
      <c r="AJ33" s="593"/>
      <c r="AK33" s="593"/>
      <c r="AL33" s="593"/>
      <c r="AM33" s="593"/>
      <c r="AN33" s="593"/>
      <c r="AO33" s="593"/>
      <c r="AP33" s="593"/>
      <c r="AQ33" s="593"/>
      <c r="AR33" s="593"/>
      <c r="AS33" s="593"/>
      <c r="AT33" s="593"/>
      <c r="AU33" s="593"/>
      <c r="AV33" s="593"/>
      <c r="AW33" s="593"/>
      <c r="AX33" s="593"/>
    </row>
    <row r="34" spans="1:50" s="918" customFormat="1" ht="15">
      <c r="A34" s="233" t="s">
        <v>16</v>
      </c>
      <c r="B34" s="772">
        <v>1.7</v>
      </c>
      <c r="C34" s="772">
        <v>1.3</v>
      </c>
      <c r="D34" s="772">
        <v>-2.2999999999999998</v>
      </c>
      <c r="E34" s="772">
        <v>-0.2</v>
      </c>
      <c r="F34" s="772">
        <v>3.5</v>
      </c>
      <c r="G34" s="796">
        <v>7</v>
      </c>
      <c r="H34" s="789"/>
      <c r="I34" s="789"/>
      <c r="J34" s="789"/>
      <c r="K34" s="789"/>
      <c r="L34" s="789"/>
      <c r="M34" s="789"/>
      <c r="N34" s="789"/>
      <c r="O34" s="789"/>
      <c r="P34" s="789"/>
      <c r="Q34" s="789"/>
      <c r="R34" s="789"/>
      <c r="S34" s="789"/>
      <c r="T34" s="789"/>
      <c r="U34" s="789"/>
      <c r="V34" s="789"/>
      <c r="W34" s="789"/>
      <c r="X34" s="789"/>
      <c r="Y34" s="789"/>
      <c r="Z34" s="789"/>
      <c r="AA34" s="593"/>
      <c r="AB34" s="593"/>
      <c r="AC34" s="593"/>
      <c r="AD34" s="593"/>
      <c r="AE34" s="593"/>
      <c r="AF34" s="593"/>
      <c r="AG34" s="593"/>
      <c r="AH34" s="593"/>
      <c r="AI34" s="593"/>
      <c r="AJ34" s="593"/>
      <c r="AK34" s="593"/>
      <c r="AL34" s="593"/>
      <c r="AM34" s="593"/>
      <c r="AN34" s="593"/>
      <c r="AO34" s="593"/>
      <c r="AP34" s="593"/>
      <c r="AQ34" s="593"/>
      <c r="AR34" s="593"/>
      <c r="AS34" s="593"/>
      <c r="AT34" s="593"/>
      <c r="AU34" s="593"/>
      <c r="AV34" s="593"/>
      <c r="AW34" s="593"/>
      <c r="AX34" s="593"/>
    </row>
    <row r="35" spans="1:50" s="918" customFormat="1" ht="15">
      <c r="A35" s="234" t="s">
        <v>36</v>
      </c>
      <c r="B35" s="773">
        <v>2.9</v>
      </c>
      <c r="C35" s="773">
        <v>1.5</v>
      </c>
      <c r="D35" s="773">
        <v>-2.5</v>
      </c>
      <c r="E35" s="773">
        <v>-0.3</v>
      </c>
      <c r="F35" s="773">
        <v>5</v>
      </c>
      <c r="G35" s="797">
        <v>11</v>
      </c>
      <c r="H35" s="789"/>
      <c r="I35" s="789"/>
      <c r="J35" s="789"/>
      <c r="K35" s="789"/>
      <c r="L35" s="789"/>
      <c r="M35" s="789"/>
      <c r="N35" s="789"/>
      <c r="O35" s="789"/>
      <c r="P35" s="789"/>
      <c r="Q35" s="789"/>
      <c r="R35" s="789"/>
      <c r="S35" s="789"/>
      <c r="T35" s="789"/>
      <c r="U35" s="789"/>
      <c r="V35" s="789"/>
      <c r="W35" s="789"/>
      <c r="X35" s="789"/>
      <c r="Y35" s="789"/>
      <c r="Z35" s="789"/>
      <c r="AA35" s="593"/>
      <c r="AB35" s="593"/>
      <c r="AC35" s="593"/>
      <c r="AD35" s="593"/>
      <c r="AE35" s="593"/>
      <c r="AF35" s="593"/>
      <c r="AG35" s="593"/>
      <c r="AH35" s="593"/>
      <c r="AI35" s="593"/>
      <c r="AJ35" s="593"/>
      <c r="AK35" s="593"/>
      <c r="AL35" s="593"/>
      <c r="AM35" s="593"/>
      <c r="AN35" s="593"/>
      <c r="AO35" s="593"/>
      <c r="AP35" s="593"/>
      <c r="AQ35" s="593"/>
      <c r="AR35" s="593"/>
      <c r="AS35" s="593"/>
      <c r="AT35" s="593"/>
      <c r="AU35" s="593"/>
      <c r="AV35" s="593"/>
      <c r="AW35" s="593"/>
      <c r="AX35" s="593"/>
    </row>
    <row r="36" spans="1:50" s="918" customFormat="1" ht="15">
      <c r="A36" s="233" t="s">
        <v>101</v>
      </c>
      <c r="B36" s="772">
        <v>2.4</v>
      </c>
      <c r="C36" s="772">
        <v>1.6</v>
      </c>
      <c r="D36" s="772">
        <v>-1.8</v>
      </c>
      <c r="E36" s="772">
        <v>0</v>
      </c>
      <c r="F36" s="772">
        <v>4.0999999999999996</v>
      </c>
      <c r="G36" s="796">
        <v>7.8</v>
      </c>
      <c r="H36" s="789"/>
      <c r="I36" s="789"/>
      <c r="J36" s="789"/>
      <c r="K36" s="789"/>
      <c r="L36" s="789"/>
      <c r="M36" s="789"/>
      <c r="N36" s="789"/>
      <c r="O36" s="789"/>
      <c r="P36" s="789"/>
      <c r="Q36" s="789"/>
      <c r="R36" s="789"/>
      <c r="S36" s="789"/>
      <c r="T36" s="789"/>
      <c r="U36" s="789"/>
      <c r="V36" s="789"/>
      <c r="W36" s="789"/>
      <c r="X36" s="789"/>
      <c r="Y36" s="789"/>
      <c r="Z36" s="789"/>
      <c r="AA36" s="593"/>
      <c r="AB36" s="593"/>
      <c r="AC36" s="593"/>
      <c r="AD36" s="593"/>
      <c r="AE36" s="593"/>
      <c r="AF36" s="593"/>
      <c r="AG36" s="593"/>
      <c r="AH36" s="593"/>
      <c r="AI36" s="593"/>
      <c r="AJ36" s="593"/>
      <c r="AK36" s="593"/>
      <c r="AL36" s="593"/>
      <c r="AM36" s="593"/>
      <c r="AN36" s="593"/>
      <c r="AO36" s="593"/>
      <c r="AP36" s="593"/>
      <c r="AQ36" s="593"/>
      <c r="AR36" s="593"/>
      <c r="AS36" s="593"/>
      <c r="AT36" s="593"/>
      <c r="AU36" s="593"/>
      <c r="AV36" s="593"/>
      <c r="AW36" s="593"/>
      <c r="AX36" s="593"/>
    </row>
    <row r="37" spans="1:50" s="918" customFormat="1" ht="15">
      <c r="A37" s="233" t="s">
        <v>102</v>
      </c>
      <c r="B37" s="772">
        <v>1.8</v>
      </c>
      <c r="C37" s="772">
        <v>1.3</v>
      </c>
      <c r="D37" s="772">
        <v>-2.2000000000000002</v>
      </c>
      <c r="E37" s="772">
        <v>-0.2</v>
      </c>
      <c r="F37" s="772">
        <v>3.5</v>
      </c>
      <c r="G37" s="796">
        <v>6.6</v>
      </c>
      <c r="H37" s="789"/>
      <c r="I37" s="789"/>
      <c r="J37" s="789"/>
      <c r="K37" s="789"/>
      <c r="L37" s="789"/>
      <c r="M37" s="789"/>
      <c r="N37" s="789"/>
      <c r="O37" s="789"/>
      <c r="P37" s="789"/>
      <c r="Q37" s="789"/>
      <c r="R37" s="789"/>
      <c r="S37" s="789"/>
      <c r="T37" s="789"/>
      <c r="U37" s="789"/>
      <c r="V37" s="789"/>
      <c r="W37" s="789"/>
      <c r="X37" s="789"/>
      <c r="Y37" s="789"/>
      <c r="Z37" s="789"/>
      <c r="AA37" s="593"/>
      <c r="AB37" s="593"/>
      <c r="AC37" s="593"/>
      <c r="AD37" s="593"/>
      <c r="AE37" s="593"/>
      <c r="AF37" s="593"/>
      <c r="AG37" s="593"/>
      <c r="AH37" s="593"/>
      <c r="AI37" s="593"/>
      <c r="AJ37" s="593"/>
      <c r="AK37" s="593"/>
      <c r="AL37" s="593"/>
      <c r="AM37" s="593"/>
      <c r="AN37" s="593"/>
      <c r="AO37" s="593"/>
      <c r="AP37" s="593"/>
      <c r="AQ37" s="593"/>
      <c r="AR37" s="593"/>
      <c r="AS37" s="593"/>
      <c r="AT37" s="593"/>
      <c r="AU37" s="593"/>
      <c r="AV37" s="593"/>
      <c r="AW37" s="593"/>
      <c r="AX37" s="593"/>
    </row>
    <row r="38" spans="1:50" s="918" customFormat="1" ht="15">
      <c r="A38" s="233" t="s">
        <v>86</v>
      </c>
      <c r="B38" s="772">
        <v>1.4</v>
      </c>
      <c r="C38" s="772">
        <v>1.1000000000000001</v>
      </c>
      <c r="D38" s="772">
        <v>-2.1</v>
      </c>
      <c r="E38" s="772">
        <v>-0.2</v>
      </c>
      <c r="F38" s="772">
        <v>3.1</v>
      </c>
      <c r="G38" s="796">
        <v>5.8</v>
      </c>
      <c r="H38" s="789"/>
      <c r="I38" s="789"/>
      <c r="J38" s="789"/>
      <c r="K38" s="789"/>
      <c r="L38" s="789"/>
      <c r="M38" s="789"/>
      <c r="N38" s="789"/>
      <c r="O38" s="789"/>
      <c r="P38" s="789"/>
      <c r="Q38" s="789"/>
      <c r="R38" s="789"/>
      <c r="S38" s="789"/>
      <c r="T38" s="789"/>
      <c r="U38" s="789"/>
      <c r="V38" s="789"/>
      <c r="W38" s="789"/>
      <c r="X38" s="789"/>
      <c r="Y38" s="789"/>
      <c r="Z38" s="789"/>
      <c r="AA38" s="593"/>
      <c r="AB38" s="593"/>
      <c r="AC38" s="593"/>
      <c r="AD38" s="593"/>
      <c r="AE38" s="593"/>
      <c r="AF38" s="593"/>
      <c r="AG38" s="593"/>
      <c r="AH38" s="593"/>
      <c r="AI38" s="593"/>
      <c r="AJ38" s="593"/>
      <c r="AK38" s="593"/>
      <c r="AL38" s="593"/>
      <c r="AM38" s="593"/>
      <c r="AN38" s="593"/>
      <c r="AO38" s="593"/>
      <c r="AP38" s="593"/>
      <c r="AQ38" s="593"/>
      <c r="AR38" s="593"/>
      <c r="AS38" s="593"/>
      <c r="AT38" s="593"/>
      <c r="AU38" s="593"/>
      <c r="AV38" s="593"/>
      <c r="AW38" s="593"/>
      <c r="AX38" s="593"/>
    </row>
    <row r="39" spans="1:50" s="918" customFormat="1" ht="15.75" thickBot="1">
      <c r="A39" s="235" t="s">
        <v>87</v>
      </c>
      <c r="B39" s="774">
        <v>1.2</v>
      </c>
      <c r="C39" s="774">
        <v>1</v>
      </c>
      <c r="D39" s="774">
        <v>-2.2999999999999998</v>
      </c>
      <c r="E39" s="774">
        <v>-0.3</v>
      </c>
      <c r="F39" s="774">
        <v>3</v>
      </c>
      <c r="G39" s="798">
        <v>5.8</v>
      </c>
      <c r="H39" s="789"/>
      <c r="I39" s="789"/>
      <c r="J39" s="789"/>
      <c r="K39" s="789"/>
      <c r="L39" s="789"/>
      <c r="M39" s="789"/>
      <c r="N39" s="789"/>
      <c r="O39" s="789"/>
      <c r="P39" s="789"/>
      <c r="Q39" s="789"/>
      <c r="R39" s="789"/>
      <c r="S39" s="789"/>
      <c r="T39" s="789"/>
      <c r="U39" s="789"/>
      <c r="V39" s="789"/>
      <c r="W39" s="789"/>
      <c r="X39" s="789"/>
      <c r="Y39" s="789"/>
      <c r="Z39" s="789"/>
      <c r="AA39" s="593"/>
      <c r="AB39" s="593"/>
      <c r="AC39" s="593"/>
      <c r="AD39" s="593"/>
      <c r="AE39" s="593"/>
      <c r="AF39" s="593"/>
      <c r="AG39" s="593"/>
      <c r="AH39" s="593"/>
      <c r="AI39" s="593"/>
      <c r="AJ39" s="593"/>
      <c r="AK39" s="593"/>
      <c r="AL39" s="593"/>
      <c r="AM39" s="593"/>
      <c r="AN39" s="593"/>
      <c r="AO39" s="593"/>
      <c r="AP39" s="593"/>
      <c r="AQ39" s="593"/>
      <c r="AR39" s="593"/>
      <c r="AS39" s="593"/>
      <c r="AT39" s="593"/>
      <c r="AU39" s="593"/>
      <c r="AV39" s="593"/>
      <c r="AW39" s="593"/>
      <c r="AX39" s="593"/>
    </row>
    <row r="40" spans="1:50" s="918" customFormat="1" ht="15.75" thickBot="1">
      <c r="A40" s="1030"/>
      <c r="B40" s="1147" t="s">
        <v>119</v>
      </c>
      <c r="C40" s="1142"/>
      <c r="D40" s="1142"/>
      <c r="E40" s="1142"/>
      <c r="F40" s="1142"/>
      <c r="G40" s="1143"/>
      <c r="H40" s="789"/>
      <c r="I40" s="789"/>
      <c r="J40" s="789"/>
      <c r="K40" s="789"/>
      <c r="L40" s="789"/>
      <c r="M40" s="789"/>
      <c r="N40" s="789"/>
      <c r="O40" s="789"/>
      <c r="P40" s="789"/>
      <c r="Q40" s="789"/>
      <c r="R40" s="789"/>
      <c r="S40" s="789"/>
      <c r="T40" s="789"/>
      <c r="U40" s="789"/>
      <c r="V40" s="789"/>
      <c r="W40" s="789"/>
      <c r="X40" s="789"/>
      <c r="Y40" s="789"/>
      <c r="Z40" s="789"/>
      <c r="AA40" s="593"/>
      <c r="AB40" s="593"/>
      <c r="AC40" s="593"/>
      <c r="AD40" s="593"/>
      <c r="AE40" s="593"/>
      <c r="AF40" s="593"/>
      <c r="AG40" s="593"/>
      <c r="AH40" s="593"/>
      <c r="AI40" s="593"/>
      <c r="AJ40" s="593"/>
      <c r="AK40" s="593"/>
      <c r="AL40" s="593"/>
      <c r="AM40" s="593"/>
      <c r="AN40" s="593"/>
      <c r="AO40" s="593"/>
      <c r="AP40" s="593"/>
      <c r="AQ40" s="593"/>
      <c r="AR40" s="593"/>
      <c r="AS40" s="593"/>
      <c r="AT40" s="593"/>
      <c r="AU40" s="593"/>
      <c r="AV40" s="593"/>
      <c r="AW40" s="593"/>
      <c r="AX40" s="593"/>
    </row>
    <row r="41" spans="1:50" s="918" customFormat="1" ht="15">
      <c r="A41" s="970" t="s">
        <v>8</v>
      </c>
      <c r="B41" s="1029">
        <v>1.3</v>
      </c>
      <c r="C41" s="1029">
        <v>1</v>
      </c>
      <c r="D41" s="1029">
        <v>-3.8</v>
      </c>
      <c r="E41" s="1029">
        <v>-0.9</v>
      </c>
      <c r="F41" s="1029">
        <v>3.5</v>
      </c>
      <c r="G41" s="1032">
        <v>7.2</v>
      </c>
      <c r="H41" s="789"/>
      <c r="I41" s="789"/>
      <c r="J41" s="789"/>
      <c r="K41" s="789"/>
      <c r="L41" s="789"/>
      <c r="M41" s="789"/>
      <c r="N41" s="789"/>
      <c r="O41" s="789"/>
      <c r="P41" s="789"/>
      <c r="Q41" s="789"/>
      <c r="R41" s="789"/>
      <c r="S41" s="789"/>
      <c r="T41" s="789"/>
      <c r="U41" s="789"/>
      <c r="V41" s="789"/>
      <c r="W41" s="789"/>
      <c r="X41" s="789"/>
      <c r="Y41" s="789"/>
      <c r="Z41" s="789"/>
      <c r="AA41" s="593"/>
      <c r="AB41" s="593"/>
      <c r="AC41" s="593"/>
      <c r="AD41" s="593"/>
      <c r="AE41" s="593"/>
      <c r="AF41" s="593"/>
      <c r="AG41" s="593"/>
      <c r="AH41" s="593"/>
      <c r="AI41" s="593"/>
      <c r="AJ41" s="593"/>
      <c r="AK41" s="593"/>
      <c r="AL41" s="593"/>
      <c r="AM41" s="593"/>
      <c r="AN41" s="593"/>
      <c r="AO41" s="593"/>
      <c r="AP41" s="593"/>
      <c r="AQ41" s="593"/>
      <c r="AR41" s="593"/>
      <c r="AS41" s="593"/>
      <c r="AT41" s="593"/>
      <c r="AU41" s="593"/>
      <c r="AV41" s="593"/>
      <c r="AW41" s="593"/>
      <c r="AX41" s="593"/>
    </row>
    <row r="42" spans="1:50" s="918" customFormat="1" ht="15">
      <c r="A42" s="226" t="s">
        <v>95</v>
      </c>
      <c r="B42" s="765">
        <v>1.1000000000000001</v>
      </c>
      <c r="C42" s="765">
        <v>1</v>
      </c>
      <c r="D42" s="765">
        <v>-3.6</v>
      </c>
      <c r="E42" s="765">
        <v>-0.9</v>
      </c>
      <c r="F42" s="765">
        <v>3.3</v>
      </c>
      <c r="G42" s="790">
        <v>6.4</v>
      </c>
      <c r="H42" s="789"/>
      <c r="I42" s="789"/>
      <c r="J42" s="789"/>
      <c r="K42" s="789"/>
      <c r="L42" s="789"/>
      <c r="M42" s="789"/>
      <c r="N42" s="789"/>
      <c r="O42" s="789"/>
      <c r="P42" s="789"/>
      <c r="Q42" s="789"/>
      <c r="R42" s="789"/>
      <c r="S42" s="789"/>
      <c r="T42" s="789"/>
      <c r="U42" s="789"/>
      <c r="V42" s="789"/>
      <c r="W42" s="789"/>
      <c r="X42" s="789"/>
      <c r="Y42" s="789"/>
      <c r="Z42" s="789"/>
      <c r="AA42" s="593"/>
      <c r="AB42" s="593"/>
      <c r="AC42" s="593"/>
      <c r="AD42" s="593"/>
      <c r="AE42" s="593"/>
      <c r="AF42" s="593"/>
      <c r="AG42" s="593"/>
      <c r="AH42" s="593"/>
      <c r="AI42" s="593"/>
      <c r="AJ42" s="593"/>
      <c r="AK42" s="593"/>
      <c r="AL42" s="593"/>
      <c r="AM42" s="593"/>
      <c r="AN42" s="593"/>
      <c r="AO42" s="593"/>
      <c r="AP42" s="593"/>
      <c r="AQ42" s="593"/>
      <c r="AR42" s="593"/>
      <c r="AS42" s="593"/>
      <c r="AT42" s="593"/>
      <c r="AU42" s="593"/>
      <c r="AV42" s="593"/>
      <c r="AW42" s="593"/>
      <c r="AX42" s="593"/>
    </row>
    <row r="43" spans="1:50" s="918" customFormat="1" ht="15">
      <c r="A43" s="227" t="s">
        <v>66</v>
      </c>
      <c r="B43" s="766">
        <v>1.3</v>
      </c>
      <c r="C43" s="766">
        <v>1.1000000000000001</v>
      </c>
      <c r="D43" s="766">
        <v>-3.8</v>
      </c>
      <c r="E43" s="766">
        <v>-1</v>
      </c>
      <c r="F43" s="766">
        <v>3.9</v>
      </c>
      <c r="G43" s="791">
        <v>7.6</v>
      </c>
      <c r="H43" s="789"/>
      <c r="I43" s="789"/>
      <c r="J43" s="789"/>
      <c r="K43" s="789"/>
      <c r="L43" s="789"/>
      <c r="M43" s="789"/>
      <c r="N43" s="789"/>
      <c r="O43" s="789"/>
      <c r="P43" s="789"/>
      <c r="Q43" s="789"/>
      <c r="R43" s="789"/>
      <c r="S43" s="789"/>
      <c r="T43" s="789"/>
      <c r="U43" s="789"/>
      <c r="V43" s="789"/>
      <c r="W43" s="789"/>
      <c r="X43" s="789"/>
      <c r="Y43" s="789"/>
      <c r="Z43" s="789"/>
      <c r="AA43" s="593"/>
      <c r="AB43" s="593"/>
      <c r="AC43" s="593"/>
      <c r="AD43" s="593"/>
      <c r="AE43" s="593"/>
      <c r="AF43" s="593"/>
      <c r="AG43" s="593"/>
      <c r="AH43" s="593"/>
      <c r="AI43" s="593"/>
      <c r="AJ43" s="593"/>
      <c r="AK43" s="593"/>
      <c r="AL43" s="593"/>
      <c r="AM43" s="593"/>
      <c r="AN43" s="593"/>
      <c r="AO43" s="593"/>
      <c r="AP43" s="593"/>
      <c r="AQ43" s="593"/>
      <c r="AR43" s="593"/>
      <c r="AS43" s="593"/>
      <c r="AT43" s="593"/>
      <c r="AU43" s="593"/>
      <c r="AV43" s="593"/>
      <c r="AW43" s="593"/>
      <c r="AX43" s="593"/>
    </row>
    <row r="44" spans="1:50" s="918" customFormat="1" ht="15">
      <c r="A44" s="227" t="s">
        <v>67</v>
      </c>
      <c r="B44" s="766">
        <v>1.1000000000000001</v>
      </c>
      <c r="C44" s="766">
        <v>1.1000000000000001</v>
      </c>
      <c r="D44" s="766">
        <v>-3</v>
      </c>
      <c r="E44" s="766">
        <v>-0.6</v>
      </c>
      <c r="F44" s="766">
        <v>3.3</v>
      </c>
      <c r="G44" s="791">
        <v>6.3</v>
      </c>
      <c r="H44" s="789"/>
      <c r="I44" s="789"/>
      <c r="J44" s="789"/>
      <c r="K44" s="789"/>
      <c r="L44" s="789"/>
      <c r="M44" s="789"/>
      <c r="N44" s="789"/>
      <c r="O44" s="789"/>
      <c r="P44" s="789"/>
      <c r="Q44" s="789"/>
      <c r="R44" s="789"/>
      <c r="S44" s="789"/>
      <c r="T44" s="789"/>
      <c r="U44" s="789"/>
      <c r="V44" s="789"/>
      <c r="W44" s="789"/>
      <c r="X44" s="789"/>
      <c r="Y44" s="789"/>
      <c r="Z44" s="789"/>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row>
    <row r="45" spans="1:50" s="918" customFormat="1" ht="15">
      <c r="A45" s="227" t="s">
        <v>68</v>
      </c>
      <c r="B45" s="766">
        <v>0.9</v>
      </c>
      <c r="C45" s="766">
        <v>0.9</v>
      </c>
      <c r="D45" s="766">
        <v>-3.7</v>
      </c>
      <c r="E45" s="766">
        <v>-0.9</v>
      </c>
      <c r="F45" s="766">
        <v>3</v>
      </c>
      <c r="G45" s="791">
        <v>5.8</v>
      </c>
      <c r="H45" s="789"/>
      <c r="I45" s="789"/>
      <c r="J45" s="789"/>
      <c r="K45" s="789"/>
      <c r="L45" s="789"/>
      <c r="M45" s="789"/>
      <c r="N45" s="789"/>
      <c r="O45" s="789"/>
      <c r="P45" s="789"/>
      <c r="Q45" s="789"/>
      <c r="R45" s="789"/>
      <c r="S45" s="789"/>
      <c r="T45" s="789"/>
      <c r="U45" s="789"/>
      <c r="V45" s="789"/>
      <c r="W45" s="789"/>
      <c r="X45" s="789"/>
      <c r="Y45" s="789"/>
      <c r="Z45" s="789"/>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row>
    <row r="46" spans="1:50" s="918" customFormat="1" ht="15">
      <c r="A46" s="228" t="s">
        <v>96</v>
      </c>
      <c r="B46" s="767">
        <v>2.1</v>
      </c>
      <c r="C46" s="767">
        <v>1</v>
      </c>
      <c r="D46" s="767">
        <v>-3.5</v>
      </c>
      <c r="E46" s="767">
        <v>-0.6</v>
      </c>
      <c r="F46" s="767">
        <v>4.7</v>
      </c>
      <c r="G46" s="792">
        <v>10.4</v>
      </c>
      <c r="H46" s="789"/>
      <c r="I46" s="789"/>
      <c r="J46" s="789"/>
      <c r="K46" s="789"/>
      <c r="L46" s="789"/>
      <c r="M46" s="789"/>
      <c r="N46" s="789"/>
      <c r="O46" s="789"/>
      <c r="P46" s="789"/>
      <c r="Q46" s="789"/>
      <c r="R46" s="789"/>
      <c r="S46" s="789"/>
      <c r="T46" s="789"/>
      <c r="U46" s="789"/>
      <c r="V46" s="789"/>
      <c r="W46" s="789"/>
      <c r="X46" s="789"/>
      <c r="Y46" s="789"/>
      <c r="Z46" s="789"/>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row>
    <row r="47" spans="1:50" s="918" customFormat="1" ht="15">
      <c r="A47" s="229" t="s">
        <v>55</v>
      </c>
      <c r="B47" s="768">
        <v>1.8</v>
      </c>
      <c r="C47" s="768">
        <v>1.4</v>
      </c>
      <c r="D47" s="768">
        <v>-7</v>
      </c>
      <c r="E47" s="768">
        <v>-1.9</v>
      </c>
      <c r="F47" s="768">
        <v>5.7</v>
      </c>
      <c r="G47" s="792">
        <v>13.6</v>
      </c>
      <c r="H47" s="789"/>
      <c r="I47" s="789"/>
      <c r="J47" s="789"/>
      <c r="K47" s="789"/>
      <c r="L47" s="789"/>
      <c r="M47" s="789"/>
      <c r="N47" s="789"/>
      <c r="O47" s="789"/>
      <c r="P47" s="789"/>
      <c r="Q47" s="789"/>
      <c r="R47" s="789"/>
      <c r="S47" s="789"/>
      <c r="T47" s="789"/>
      <c r="U47" s="789"/>
      <c r="V47" s="789"/>
      <c r="W47" s="789"/>
      <c r="X47" s="789"/>
      <c r="Y47" s="789"/>
      <c r="Z47" s="789"/>
      <c r="AA47" s="593"/>
      <c r="AB47" s="593"/>
      <c r="AC47" s="593"/>
      <c r="AD47" s="593"/>
      <c r="AE47" s="593"/>
      <c r="AF47" s="593"/>
      <c r="AG47" s="593"/>
      <c r="AH47" s="593"/>
      <c r="AI47" s="593"/>
      <c r="AJ47" s="593"/>
      <c r="AK47" s="593"/>
      <c r="AL47" s="593"/>
      <c r="AM47" s="593"/>
      <c r="AN47" s="593"/>
      <c r="AO47" s="593"/>
      <c r="AP47" s="593"/>
      <c r="AQ47" s="593"/>
      <c r="AR47" s="593"/>
      <c r="AS47" s="593"/>
      <c r="AT47" s="593"/>
      <c r="AU47" s="593"/>
      <c r="AV47" s="593"/>
      <c r="AW47" s="593"/>
      <c r="AX47" s="593"/>
    </row>
    <row r="48" spans="1:50" s="918" customFormat="1" ht="24">
      <c r="A48" s="230" t="s">
        <v>53</v>
      </c>
      <c r="B48" s="769">
        <v>1.3</v>
      </c>
      <c r="C48" s="769">
        <v>1</v>
      </c>
      <c r="D48" s="769">
        <v>-3.8</v>
      </c>
      <c r="E48" s="769">
        <v>-0.9</v>
      </c>
      <c r="F48" s="769">
        <v>3.5</v>
      </c>
      <c r="G48" s="793">
        <v>7.1</v>
      </c>
      <c r="H48" s="789"/>
      <c r="I48" s="789"/>
      <c r="J48" s="789"/>
      <c r="K48" s="789"/>
      <c r="L48" s="789"/>
      <c r="M48" s="789"/>
      <c r="N48" s="789"/>
      <c r="O48" s="789"/>
      <c r="P48" s="789"/>
      <c r="Q48" s="789"/>
      <c r="R48" s="789"/>
      <c r="S48" s="789"/>
      <c r="T48" s="789"/>
      <c r="U48" s="789"/>
      <c r="V48" s="789"/>
      <c r="W48" s="789"/>
      <c r="X48" s="789"/>
      <c r="Y48" s="789"/>
      <c r="Z48" s="789"/>
      <c r="AA48" s="593"/>
      <c r="AB48" s="593"/>
      <c r="AC48" s="593"/>
      <c r="AD48" s="593"/>
      <c r="AE48" s="593"/>
      <c r="AF48" s="593"/>
      <c r="AG48" s="593"/>
      <c r="AH48" s="593"/>
      <c r="AI48" s="593"/>
      <c r="AJ48" s="593"/>
      <c r="AK48" s="593"/>
      <c r="AL48" s="593"/>
      <c r="AM48" s="593"/>
      <c r="AN48" s="593"/>
      <c r="AO48" s="593"/>
      <c r="AP48" s="593"/>
      <c r="AQ48" s="593"/>
      <c r="AR48" s="593"/>
      <c r="AS48" s="593"/>
      <c r="AT48" s="593"/>
      <c r="AU48" s="593"/>
      <c r="AV48" s="593"/>
      <c r="AW48" s="593"/>
      <c r="AX48" s="593"/>
    </row>
    <row r="49" spans="1:50" s="918" customFormat="1" ht="15">
      <c r="A49" s="231" t="s">
        <v>52</v>
      </c>
      <c r="B49" s="770">
        <v>3.7</v>
      </c>
      <c r="C49" s="770">
        <v>2.1</v>
      </c>
      <c r="D49" s="770">
        <v>-3.3</v>
      </c>
      <c r="E49" s="770">
        <v>-0.5</v>
      </c>
      <c r="F49" s="770">
        <v>7.8</v>
      </c>
      <c r="G49" s="794">
        <v>13.6</v>
      </c>
      <c r="H49" s="789"/>
      <c r="I49" s="789"/>
      <c r="J49" s="789"/>
      <c r="K49" s="789"/>
      <c r="L49" s="789"/>
      <c r="M49" s="789"/>
      <c r="N49" s="789"/>
      <c r="O49" s="789"/>
      <c r="P49" s="789"/>
      <c r="Q49" s="789"/>
      <c r="R49" s="789"/>
      <c r="S49" s="789"/>
      <c r="T49" s="789"/>
      <c r="U49" s="789"/>
      <c r="V49" s="789"/>
      <c r="W49" s="789"/>
      <c r="X49" s="789"/>
      <c r="Y49" s="789"/>
      <c r="Z49" s="789"/>
      <c r="AA49" s="593"/>
      <c r="AB49" s="593"/>
      <c r="AC49" s="593"/>
      <c r="AD49" s="593"/>
      <c r="AE49" s="593"/>
      <c r="AF49" s="593"/>
      <c r="AG49" s="593"/>
      <c r="AH49" s="593"/>
      <c r="AI49" s="593"/>
      <c r="AJ49" s="593"/>
      <c r="AK49" s="593"/>
      <c r="AL49" s="593"/>
      <c r="AM49" s="593"/>
      <c r="AN49" s="593"/>
      <c r="AO49" s="593"/>
      <c r="AP49" s="593"/>
      <c r="AQ49" s="593"/>
      <c r="AR49" s="593"/>
      <c r="AS49" s="593"/>
      <c r="AT49" s="593"/>
      <c r="AU49" s="593"/>
      <c r="AV49" s="593"/>
      <c r="AW49" s="593"/>
      <c r="AX49" s="593"/>
    </row>
    <row r="50" spans="1:50" s="918" customFormat="1" ht="15">
      <c r="A50" s="232" t="s">
        <v>17</v>
      </c>
      <c r="B50" s="771">
        <v>1.3</v>
      </c>
      <c r="C50" s="771">
        <v>1</v>
      </c>
      <c r="D50" s="771">
        <v>-3.7</v>
      </c>
      <c r="E50" s="771">
        <v>-0.9</v>
      </c>
      <c r="F50" s="771">
        <v>3.4</v>
      </c>
      <c r="G50" s="795">
        <v>7</v>
      </c>
      <c r="H50" s="789"/>
      <c r="I50" s="789"/>
      <c r="J50" s="789"/>
      <c r="K50" s="789"/>
      <c r="L50" s="789"/>
      <c r="M50" s="789"/>
      <c r="N50" s="789"/>
      <c r="O50" s="789"/>
      <c r="P50" s="789"/>
      <c r="Q50" s="789"/>
      <c r="R50" s="789"/>
      <c r="S50" s="789"/>
      <c r="T50" s="789"/>
      <c r="U50" s="789"/>
      <c r="V50" s="789"/>
      <c r="W50" s="789"/>
      <c r="X50" s="789"/>
      <c r="Y50" s="789"/>
      <c r="Z50" s="789"/>
      <c r="AA50" s="593"/>
      <c r="AB50" s="593"/>
      <c r="AC50" s="593"/>
      <c r="AD50" s="593"/>
      <c r="AE50" s="593"/>
      <c r="AF50" s="593"/>
      <c r="AG50" s="593"/>
      <c r="AH50" s="593"/>
      <c r="AI50" s="593"/>
      <c r="AJ50" s="593"/>
      <c r="AK50" s="593"/>
      <c r="AL50" s="593"/>
      <c r="AM50" s="593"/>
      <c r="AN50" s="593"/>
      <c r="AO50" s="593"/>
      <c r="AP50" s="593"/>
      <c r="AQ50" s="593"/>
      <c r="AR50" s="593"/>
      <c r="AS50" s="593"/>
      <c r="AT50" s="593"/>
      <c r="AU50" s="593"/>
      <c r="AV50" s="593"/>
      <c r="AW50" s="593"/>
      <c r="AX50" s="593"/>
    </row>
    <row r="51" spans="1:50" s="918" customFormat="1" ht="15">
      <c r="A51" s="233" t="s">
        <v>16</v>
      </c>
      <c r="B51" s="772">
        <v>1.4</v>
      </c>
      <c r="C51" s="772">
        <v>1</v>
      </c>
      <c r="D51" s="772">
        <v>-4</v>
      </c>
      <c r="E51" s="772">
        <v>-0.9</v>
      </c>
      <c r="F51" s="772">
        <v>3.7</v>
      </c>
      <c r="G51" s="796">
        <v>7.8</v>
      </c>
      <c r="H51" s="789"/>
      <c r="I51" s="789"/>
      <c r="J51" s="789"/>
      <c r="K51" s="789"/>
      <c r="L51" s="789"/>
      <c r="M51" s="789"/>
      <c r="N51" s="789"/>
      <c r="O51" s="789"/>
      <c r="P51" s="789"/>
      <c r="Q51" s="789"/>
      <c r="R51" s="789"/>
      <c r="S51" s="789"/>
      <c r="T51" s="789"/>
      <c r="U51" s="789"/>
      <c r="V51" s="789"/>
      <c r="W51" s="789"/>
      <c r="X51" s="789"/>
      <c r="Y51" s="789"/>
      <c r="Z51" s="789"/>
      <c r="AA51" s="593"/>
      <c r="AB51" s="593"/>
      <c r="AC51" s="593"/>
      <c r="AD51" s="593"/>
      <c r="AE51" s="593"/>
      <c r="AF51" s="593"/>
      <c r="AG51" s="593"/>
      <c r="AH51" s="593"/>
      <c r="AI51" s="593"/>
      <c r="AJ51" s="593"/>
      <c r="AK51" s="593"/>
      <c r="AL51" s="593"/>
      <c r="AM51" s="593"/>
      <c r="AN51" s="593"/>
      <c r="AO51" s="593"/>
      <c r="AP51" s="593"/>
      <c r="AQ51" s="593"/>
      <c r="AR51" s="593"/>
      <c r="AS51" s="593"/>
      <c r="AT51" s="593"/>
      <c r="AU51" s="593"/>
      <c r="AV51" s="593"/>
      <c r="AW51" s="593"/>
      <c r="AX51" s="593"/>
    </row>
    <row r="52" spans="1:50" s="918" customFormat="1" ht="15">
      <c r="A52" s="234" t="s">
        <v>36</v>
      </c>
      <c r="B52" s="773">
        <v>2.5</v>
      </c>
      <c r="C52" s="773">
        <v>1.8</v>
      </c>
      <c r="D52" s="773">
        <v>-4</v>
      </c>
      <c r="E52" s="773">
        <v>-0.6</v>
      </c>
      <c r="F52" s="773">
        <v>5.5</v>
      </c>
      <c r="G52" s="797">
        <v>10.5</v>
      </c>
      <c r="H52" s="789"/>
      <c r="I52" s="789"/>
      <c r="J52" s="789"/>
      <c r="K52" s="789"/>
      <c r="L52" s="789"/>
      <c r="M52" s="789"/>
      <c r="N52" s="789"/>
      <c r="O52" s="789"/>
      <c r="P52" s="789"/>
      <c r="Q52" s="789"/>
      <c r="R52" s="789"/>
      <c r="S52" s="789"/>
      <c r="T52" s="789"/>
      <c r="U52" s="789"/>
      <c r="V52" s="789"/>
      <c r="W52" s="789"/>
      <c r="X52" s="789"/>
      <c r="Y52" s="789"/>
      <c r="Z52" s="789"/>
      <c r="AA52" s="593"/>
      <c r="AB52" s="593"/>
      <c r="AC52" s="593"/>
      <c r="AD52" s="593"/>
      <c r="AE52" s="593"/>
      <c r="AF52" s="593"/>
      <c r="AG52" s="593"/>
      <c r="AH52" s="593"/>
      <c r="AI52" s="593"/>
      <c r="AJ52" s="593"/>
      <c r="AK52" s="593"/>
      <c r="AL52" s="593"/>
      <c r="AM52" s="593"/>
      <c r="AN52" s="593"/>
      <c r="AO52" s="593"/>
      <c r="AP52" s="593"/>
      <c r="AQ52" s="593"/>
      <c r="AR52" s="593"/>
      <c r="AS52" s="593"/>
      <c r="AT52" s="593"/>
      <c r="AU52" s="593"/>
      <c r="AV52" s="593"/>
      <c r="AW52" s="593"/>
      <c r="AX52" s="593"/>
    </row>
    <row r="53" spans="1:50" s="918" customFormat="1" ht="15">
      <c r="A53" s="233" t="s">
        <v>101</v>
      </c>
      <c r="B53" s="772">
        <v>2.2999999999999998</v>
      </c>
      <c r="C53" s="772">
        <v>1.4</v>
      </c>
      <c r="D53" s="772">
        <v>-3.7</v>
      </c>
      <c r="E53" s="772">
        <v>-0.6</v>
      </c>
      <c r="F53" s="772">
        <v>4.3</v>
      </c>
      <c r="G53" s="796">
        <v>8.8000000000000007</v>
      </c>
      <c r="H53" s="789"/>
      <c r="I53" s="789"/>
      <c r="J53" s="789"/>
      <c r="K53" s="789"/>
      <c r="L53" s="789"/>
      <c r="M53" s="789"/>
      <c r="N53" s="789"/>
      <c r="O53" s="789"/>
      <c r="P53" s="789"/>
      <c r="Q53" s="789"/>
      <c r="R53" s="789"/>
      <c r="S53" s="789"/>
      <c r="T53" s="789"/>
      <c r="U53" s="789"/>
      <c r="V53" s="789"/>
      <c r="W53" s="789"/>
      <c r="X53" s="789"/>
      <c r="Y53" s="789"/>
      <c r="Z53" s="789"/>
      <c r="AA53" s="593"/>
      <c r="AB53" s="593"/>
      <c r="AC53" s="593"/>
      <c r="AD53" s="593"/>
      <c r="AE53" s="593"/>
      <c r="AF53" s="593"/>
      <c r="AG53" s="593"/>
      <c r="AH53" s="593"/>
      <c r="AI53" s="593"/>
      <c r="AJ53" s="593"/>
      <c r="AK53" s="593"/>
      <c r="AL53" s="593"/>
      <c r="AM53" s="593"/>
      <c r="AN53" s="593"/>
      <c r="AO53" s="593"/>
      <c r="AP53" s="593"/>
      <c r="AQ53" s="593"/>
      <c r="AR53" s="593"/>
      <c r="AS53" s="593"/>
      <c r="AT53" s="593"/>
      <c r="AU53" s="593"/>
      <c r="AV53" s="593"/>
      <c r="AW53" s="593"/>
      <c r="AX53" s="593"/>
    </row>
    <row r="54" spans="1:50" s="918" customFormat="1" ht="15">
      <c r="A54" s="233" t="s">
        <v>102</v>
      </c>
      <c r="B54" s="772">
        <v>1.2</v>
      </c>
      <c r="C54" s="772">
        <v>0.9</v>
      </c>
      <c r="D54" s="772">
        <v>-3.6</v>
      </c>
      <c r="E54" s="772">
        <v>-0.9</v>
      </c>
      <c r="F54" s="772">
        <v>3.3</v>
      </c>
      <c r="G54" s="796">
        <v>6.5</v>
      </c>
      <c r="H54" s="789"/>
      <c r="I54" s="789"/>
      <c r="J54" s="789"/>
      <c r="K54" s="789"/>
      <c r="L54" s="789"/>
      <c r="M54" s="789"/>
      <c r="N54" s="789"/>
      <c r="O54" s="789"/>
      <c r="P54" s="789"/>
      <c r="Q54" s="789"/>
      <c r="R54" s="789"/>
      <c r="S54" s="789"/>
      <c r="T54" s="789"/>
      <c r="U54" s="789"/>
      <c r="V54" s="789"/>
      <c r="W54" s="789"/>
      <c r="X54" s="789"/>
      <c r="Y54" s="789"/>
      <c r="Z54" s="789"/>
      <c r="AA54" s="593"/>
      <c r="AB54" s="593"/>
      <c r="AC54" s="593"/>
      <c r="AD54" s="593"/>
      <c r="AE54" s="593"/>
      <c r="AF54" s="593"/>
      <c r="AG54" s="593"/>
      <c r="AH54" s="593"/>
      <c r="AI54" s="593"/>
      <c r="AJ54" s="593"/>
      <c r="AK54" s="593"/>
      <c r="AL54" s="593"/>
      <c r="AM54" s="593"/>
      <c r="AN54" s="593"/>
      <c r="AO54" s="593"/>
      <c r="AP54" s="593"/>
      <c r="AQ54" s="593"/>
      <c r="AR54" s="593"/>
      <c r="AS54" s="593"/>
      <c r="AT54" s="593"/>
      <c r="AU54" s="593"/>
      <c r="AV54" s="593"/>
      <c r="AW54" s="593"/>
      <c r="AX54" s="593"/>
    </row>
    <row r="55" spans="1:50" s="918" customFormat="1" ht="15">
      <c r="A55" s="233" t="s">
        <v>86</v>
      </c>
      <c r="B55" s="772">
        <v>0.7</v>
      </c>
      <c r="C55" s="772">
        <v>0.7</v>
      </c>
      <c r="D55" s="772">
        <v>-3.7</v>
      </c>
      <c r="E55" s="772">
        <v>-1</v>
      </c>
      <c r="F55" s="772">
        <v>2.7</v>
      </c>
      <c r="G55" s="796">
        <v>5.6</v>
      </c>
      <c r="H55" s="789"/>
      <c r="I55" s="789"/>
      <c r="J55" s="789"/>
      <c r="K55" s="789"/>
      <c r="L55" s="789"/>
      <c r="M55" s="789"/>
      <c r="N55" s="789"/>
      <c r="O55" s="789"/>
      <c r="P55" s="789"/>
      <c r="Q55" s="789"/>
      <c r="R55" s="789"/>
      <c r="S55" s="789"/>
      <c r="T55" s="789"/>
      <c r="U55" s="789"/>
      <c r="V55" s="789"/>
      <c r="W55" s="789"/>
      <c r="X55" s="789"/>
      <c r="Y55" s="789"/>
      <c r="Z55" s="789"/>
      <c r="AA55" s="593"/>
      <c r="AB55" s="593"/>
      <c r="AC55" s="593"/>
      <c r="AD55" s="593"/>
      <c r="AE55" s="593"/>
      <c r="AF55" s="593"/>
      <c r="AG55" s="593"/>
      <c r="AH55" s="593"/>
      <c r="AI55" s="593"/>
      <c r="AJ55" s="593"/>
      <c r="AK55" s="593"/>
      <c r="AL55" s="593"/>
      <c r="AM55" s="593"/>
      <c r="AN55" s="593"/>
      <c r="AO55" s="593"/>
      <c r="AP55" s="593"/>
      <c r="AQ55" s="593"/>
      <c r="AR55" s="593"/>
      <c r="AS55" s="593"/>
      <c r="AT55" s="593"/>
      <c r="AU55" s="593"/>
      <c r="AV55" s="593"/>
      <c r="AW55" s="593"/>
      <c r="AX55" s="593"/>
    </row>
    <row r="56" spans="1:50" s="918" customFormat="1" ht="15.75" thickBot="1">
      <c r="A56" s="235" t="s">
        <v>87</v>
      </c>
      <c r="B56" s="774">
        <v>-0.2</v>
      </c>
      <c r="C56" s="774">
        <v>0.3</v>
      </c>
      <c r="D56" s="774">
        <v>-5.0999999999999996</v>
      </c>
      <c r="E56" s="774">
        <v>-1.6</v>
      </c>
      <c r="F56" s="774">
        <v>2.2999999999999998</v>
      </c>
      <c r="G56" s="798">
        <v>5.3</v>
      </c>
      <c r="H56" s="789"/>
      <c r="I56" s="789"/>
      <c r="J56" s="789"/>
      <c r="K56" s="789"/>
      <c r="L56" s="789"/>
      <c r="M56" s="789"/>
      <c r="N56" s="789"/>
      <c r="O56" s="789"/>
      <c r="P56" s="789"/>
      <c r="Q56" s="789"/>
      <c r="R56" s="789"/>
      <c r="S56" s="789"/>
      <c r="T56" s="789"/>
      <c r="U56" s="789"/>
      <c r="V56" s="789"/>
      <c r="W56" s="789"/>
      <c r="X56" s="789"/>
      <c r="Y56" s="789"/>
      <c r="Z56" s="789"/>
      <c r="AA56" s="593"/>
      <c r="AB56" s="593"/>
      <c r="AC56" s="593"/>
      <c r="AD56" s="593"/>
      <c r="AE56" s="593"/>
      <c r="AF56" s="593"/>
      <c r="AG56" s="593"/>
      <c r="AH56" s="593"/>
      <c r="AI56" s="593"/>
      <c r="AJ56" s="593"/>
      <c r="AK56" s="593"/>
      <c r="AL56" s="593"/>
      <c r="AM56" s="593"/>
      <c r="AN56" s="593"/>
      <c r="AO56" s="593"/>
      <c r="AP56" s="593"/>
      <c r="AQ56" s="593"/>
      <c r="AR56" s="593"/>
      <c r="AS56" s="593"/>
      <c r="AT56" s="593"/>
      <c r="AU56" s="593"/>
      <c r="AV56" s="593"/>
      <c r="AW56" s="593"/>
      <c r="AX56" s="593"/>
    </row>
    <row r="57" spans="1:50" s="918" customFormat="1" ht="15.75" thickBot="1">
      <c r="A57" s="1030"/>
      <c r="B57" s="1147" t="s">
        <v>151</v>
      </c>
      <c r="C57" s="1142"/>
      <c r="D57" s="1142"/>
      <c r="E57" s="1142"/>
      <c r="F57" s="1142"/>
      <c r="G57" s="1143"/>
      <c r="H57" s="789"/>
      <c r="I57" s="789"/>
      <c r="J57" s="789"/>
      <c r="K57" s="789"/>
      <c r="L57" s="789"/>
      <c r="M57" s="789"/>
      <c r="N57" s="789"/>
      <c r="O57" s="789"/>
      <c r="P57" s="789"/>
      <c r="Q57" s="789"/>
      <c r="R57" s="789"/>
      <c r="S57" s="789"/>
      <c r="T57" s="789"/>
      <c r="U57" s="789"/>
      <c r="V57" s="789"/>
      <c r="W57" s="789"/>
      <c r="X57" s="789"/>
      <c r="Y57" s="789"/>
      <c r="Z57" s="789"/>
      <c r="AA57" s="593"/>
      <c r="AB57" s="593"/>
      <c r="AC57" s="593"/>
      <c r="AD57" s="593"/>
      <c r="AE57" s="593"/>
      <c r="AF57" s="593"/>
      <c r="AG57" s="593"/>
      <c r="AH57" s="593"/>
      <c r="AI57" s="593"/>
      <c r="AJ57" s="593"/>
      <c r="AK57" s="593"/>
      <c r="AL57" s="593"/>
      <c r="AM57" s="593"/>
      <c r="AN57" s="593"/>
      <c r="AO57" s="593"/>
      <c r="AP57" s="593"/>
      <c r="AQ57" s="593"/>
      <c r="AR57" s="593"/>
      <c r="AS57" s="593"/>
      <c r="AT57" s="593"/>
      <c r="AU57" s="593"/>
      <c r="AV57" s="593"/>
      <c r="AW57" s="593"/>
      <c r="AX57" s="593"/>
    </row>
    <row r="58" spans="1:50" s="918" customFormat="1" ht="15">
      <c r="A58" s="970" t="s">
        <v>8</v>
      </c>
      <c r="B58" s="1029">
        <v>2</v>
      </c>
      <c r="C58" s="1029">
        <v>1.5</v>
      </c>
      <c r="D58" s="1029">
        <v>-2.6</v>
      </c>
      <c r="E58" s="1029">
        <v>-0.3</v>
      </c>
      <c r="F58" s="1029">
        <v>4</v>
      </c>
      <c r="G58" s="1032">
        <v>7.8</v>
      </c>
      <c r="H58" s="789"/>
      <c r="I58" s="789"/>
      <c r="J58" s="789"/>
      <c r="K58" s="789"/>
      <c r="L58" s="789"/>
      <c r="M58" s="789"/>
      <c r="N58" s="789"/>
      <c r="O58" s="789"/>
      <c r="P58" s="789"/>
      <c r="Q58" s="789"/>
      <c r="R58" s="789"/>
      <c r="S58" s="789"/>
      <c r="T58" s="789"/>
      <c r="U58" s="789"/>
      <c r="V58" s="789"/>
      <c r="W58" s="789"/>
      <c r="X58" s="789"/>
      <c r="Y58" s="789"/>
      <c r="Z58" s="789"/>
      <c r="AA58" s="593"/>
      <c r="AB58" s="593"/>
      <c r="AC58" s="593"/>
      <c r="AD58" s="593"/>
      <c r="AE58" s="593"/>
      <c r="AF58" s="593"/>
      <c r="AG58" s="593"/>
      <c r="AH58" s="593"/>
      <c r="AI58" s="593"/>
      <c r="AJ58" s="593"/>
      <c r="AK58" s="593"/>
      <c r="AL58" s="593"/>
      <c r="AM58" s="593"/>
      <c r="AN58" s="593"/>
      <c r="AO58" s="593"/>
      <c r="AP58" s="593"/>
      <c r="AQ58" s="593"/>
      <c r="AR58" s="593"/>
      <c r="AS58" s="593"/>
      <c r="AT58" s="593"/>
      <c r="AU58" s="593"/>
      <c r="AV58" s="593"/>
      <c r="AW58" s="593"/>
      <c r="AX58" s="593"/>
    </row>
    <row r="59" spans="1:50" s="918" customFormat="1" ht="15">
      <c r="A59" s="226" t="s">
        <v>95</v>
      </c>
      <c r="B59" s="765">
        <v>1.9</v>
      </c>
      <c r="C59" s="765">
        <v>1.5</v>
      </c>
      <c r="D59" s="765">
        <v>-2.5</v>
      </c>
      <c r="E59" s="765">
        <v>-0.2</v>
      </c>
      <c r="F59" s="765">
        <v>3.9</v>
      </c>
      <c r="G59" s="790">
        <v>7.4</v>
      </c>
      <c r="H59" s="789"/>
      <c r="I59" s="789"/>
      <c r="J59" s="789"/>
      <c r="K59" s="789"/>
      <c r="L59" s="789"/>
      <c r="M59" s="789"/>
      <c r="N59" s="789"/>
      <c r="O59" s="789"/>
      <c r="P59" s="789"/>
      <c r="Q59" s="789"/>
      <c r="R59" s="789"/>
      <c r="S59" s="789"/>
      <c r="T59" s="789"/>
      <c r="U59" s="789"/>
      <c r="V59" s="789"/>
      <c r="W59" s="789"/>
      <c r="X59" s="789"/>
      <c r="Y59" s="789"/>
      <c r="Z59" s="789"/>
      <c r="AA59" s="593"/>
      <c r="AB59" s="593"/>
      <c r="AC59" s="593"/>
      <c r="AD59" s="593"/>
      <c r="AE59" s="593"/>
      <c r="AF59" s="593"/>
      <c r="AG59" s="593"/>
      <c r="AH59" s="593"/>
      <c r="AI59" s="593"/>
      <c r="AJ59" s="593"/>
      <c r="AK59" s="593"/>
      <c r="AL59" s="593"/>
      <c r="AM59" s="593"/>
      <c r="AN59" s="593"/>
      <c r="AO59" s="593"/>
      <c r="AP59" s="593"/>
      <c r="AQ59" s="593"/>
      <c r="AR59" s="593"/>
      <c r="AS59" s="593"/>
      <c r="AT59" s="593"/>
      <c r="AU59" s="593"/>
      <c r="AV59" s="593"/>
      <c r="AW59" s="593"/>
      <c r="AX59" s="593"/>
    </row>
    <row r="60" spans="1:50" s="918" customFormat="1" ht="15">
      <c r="A60" s="227" t="s">
        <v>66</v>
      </c>
      <c r="B60" s="766">
        <v>2.5</v>
      </c>
      <c r="C60" s="766">
        <v>2.2000000000000002</v>
      </c>
      <c r="D60" s="766">
        <v>-2.6</v>
      </c>
      <c r="E60" s="766">
        <v>-0.2</v>
      </c>
      <c r="F60" s="766">
        <v>5.2</v>
      </c>
      <c r="G60" s="791">
        <v>9.3000000000000007</v>
      </c>
      <c r="H60" s="789"/>
      <c r="I60" s="789"/>
      <c r="J60" s="789"/>
      <c r="K60" s="789"/>
      <c r="L60" s="789"/>
      <c r="M60" s="789"/>
      <c r="N60" s="789"/>
      <c r="O60" s="789"/>
      <c r="P60" s="789"/>
      <c r="Q60" s="789"/>
      <c r="R60" s="789"/>
      <c r="S60" s="789"/>
      <c r="T60" s="789"/>
      <c r="U60" s="789"/>
      <c r="V60" s="789"/>
      <c r="W60" s="789"/>
      <c r="X60" s="789"/>
      <c r="Y60" s="789"/>
      <c r="Z60" s="789"/>
      <c r="AA60" s="593"/>
      <c r="AB60" s="593"/>
      <c r="AC60" s="593"/>
      <c r="AD60" s="593"/>
      <c r="AE60" s="593"/>
      <c r="AF60" s="593"/>
      <c r="AG60" s="593"/>
      <c r="AH60" s="593"/>
      <c r="AI60" s="593"/>
      <c r="AJ60" s="593"/>
      <c r="AK60" s="593"/>
      <c r="AL60" s="593"/>
      <c r="AM60" s="593"/>
      <c r="AN60" s="593"/>
      <c r="AO60" s="593"/>
      <c r="AP60" s="593"/>
      <c r="AQ60" s="593"/>
      <c r="AR60" s="593"/>
      <c r="AS60" s="593"/>
      <c r="AT60" s="593"/>
      <c r="AU60" s="593"/>
      <c r="AV60" s="593"/>
      <c r="AW60" s="593"/>
      <c r="AX60" s="593"/>
    </row>
    <row r="61" spans="1:50" s="918" customFormat="1" ht="15">
      <c r="A61" s="227" t="s">
        <v>67</v>
      </c>
      <c r="B61" s="766">
        <v>1.6</v>
      </c>
      <c r="C61" s="766">
        <v>1.3</v>
      </c>
      <c r="D61" s="766">
        <v>-2</v>
      </c>
      <c r="E61" s="766">
        <v>-0.2</v>
      </c>
      <c r="F61" s="766">
        <v>3.3</v>
      </c>
      <c r="G61" s="791">
        <v>6.2</v>
      </c>
      <c r="H61" s="789"/>
      <c r="I61" s="789"/>
      <c r="J61" s="789"/>
      <c r="K61" s="789"/>
      <c r="L61" s="789"/>
      <c r="M61" s="789"/>
      <c r="N61" s="789"/>
      <c r="O61" s="789"/>
      <c r="P61" s="789"/>
      <c r="Q61" s="789"/>
      <c r="R61" s="789"/>
      <c r="S61" s="789"/>
      <c r="T61" s="789"/>
      <c r="U61" s="789"/>
      <c r="V61" s="789"/>
      <c r="W61" s="789"/>
      <c r="X61" s="789"/>
      <c r="Y61" s="789"/>
      <c r="Z61" s="789"/>
      <c r="AA61" s="593"/>
      <c r="AB61" s="593"/>
      <c r="AC61" s="593"/>
      <c r="AD61" s="593"/>
      <c r="AE61" s="593"/>
      <c r="AF61" s="593"/>
      <c r="AG61" s="593"/>
      <c r="AH61" s="593"/>
      <c r="AI61" s="593"/>
      <c r="AJ61" s="593"/>
      <c r="AK61" s="593"/>
      <c r="AL61" s="593"/>
      <c r="AM61" s="593"/>
      <c r="AN61" s="593"/>
      <c r="AO61" s="593"/>
      <c r="AP61" s="593"/>
      <c r="AQ61" s="593"/>
      <c r="AR61" s="593"/>
      <c r="AS61" s="593"/>
      <c r="AT61" s="593"/>
      <c r="AU61" s="593"/>
      <c r="AV61" s="593"/>
      <c r="AW61" s="593"/>
      <c r="AX61" s="593"/>
    </row>
    <row r="62" spans="1:50" s="918" customFormat="1" ht="15">
      <c r="A62" s="227" t="s">
        <v>68</v>
      </c>
      <c r="B62" s="766">
        <v>1.4</v>
      </c>
      <c r="C62" s="766">
        <v>1.2</v>
      </c>
      <c r="D62" s="766">
        <v>-2.6</v>
      </c>
      <c r="E62" s="766">
        <v>-0.3</v>
      </c>
      <c r="F62" s="766">
        <v>3.2</v>
      </c>
      <c r="G62" s="791">
        <v>6.2</v>
      </c>
      <c r="H62" s="789"/>
      <c r="I62" s="789"/>
      <c r="J62" s="789"/>
      <c r="K62" s="789"/>
      <c r="L62" s="789"/>
      <c r="M62" s="789"/>
      <c r="N62" s="789"/>
      <c r="O62" s="789"/>
      <c r="P62" s="789"/>
      <c r="Q62" s="789"/>
      <c r="R62" s="789"/>
      <c r="S62" s="789"/>
      <c r="T62" s="789"/>
      <c r="U62" s="789"/>
      <c r="V62" s="789"/>
      <c r="W62" s="789"/>
      <c r="X62" s="789"/>
      <c r="Y62" s="789"/>
      <c r="Z62" s="789"/>
      <c r="AA62" s="593"/>
      <c r="AB62" s="593"/>
      <c r="AC62" s="593"/>
      <c r="AD62" s="593"/>
      <c r="AE62" s="593"/>
      <c r="AF62" s="593"/>
      <c r="AG62" s="593"/>
      <c r="AH62" s="593"/>
      <c r="AI62" s="593"/>
      <c r="AJ62" s="593"/>
      <c r="AK62" s="593"/>
      <c r="AL62" s="593"/>
      <c r="AM62" s="593"/>
      <c r="AN62" s="593"/>
      <c r="AO62" s="593"/>
      <c r="AP62" s="593"/>
      <c r="AQ62" s="593"/>
      <c r="AR62" s="593"/>
      <c r="AS62" s="593"/>
      <c r="AT62" s="593"/>
      <c r="AU62" s="593"/>
      <c r="AV62" s="593"/>
      <c r="AW62" s="593"/>
      <c r="AX62" s="593"/>
    </row>
    <row r="63" spans="1:50" s="918" customFormat="1" ht="15">
      <c r="A63" s="228" t="s">
        <v>96</v>
      </c>
      <c r="B63" s="767">
        <v>2</v>
      </c>
      <c r="C63" s="767">
        <v>1</v>
      </c>
      <c r="D63" s="767">
        <v>-3.1</v>
      </c>
      <c r="E63" s="767">
        <v>-0.5</v>
      </c>
      <c r="F63" s="767">
        <v>4.2</v>
      </c>
      <c r="G63" s="792">
        <v>9.6</v>
      </c>
      <c r="H63" s="789"/>
      <c r="I63" s="789"/>
      <c r="J63" s="789"/>
      <c r="K63" s="789"/>
      <c r="L63" s="789"/>
      <c r="M63" s="789"/>
      <c r="N63" s="789"/>
      <c r="O63" s="789"/>
      <c r="P63" s="789"/>
      <c r="Q63" s="789"/>
      <c r="R63" s="789"/>
      <c r="S63" s="789"/>
      <c r="T63" s="789"/>
      <c r="U63" s="789"/>
      <c r="V63" s="789"/>
      <c r="W63" s="789"/>
      <c r="X63" s="789"/>
      <c r="Y63" s="789"/>
      <c r="Z63" s="789"/>
      <c r="AA63" s="593"/>
      <c r="AB63" s="593"/>
      <c r="AC63" s="593"/>
      <c r="AD63" s="593"/>
      <c r="AE63" s="593"/>
      <c r="AF63" s="593"/>
      <c r="AG63" s="593"/>
      <c r="AH63" s="593"/>
      <c r="AI63" s="593"/>
      <c r="AJ63" s="593"/>
      <c r="AK63" s="593"/>
      <c r="AL63" s="593"/>
      <c r="AM63" s="593"/>
      <c r="AN63" s="593"/>
      <c r="AO63" s="593"/>
      <c r="AP63" s="593"/>
      <c r="AQ63" s="593"/>
      <c r="AR63" s="593"/>
      <c r="AS63" s="593"/>
      <c r="AT63" s="593"/>
      <c r="AU63" s="593"/>
      <c r="AV63" s="593"/>
      <c r="AW63" s="593"/>
      <c r="AX63" s="593"/>
    </row>
    <row r="64" spans="1:50" s="918" customFormat="1" ht="15">
      <c r="A64" s="229" t="s">
        <v>55</v>
      </c>
      <c r="B64" s="768">
        <v>2.7</v>
      </c>
      <c r="C64" s="768">
        <v>2.6</v>
      </c>
      <c r="D64" s="768">
        <v>-3.6</v>
      </c>
      <c r="E64" s="768">
        <v>-0.2</v>
      </c>
      <c r="F64" s="768">
        <v>6.3</v>
      </c>
      <c r="G64" s="792">
        <v>11.5</v>
      </c>
      <c r="H64" s="789"/>
      <c r="I64" s="789"/>
      <c r="J64" s="789"/>
      <c r="K64" s="789"/>
      <c r="L64" s="789"/>
      <c r="M64" s="789"/>
      <c r="N64" s="789"/>
      <c r="O64" s="789"/>
      <c r="P64" s="789"/>
      <c r="Q64" s="789"/>
      <c r="R64" s="789"/>
      <c r="S64" s="789"/>
      <c r="T64" s="789"/>
      <c r="U64" s="789"/>
      <c r="V64" s="789"/>
      <c r="W64" s="789"/>
      <c r="X64" s="789"/>
      <c r="Y64" s="789"/>
      <c r="Z64" s="789"/>
      <c r="AA64" s="593"/>
      <c r="AB64" s="593"/>
      <c r="AC64" s="593"/>
      <c r="AD64" s="593"/>
      <c r="AE64" s="593"/>
      <c r="AF64" s="593"/>
      <c r="AG64" s="593"/>
      <c r="AH64" s="593"/>
      <c r="AI64" s="593"/>
      <c r="AJ64" s="593"/>
      <c r="AK64" s="593"/>
      <c r="AL64" s="593"/>
      <c r="AM64" s="593"/>
      <c r="AN64" s="593"/>
      <c r="AO64" s="593"/>
      <c r="AP64" s="593"/>
      <c r="AQ64" s="593"/>
      <c r="AR64" s="593"/>
      <c r="AS64" s="593"/>
      <c r="AT64" s="593"/>
      <c r="AU64" s="593"/>
      <c r="AV64" s="593"/>
      <c r="AW64" s="593"/>
      <c r="AX64" s="593"/>
    </row>
    <row r="65" spans="1:50" s="918" customFormat="1" ht="24">
      <c r="A65" s="230" t="s">
        <v>53</v>
      </c>
      <c r="B65" s="769">
        <v>2</v>
      </c>
      <c r="C65" s="769">
        <v>1.5</v>
      </c>
      <c r="D65" s="769">
        <v>-2.6</v>
      </c>
      <c r="E65" s="769">
        <v>-0.3</v>
      </c>
      <c r="F65" s="769">
        <v>4</v>
      </c>
      <c r="G65" s="793">
        <v>7.8</v>
      </c>
      <c r="H65" s="789"/>
      <c r="I65" s="789"/>
      <c r="J65" s="789"/>
      <c r="K65" s="789"/>
      <c r="L65" s="789"/>
      <c r="M65" s="789"/>
      <c r="N65" s="789"/>
      <c r="O65" s="789"/>
      <c r="P65" s="789"/>
      <c r="Q65" s="789"/>
      <c r="R65" s="789"/>
      <c r="S65" s="789"/>
      <c r="T65" s="789"/>
      <c r="U65" s="789"/>
      <c r="V65" s="789"/>
      <c r="W65" s="789"/>
      <c r="X65" s="789"/>
      <c r="Y65" s="789"/>
      <c r="Z65" s="789"/>
      <c r="AA65" s="593"/>
      <c r="AB65" s="593"/>
      <c r="AC65" s="593"/>
      <c r="AD65" s="593"/>
      <c r="AE65" s="593"/>
      <c r="AF65" s="593"/>
      <c r="AG65" s="593"/>
      <c r="AH65" s="593"/>
      <c r="AI65" s="593"/>
      <c r="AJ65" s="593"/>
      <c r="AK65" s="593"/>
      <c r="AL65" s="593"/>
      <c r="AM65" s="593"/>
      <c r="AN65" s="593"/>
      <c r="AO65" s="593"/>
      <c r="AP65" s="593"/>
      <c r="AQ65" s="593"/>
      <c r="AR65" s="593"/>
      <c r="AS65" s="593"/>
      <c r="AT65" s="593"/>
      <c r="AU65" s="593"/>
      <c r="AV65" s="593"/>
      <c r="AW65" s="593"/>
      <c r="AX65" s="593"/>
    </row>
    <row r="66" spans="1:50" s="918" customFormat="1" ht="15">
      <c r="A66" s="231" t="s">
        <v>52</v>
      </c>
      <c r="B66" s="770">
        <v>3.6</v>
      </c>
      <c r="C66" s="770">
        <v>0.3</v>
      </c>
      <c r="D66" s="770">
        <v>-2.4</v>
      </c>
      <c r="E66" s="770">
        <v>-0.3</v>
      </c>
      <c r="F66" s="770">
        <v>5.9</v>
      </c>
      <c r="G66" s="794">
        <v>14.7</v>
      </c>
      <c r="H66" s="789"/>
      <c r="I66" s="789"/>
      <c r="J66" s="789"/>
      <c r="K66" s="789"/>
      <c r="L66" s="789"/>
      <c r="M66" s="789"/>
      <c r="N66" s="789"/>
      <c r="O66" s="789"/>
      <c r="P66" s="789"/>
      <c r="Q66" s="789"/>
      <c r="R66" s="789"/>
      <c r="S66" s="789"/>
      <c r="T66" s="789"/>
      <c r="U66" s="789"/>
      <c r="V66" s="789"/>
      <c r="W66" s="789"/>
      <c r="X66" s="789"/>
      <c r="Y66" s="789"/>
      <c r="Z66" s="789"/>
      <c r="AA66" s="593"/>
      <c r="AB66" s="593"/>
      <c r="AC66" s="593"/>
      <c r="AD66" s="593"/>
      <c r="AE66" s="593"/>
      <c r="AF66" s="593"/>
      <c r="AG66" s="593"/>
      <c r="AH66" s="593"/>
      <c r="AI66" s="593"/>
      <c r="AJ66" s="593"/>
      <c r="AK66" s="593"/>
      <c r="AL66" s="593"/>
      <c r="AM66" s="593"/>
      <c r="AN66" s="593"/>
      <c r="AO66" s="593"/>
      <c r="AP66" s="593"/>
      <c r="AQ66" s="593"/>
      <c r="AR66" s="593"/>
      <c r="AS66" s="593"/>
      <c r="AT66" s="593"/>
      <c r="AU66" s="593"/>
      <c r="AV66" s="593"/>
      <c r="AW66" s="593"/>
      <c r="AX66" s="593"/>
    </row>
    <row r="67" spans="1:50" s="918" customFormat="1" ht="15">
      <c r="A67" s="232" t="s">
        <v>17</v>
      </c>
      <c r="B67" s="771">
        <v>2.1</v>
      </c>
      <c r="C67" s="771">
        <v>1.6</v>
      </c>
      <c r="D67" s="771">
        <v>-2.4</v>
      </c>
      <c r="E67" s="771">
        <v>-0.2</v>
      </c>
      <c r="F67" s="771">
        <v>4.0999999999999996</v>
      </c>
      <c r="G67" s="795">
        <v>7.9</v>
      </c>
      <c r="H67" s="789"/>
      <c r="I67" s="789"/>
      <c r="J67" s="789"/>
      <c r="K67" s="789"/>
      <c r="L67" s="789"/>
      <c r="M67" s="789"/>
      <c r="N67" s="789"/>
      <c r="O67" s="789"/>
      <c r="P67" s="789"/>
      <c r="Q67" s="789"/>
      <c r="R67" s="789"/>
      <c r="S67" s="789"/>
      <c r="T67" s="789"/>
      <c r="U67" s="789"/>
      <c r="V67" s="789"/>
      <c r="W67" s="789"/>
      <c r="X67" s="789"/>
      <c r="Y67" s="789"/>
      <c r="Z67" s="789"/>
      <c r="AA67" s="593"/>
      <c r="AB67" s="593"/>
      <c r="AC67" s="593"/>
      <c r="AD67" s="593"/>
      <c r="AE67" s="593"/>
      <c r="AF67" s="593"/>
      <c r="AG67" s="593"/>
      <c r="AH67" s="593"/>
      <c r="AI67" s="593"/>
      <c r="AJ67" s="593"/>
      <c r="AK67" s="593"/>
      <c r="AL67" s="593"/>
      <c r="AM67" s="593"/>
      <c r="AN67" s="593"/>
      <c r="AO67" s="593"/>
      <c r="AP67" s="593"/>
      <c r="AQ67" s="593"/>
      <c r="AR67" s="593"/>
      <c r="AS67" s="593"/>
      <c r="AT67" s="593"/>
      <c r="AU67" s="593"/>
      <c r="AV67" s="593"/>
      <c r="AW67" s="593"/>
      <c r="AX67" s="593"/>
    </row>
    <row r="68" spans="1:50" s="918" customFormat="1" ht="15">
      <c r="A68" s="233" t="s">
        <v>16</v>
      </c>
      <c r="B68" s="772">
        <v>1.8</v>
      </c>
      <c r="C68" s="772">
        <v>1.4</v>
      </c>
      <c r="D68" s="772">
        <v>-2.8</v>
      </c>
      <c r="E68" s="772">
        <v>-0.4</v>
      </c>
      <c r="F68" s="772">
        <v>3.9</v>
      </c>
      <c r="G68" s="796">
        <v>7.8</v>
      </c>
      <c r="H68" s="789"/>
      <c r="I68" s="789"/>
      <c r="J68" s="789"/>
      <c r="K68" s="789"/>
      <c r="L68" s="789"/>
      <c r="M68" s="789"/>
      <c r="N68" s="789"/>
      <c r="O68" s="789"/>
      <c r="P68" s="789"/>
      <c r="Q68" s="789"/>
      <c r="R68" s="789"/>
      <c r="S68" s="789"/>
      <c r="T68" s="789"/>
      <c r="U68" s="789"/>
      <c r="V68" s="789"/>
      <c r="W68" s="789"/>
      <c r="X68" s="789"/>
      <c r="Y68" s="789"/>
      <c r="Z68" s="789"/>
      <c r="AA68" s="593"/>
      <c r="AB68" s="593"/>
      <c r="AC68" s="593"/>
      <c r="AD68" s="593"/>
      <c r="AE68" s="593"/>
      <c r="AF68" s="593"/>
      <c r="AG68" s="593"/>
      <c r="AH68" s="593"/>
      <c r="AI68" s="593"/>
      <c r="AJ68" s="593"/>
      <c r="AK68" s="593"/>
      <c r="AL68" s="593"/>
      <c r="AM68" s="593"/>
      <c r="AN68" s="593"/>
      <c r="AO68" s="593"/>
      <c r="AP68" s="593"/>
      <c r="AQ68" s="593"/>
      <c r="AR68" s="593"/>
      <c r="AS68" s="593"/>
      <c r="AT68" s="593"/>
      <c r="AU68" s="593"/>
      <c r="AV68" s="593"/>
      <c r="AW68" s="593"/>
      <c r="AX68" s="593"/>
    </row>
    <row r="69" spans="1:50" s="918" customFormat="1" ht="15">
      <c r="A69" s="234" t="s">
        <v>36</v>
      </c>
      <c r="B69" s="773">
        <v>2.7</v>
      </c>
      <c r="C69" s="773">
        <v>1.7</v>
      </c>
      <c r="D69" s="773">
        <v>-3.6</v>
      </c>
      <c r="E69" s="773">
        <v>-0.4</v>
      </c>
      <c r="F69" s="773">
        <v>5.3</v>
      </c>
      <c r="G69" s="797">
        <v>10.6</v>
      </c>
      <c r="H69" s="789"/>
      <c r="I69" s="789"/>
      <c r="J69" s="789"/>
      <c r="K69" s="789"/>
      <c r="L69" s="789"/>
      <c r="M69" s="789"/>
      <c r="N69" s="789"/>
      <c r="O69" s="789"/>
      <c r="P69" s="789"/>
      <c r="Q69" s="789"/>
      <c r="R69" s="789"/>
      <c r="S69" s="789"/>
      <c r="T69" s="789"/>
      <c r="U69" s="789"/>
      <c r="V69" s="789"/>
      <c r="W69" s="789"/>
      <c r="X69" s="789"/>
      <c r="Y69" s="789"/>
      <c r="Z69" s="789"/>
      <c r="AA69" s="593"/>
      <c r="AB69" s="593"/>
      <c r="AC69" s="593"/>
      <c r="AD69" s="593"/>
      <c r="AE69" s="593"/>
      <c r="AF69" s="593"/>
      <c r="AG69" s="593"/>
      <c r="AH69" s="593"/>
      <c r="AI69" s="593"/>
      <c r="AJ69" s="593"/>
      <c r="AK69" s="593"/>
      <c r="AL69" s="593"/>
      <c r="AM69" s="593"/>
      <c r="AN69" s="593"/>
      <c r="AO69" s="593"/>
      <c r="AP69" s="593"/>
      <c r="AQ69" s="593"/>
      <c r="AR69" s="593"/>
      <c r="AS69" s="593"/>
      <c r="AT69" s="593"/>
      <c r="AU69" s="593"/>
      <c r="AV69" s="593"/>
      <c r="AW69" s="593"/>
      <c r="AX69" s="593"/>
    </row>
    <row r="70" spans="1:50" s="918" customFormat="1" ht="15">
      <c r="A70" s="233" t="s">
        <v>101</v>
      </c>
      <c r="B70" s="772">
        <v>2.8</v>
      </c>
      <c r="C70" s="772">
        <v>2</v>
      </c>
      <c r="D70" s="772">
        <v>-2.5</v>
      </c>
      <c r="E70" s="772">
        <v>-0.1</v>
      </c>
      <c r="F70" s="772">
        <v>5</v>
      </c>
      <c r="G70" s="796">
        <v>9.4</v>
      </c>
      <c r="H70" s="789"/>
      <c r="I70" s="789"/>
      <c r="J70" s="789"/>
      <c r="K70" s="789"/>
      <c r="L70" s="789"/>
      <c r="M70" s="789"/>
      <c r="N70" s="789"/>
      <c r="O70" s="789"/>
      <c r="P70" s="789"/>
      <c r="Q70" s="789"/>
      <c r="R70" s="789"/>
      <c r="S70" s="789"/>
      <c r="T70" s="789"/>
      <c r="U70" s="789"/>
      <c r="V70" s="789"/>
      <c r="W70" s="789"/>
      <c r="X70" s="789"/>
      <c r="Y70" s="789"/>
      <c r="Z70" s="789"/>
      <c r="AA70" s="593"/>
      <c r="AB70" s="593"/>
      <c r="AC70" s="593"/>
      <c r="AD70" s="593"/>
      <c r="AE70" s="593"/>
      <c r="AF70" s="593"/>
      <c r="AG70" s="593"/>
      <c r="AH70" s="593"/>
      <c r="AI70" s="593"/>
      <c r="AJ70" s="593"/>
      <c r="AK70" s="593"/>
      <c r="AL70" s="593"/>
      <c r="AM70" s="593"/>
      <c r="AN70" s="593"/>
      <c r="AO70" s="593"/>
      <c r="AP70" s="593"/>
      <c r="AQ70" s="593"/>
      <c r="AR70" s="593"/>
      <c r="AS70" s="593"/>
      <c r="AT70" s="593"/>
      <c r="AU70" s="593"/>
      <c r="AV70" s="593"/>
      <c r="AW70" s="593"/>
      <c r="AX70" s="593"/>
    </row>
    <row r="71" spans="1:50" s="918" customFormat="1" ht="15">
      <c r="A71" s="233" t="s">
        <v>102</v>
      </c>
      <c r="B71" s="772">
        <v>2.1</v>
      </c>
      <c r="C71" s="772">
        <v>1.6</v>
      </c>
      <c r="D71" s="772">
        <v>-2.5</v>
      </c>
      <c r="E71" s="772">
        <v>-0.2</v>
      </c>
      <c r="F71" s="772">
        <v>4.0999999999999996</v>
      </c>
      <c r="G71" s="796">
        <v>7.8</v>
      </c>
      <c r="H71" s="789"/>
      <c r="I71" s="789"/>
      <c r="J71" s="789"/>
      <c r="K71" s="789"/>
      <c r="L71" s="789"/>
      <c r="M71" s="789"/>
      <c r="N71" s="789"/>
      <c r="O71" s="789"/>
      <c r="P71" s="789"/>
      <c r="Q71" s="789"/>
      <c r="R71" s="789"/>
      <c r="S71" s="789"/>
      <c r="T71" s="789"/>
      <c r="U71" s="789"/>
      <c r="V71" s="789"/>
      <c r="W71" s="789"/>
      <c r="X71" s="789"/>
      <c r="Y71" s="789"/>
      <c r="Z71" s="789"/>
      <c r="AA71" s="593"/>
      <c r="AB71" s="593"/>
      <c r="AC71" s="593"/>
      <c r="AD71" s="593"/>
      <c r="AE71" s="593"/>
      <c r="AF71" s="593"/>
      <c r="AG71" s="593"/>
      <c r="AH71" s="593"/>
      <c r="AI71" s="593"/>
      <c r="AJ71" s="593"/>
      <c r="AK71" s="593"/>
      <c r="AL71" s="593"/>
      <c r="AM71" s="593"/>
      <c r="AN71" s="593"/>
      <c r="AO71" s="593"/>
      <c r="AP71" s="593"/>
      <c r="AQ71" s="593"/>
      <c r="AR71" s="593"/>
      <c r="AS71" s="593"/>
      <c r="AT71" s="593"/>
      <c r="AU71" s="593"/>
      <c r="AV71" s="593"/>
      <c r="AW71" s="593"/>
      <c r="AX71" s="593"/>
    </row>
    <row r="72" spans="1:50" s="918" customFormat="1" ht="15">
      <c r="A72" s="233" t="s">
        <v>86</v>
      </c>
      <c r="B72" s="772">
        <v>1.5</v>
      </c>
      <c r="C72" s="772">
        <v>1.2</v>
      </c>
      <c r="D72" s="772">
        <v>-2.5</v>
      </c>
      <c r="E72" s="772">
        <v>-0.4</v>
      </c>
      <c r="F72" s="772">
        <v>3.4</v>
      </c>
      <c r="G72" s="796">
        <v>6.6</v>
      </c>
      <c r="H72" s="789"/>
      <c r="I72" s="789"/>
      <c r="J72" s="789"/>
      <c r="K72" s="789"/>
      <c r="L72" s="789"/>
      <c r="M72" s="789"/>
      <c r="N72" s="789"/>
      <c r="O72" s="789"/>
      <c r="P72" s="789"/>
      <c r="Q72" s="789"/>
      <c r="R72" s="789"/>
      <c r="S72" s="789"/>
      <c r="T72" s="789"/>
      <c r="U72" s="789"/>
      <c r="V72" s="789"/>
      <c r="W72" s="789"/>
      <c r="X72" s="789"/>
      <c r="Y72" s="789"/>
      <c r="Z72" s="789"/>
      <c r="AA72" s="593"/>
      <c r="AB72" s="593"/>
      <c r="AC72" s="593"/>
      <c r="AD72" s="593"/>
      <c r="AE72" s="593"/>
      <c r="AF72" s="593"/>
      <c r="AG72" s="593"/>
      <c r="AH72" s="593"/>
      <c r="AI72" s="593"/>
      <c r="AJ72" s="593"/>
      <c r="AK72" s="593"/>
      <c r="AL72" s="593"/>
      <c r="AM72" s="593"/>
      <c r="AN72" s="593"/>
      <c r="AO72" s="593"/>
      <c r="AP72" s="593"/>
      <c r="AQ72" s="593"/>
      <c r="AR72" s="593"/>
      <c r="AS72" s="593"/>
      <c r="AT72" s="593"/>
      <c r="AU72" s="593"/>
      <c r="AV72" s="593"/>
      <c r="AW72" s="593"/>
      <c r="AX72" s="593"/>
    </row>
    <row r="73" spans="1:50" s="918" customFormat="1" ht="15.75" thickBot="1">
      <c r="A73" s="235" t="s">
        <v>87</v>
      </c>
      <c r="B73" s="774">
        <v>0.8</v>
      </c>
      <c r="C73" s="774">
        <v>0.8</v>
      </c>
      <c r="D73" s="774">
        <v>-3.1</v>
      </c>
      <c r="E73" s="774">
        <v>-0.7</v>
      </c>
      <c r="F73" s="774">
        <v>2.9</v>
      </c>
      <c r="G73" s="798">
        <v>5.9</v>
      </c>
      <c r="H73" s="789"/>
      <c r="I73" s="789"/>
      <c r="J73" s="789"/>
      <c r="K73" s="789"/>
      <c r="L73" s="789"/>
      <c r="M73" s="789"/>
      <c r="N73" s="789"/>
      <c r="O73" s="789"/>
      <c r="P73" s="789"/>
      <c r="Q73" s="789"/>
      <c r="R73" s="789"/>
      <c r="S73" s="789"/>
      <c r="T73" s="789"/>
      <c r="U73" s="789"/>
      <c r="V73" s="789"/>
      <c r="W73" s="789"/>
      <c r="X73" s="789"/>
      <c r="Y73" s="789"/>
      <c r="Z73" s="789"/>
      <c r="AA73" s="593"/>
      <c r="AB73" s="593"/>
      <c r="AC73" s="593"/>
      <c r="AD73" s="593"/>
      <c r="AE73" s="593"/>
      <c r="AF73" s="593"/>
      <c r="AG73" s="593"/>
      <c r="AH73" s="593"/>
      <c r="AI73" s="593"/>
      <c r="AJ73" s="593"/>
      <c r="AK73" s="593"/>
      <c r="AL73" s="593"/>
      <c r="AM73" s="593"/>
      <c r="AN73" s="593"/>
      <c r="AO73" s="593"/>
      <c r="AP73" s="593"/>
      <c r="AQ73" s="593"/>
      <c r="AR73" s="593"/>
      <c r="AS73" s="593"/>
      <c r="AT73" s="593"/>
      <c r="AU73" s="593"/>
      <c r="AV73" s="593"/>
      <c r="AW73" s="593"/>
      <c r="AX73" s="593"/>
    </row>
    <row r="74" spans="1:50" s="918" customFormat="1" ht="15">
      <c r="A74" s="1027"/>
      <c r="B74" s="789"/>
      <c r="C74" s="789"/>
      <c r="D74" s="789"/>
      <c r="E74" s="789"/>
      <c r="F74" s="789"/>
      <c r="G74" s="789"/>
      <c r="H74" s="789"/>
      <c r="I74" s="789"/>
      <c r="J74" s="789"/>
      <c r="K74" s="789"/>
      <c r="L74" s="789"/>
      <c r="M74" s="789"/>
      <c r="N74" s="789"/>
      <c r="O74" s="789"/>
      <c r="P74" s="789"/>
      <c r="Q74" s="789"/>
      <c r="R74" s="789"/>
      <c r="S74" s="789"/>
      <c r="T74" s="789"/>
      <c r="U74" s="789"/>
      <c r="V74" s="789"/>
      <c r="W74" s="789"/>
      <c r="X74" s="789"/>
      <c r="Y74" s="789"/>
      <c r="Z74" s="789"/>
      <c r="AA74" s="593"/>
      <c r="AB74" s="593"/>
      <c r="AC74" s="593"/>
      <c r="AD74" s="593"/>
      <c r="AE74" s="593"/>
      <c r="AF74" s="593"/>
      <c r="AG74" s="593"/>
      <c r="AH74" s="593"/>
      <c r="AI74" s="593"/>
      <c r="AJ74" s="593"/>
      <c r="AK74" s="593"/>
      <c r="AL74" s="593"/>
      <c r="AM74" s="593"/>
      <c r="AN74" s="593"/>
      <c r="AO74" s="593"/>
      <c r="AP74" s="593"/>
      <c r="AQ74" s="593"/>
      <c r="AR74" s="593"/>
      <c r="AS74" s="593"/>
      <c r="AT74" s="593"/>
      <c r="AU74" s="593"/>
      <c r="AV74" s="593"/>
      <c r="AW74" s="593"/>
      <c r="AX74" s="593"/>
    </row>
    <row r="75" spans="1:50" ht="36.75" customHeight="1">
      <c r="A75" s="1061" t="s">
        <v>453</v>
      </c>
      <c r="B75" s="1061"/>
      <c r="C75" s="1061"/>
      <c r="D75" s="1061"/>
      <c r="E75" s="1061"/>
      <c r="F75" s="1061"/>
      <c r="G75" s="1061"/>
      <c r="H75" s="1061"/>
      <c r="I75" s="1061"/>
      <c r="J75" s="119"/>
      <c r="K75" s="119"/>
      <c r="L75" s="119"/>
      <c r="M75" s="119"/>
      <c r="O75"/>
      <c r="P75"/>
    </row>
    <row r="76" spans="1:50" ht="33.75" customHeight="1">
      <c r="A76" s="1063" t="s">
        <v>336</v>
      </c>
      <c r="B76" s="1063"/>
      <c r="C76" s="1063"/>
      <c r="D76" s="1063"/>
      <c r="E76" s="1063"/>
      <c r="F76" s="1063"/>
      <c r="G76" s="1063"/>
      <c r="H76" s="1063"/>
      <c r="I76" s="1063"/>
      <c r="J76" s="119"/>
      <c r="K76" s="119"/>
      <c r="L76" s="119"/>
      <c r="M76" s="119"/>
      <c r="O76"/>
      <c r="P76"/>
      <c r="T76" s="157"/>
      <c r="U76" s="157"/>
      <c r="V76" s="157"/>
      <c r="W76" s="157"/>
    </row>
    <row r="77" spans="1:50" ht="36" customHeight="1">
      <c r="A77" s="1065" t="s">
        <v>410</v>
      </c>
      <c r="B77" s="1065"/>
      <c r="C77" s="1065"/>
      <c r="D77" s="1065"/>
      <c r="E77" s="1065"/>
      <c r="F77" s="1065"/>
      <c r="G77" s="1065"/>
      <c r="H77" s="1065"/>
      <c r="I77" s="1065"/>
      <c r="J77" s="119"/>
      <c r="K77" s="119"/>
      <c r="L77" s="119"/>
      <c r="M77" s="119"/>
      <c r="O77"/>
      <c r="P77"/>
    </row>
    <row r="78" spans="1:50" ht="33" customHeight="1">
      <c r="A78" s="1128" t="s">
        <v>406</v>
      </c>
      <c r="B78" s="1128"/>
      <c r="C78" s="1128"/>
      <c r="D78" s="1128"/>
      <c r="E78" s="1128"/>
      <c r="F78" s="1128"/>
      <c r="G78" s="1128"/>
      <c r="H78" s="1128"/>
      <c r="I78" s="1128"/>
      <c r="O78"/>
      <c r="P78"/>
    </row>
  </sheetData>
  <mergeCells count="11">
    <mergeCell ref="A75:I75"/>
    <mergeCell ref="A76:I76"/>
    <mergeCell ref="A78:I78"/>
    <mergeCell ref="A77:I77"/>
    <mergeCell ref="A1:K1"/>
    <mergeCell ref="B6:G6"/>
    <mergeCell ref="C4:G4"/>
    <mergeCell ref="B23:G23"/>
    <mergeCell ref="B40:G40"/>
    <mergeCell ref="B57:G57"/>
    <mergeCell ref="B4:B5"/>
  </mergeCells>
  <phoneticPr fontId="57" type="noConversion"/>
  <pageMargins left="0.7" right="0.7" top="0.75" bottom="0.75" header="0.3" footer="0.3"/>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rgb="FF92D050"/>
  </sheetPr>
  <dimension ref="A1:G19"/>
  <sheetViews>
    <sheetView zoomScale="85" zoomScaleNormal="85" workbookViewId="0">
      <selection activeCell="A15" sqref="A15:E15"/>
    </sheetView>
  </sheetViews>
  <sheetFormatPr baseColWidth="10" defaultColWidth="11.42578125" defaultRowHeight="12.75"/>
  <cols>
    <col min="1" max="1" width="24.140625" style="122" customWidth="1"/>
    <col min="2" max="2" width="16.140625" style="122" customWidth="1"/>
    <col min="3" max="3" width="15.140625" style="122" customWidth="1"/>
    <col min="4" max="4" width="17" style="122" customWidth="1"/>
    <col min="5" max="16384" width="11.42578125" style="122"/>
  </cols>
  <sheetData>
    <row r="1" spans="1:7" s="160" customFormat="1" ht="20.25" customHeight="1">
      <c r="A1" s="159" t="s">
        <v>226</v>
      </c>
      <c r="B1" s="159"/>
    </row>
    <row r="2" spans="1:7">
      <c r="A2" s="137"/>
      <c r="B2" s="137"/>
    </row>
    <row r="3" spans="1:7" ht="30.75" customHeight="1">
      <c r="A3" s="164" t="s">
        <v>42</v>
      </c>
      <c r="B3" s="161"/>
      <c r="C3" s="165" t="s">
        <v>225</v>
      </c>
      <c r="D3" s="165" t="s">
        <v>165</v>
      </c>
      <c r="E3" s="23"/>
    </row>
    <row r="4" spans="1:7" ht="19.5" customHeight="1">
      <c r="A4" s="161"/>
      <c r="B4" s="164" t="s">
        <v>88</v>
      </c>
      <c r="C4" s="475">
        <v>2238</v>
      </c>
      <c r="D4" s="475">
        <v>2276</v>
      </c>
    </row>
    <row r="5" spans="1:7" ht="25.5" customHeight="1">
      <c r="A5" s="162" t="s">
        <v>43</v>
      </c>
      <c r="B5" s="171" t="s">
        <v>33</v>
      </c>
      <c r="C5" s="476">
        <v>1189</v>
      </c>
      <c r="D5" s="476">
        <v>1418</v>
      </c>
      <c r="E5" s="147"/>
    </row>
    <row r="6" spans="1:7" ht="25.5" customHeight="1">
      <c r="A6" s="162" t="s">
        <v>44</v>
      </c>
      <c r="B6" s="171" t="s">
        <v>56</v>
      </c>
      <c r="C6" s="476">
        <v>1346</v>
      </c>
      <c r="D6" s="476">
        <v>1577</v>
      </c>
      <c r="E6" s="147"/>
    </row>
    <row r="7" spans="1:7" ht="21.75" customHeight="1">
      <c r="A7" s="162" t="s">
        <v>45</v>
      </c>
      <c r="B7" s="171" t="s">
        <v>57</v>
      </c>
      <c r="C7" s="476">
        <v>1479</v>
      </c>
      <c r="D7" s="476">
        <v>1718</v>
      </c>
      <c r="E7" s="147"/>
    </row>
    <row r="8" spans="1:7" ht="27" customHeight="1">
      <c r="A8" s="162" t="s">
        <v>46</v>
      </c>
      <c r="B8" s="171" t="s">
        <v>58</v>
      </c>
      <c r="C8" s="476">
        <v>1621</v>
      </c>
      <c r="D8" s="476">
        <v>1867</v>
      </c>
      <c r="E8" s="147"/>
    </row>
    <row r="9" spans="1:7" ht="21.75" customHeight="1">
      <c r="A9" s="162" t="s">
        <v>47</v>
      </c>
      <c r="B9" s="171" t="s">
        <v>59</v>
      </c>
      <c r="C9" s="476">
        <v>1789</v>
      </c>
      <c r="D9" s="476">
        <v>2027</v>
      </c>
      <c r="E9" s="147"/>
    </row>
    <row r="10" spans="1:7" ht="21" customHeight="1">
      <c r="A10" s="162" t="s">
        <v>48</v>
      </c>
      <c r="B10" s="171" t="s">
        <v>60</v>
      </c>
      <c r="C10" s="476">
        <v>1995</v>
      </c>
      <c r="D10" s="476">
        <v>2215</v>
      </c>
      <c r="E10" s="147"/>
    </row>
    <row r="11" spans="1:7" ht="24" customHeight="1">
      <c r="A11" s="162" t="s">
        <v>49</v>
      </c>
      <c r="B11" s="171" t="s">
        <v>61</v>
      </c>
      <c r="C11" s="476">
        <v>2273</v>
      </c>
      <c r="D11" s="476">
        <v>2446</v>
      </c>
      <c r="E11" s="147"/>
    </row>
    <row r="12" spans="1:7" ht="21" customHeight="1">
      <c r="A12" s="162" t="s">
        <v>50</v>
      </c>
      <c r="B12" s="171" t="s">
        <v>62</v>
      </c>
      <c r="C12" s="476">
        <v>2709</v>
      </c>
      <c r="D12" s="476">
        <v>2752</v>
      </c>
      <c r="E12" s="147"/>
    </row>
    <row r="13" spans="1:7" ht="23.25" customHeight="1">
      <c r="A13" s="162" t="s">
        <v>51</v>
      </c>
      <c r="B13" s="171" t="s">
        <v>34</v>
      </c>
      <c r="C13" s="476">
        <v>3576</v>
      </c>
      <c r="D13" s="476">
        <v>3318</v>
      </c>
      <c r="E13" s="147"/>
    </row>
    <row r="14" spans="1:7" ht="20.25" customHeight="1">
      <c r="A14" s="163" t="s">
        <v>35</v>
      </c>
      <c r="B14" s="163"/>
      <c r="C14" s="477">
        <f>C13/C5</f>
        <v>3.01</v>
      </c>
      <c r="D14" s="477">
        <f>D13/D5</f>
        <v>2.34</v>
      </c>
      <c r="E14" s="147"/>
    </row>
    <row r="15" spans="1:7">
      <c r="A15" s="1061" t="s">
        <v>422</v>
      </c>
      <c r="B15" s="1067"/>
      <c r="C15" s="1067"/>
      <c r="D15" s="1067"/>
      <c r="E15" s="1067"/>
      <c r="F15" s="142"/>
      <c r="G15" s="142"/>
    </row>
    <row r="16" spans="1:7" ht="29.25" customHeight="1">
      <c r="A16" s="1063" t="s">
        <v>262</v>
      </c>
      <c r="B16" s="1063"/>
      <c r="C16" s="1063"/>
      <c r="D16" s="1063"/>
      <c r="E16" s="1063"/>
      <c r="F16" s="142"/>
      <c r="G16" s="142"/>
    </row>
    <row r="17" spans="1:7" ht="33.75" customHeight="1">
      <c r="A17" s="1063" t="s">
        <v>172</v>
      </c>
      <c r="B17" s="1068"/>
      <c r="C17" s="1068"/>
      <c r="D17" s="1068"/>
      <c r="E17" s="1068"/>
      <c r="F17" s="142"/>
      <c r="G17" s="142"/>
    </row>
    <row r="18" spans="1:7" ht="48.75" customHeight="1">
      <c r="A18" s="1063" t="s">
        <v>202</v>
      </c>
      <c r="B18" s="1069"/>
      <c r="C18" s="1069"/>
      <c r="D18" s="1069"/>
      <c r="E18" s="1069"/>
      <c r="F18" s="142"/>
      <c r="G18" s="142"/>
    </row>
    <row r="19" spans="1:7" ht="65.25" customHeight="1">
      <c r="A19" s="1065" t="s">
        <v>204</v>
      </c>
      <c r="B19" s="1070"/>
      <c r="C19" s="1070"/>
      <c r="D19" s="1070"/>
      <c r="E19" s="1070"/>
      <c r="F19" s="144"/>
      <c r="G19" s="144"/>
    </row>
  </sheetData>
  <mergeCells count="5">
    <mergeCell ref="A15:E15"/>
    <mergeCell ref="A16:E16"/>
    <mergeCell ref="A17:E17"/>
    <mergeCell ref="A18:E18"/>
    <mergeCell ref="A19:E19"/>
  </mergeCells>
  <pageMargins left="0.78740157499999996" right="0.78740157499999996" top="0.984251969" bottom="0.984251969" header="0.4921259845" footer="0.492125984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tabColor rgb="FF92D050"/>
  </sheetPr>
  <dimension ref="A1:S29"/>
  <sheetViews>
    <sheetView zoomScale="115" zoomScaleNormal="115" workbookViewId="0">
      <selection activeCell="A22" sqref="A22:I22"/>
    </sheetView>
  </sheetViews>
  <sheetFormatPr baseColWidth="10" defaultColWidth="11.42578125" defaultRowHeight="12.75"/>
  <cols>
    <col min="1" max="1" width="22.28515625" style="122" customWidth="1"/>
    <col min="2" max="2" width="11.42578125" style="122"/>
    <col min="3" max="8" width="6.140625" style="122" customWidth="1"/>
    <col min="9" max="10" width="17.42578125" style="122" customWidth="1"/>
    <col min="11" max="11" width="16.7109375" style="122" customWidth="1"/>
    <col min="12" max="29" width="3.5703125" style="122" customWidth="1"/>
    <col min="30" max="16384" width="11.42578125" style="122"/>
  </cols>
  <sheetData>
    <row r="1" spans="1:19" ht="43.5" customHeight="1">
      <c r="A1" s="1150" t="s">
        <v>409</v>
      </c>
      <c r="B1" s="1150"/>
      <c r="C1" s="1150"/>
      <c r="D1" s="1150"/>
      <c r="E1" s="1150"/>
      <c r="F1" s="1150"/>
      <c r="G1" s="1150"/>
      <c r="H1" s="1150"/>
      <c r="I1" s="1150"/>
      <c r="J1" s="665"/>
      <c r="K1" s="665"/>
      <c r="L1" s="665"/>
      <c r="M1" s="665"/>
      <c r="N1" s="665"/>
      <c r="O1" s="665"/>
      <c r="P1" s="665"/>
      <c r="Q1" s="665"/>
      <c r="R1" s="665"/>
      <c r="S1" s="665"/>
    </row>
    <row r="2" spans="1:19">
      <c r="A2" s="695" t="s">
        <v>37</v>
      </c>
      <c r="B2" s="665"/>
      <c r="C2" s="665"/>
      <c r="D2" s="665"/>
      <c r="E2" s="665"/>
      <c r="F2" s="665"/>
      <c r="G2" s="665"/>
      <c r="H2" s="665"/>
      <c r="I2" s="665"/>
      <c r="J2" s="665"/>
      <c r="K2" s="665"/>
      <c r="L2" s="665"/>
      <c r="M2" s="665"/>
      <c r="N2" s="665"/>
      <c r="O2" s="665"/>
      <c r="P2" s="665"/>
      <c r="Q2" s="665"/>
      <c r="R2" s="665"/>
      <c r="S2" s="665"/>
    </row>
    <row r="22" spans="1:9" ht="39.75" customHeight="1">
      <c r="A22" s="1061" t="s">
        <v>453</v>
      </c>
      <c r="B22" s="1061"/>
      <c r="C22" s="1061"/>
      <c r="D22" s="1061"/>
      <c r="E22" s="1061"/>
      <c r="F22" s="1061"/>
      <c r="G22" s="1061"/>
      <c r="H22" s="1061"/>
      <c r="I22" s="1061"/>
    </row>
    <row r="23" spans="1:9" ht="41.25" customHeight="1">
      <c r="A23" s="1063" t="s">
        <v>336</v>
      </c>
      <c r="B23" s="1063"/>
      <c r="C23" s="1063"/>
      <c r="D23" s="1063"/>
      <c r="E23" s="1063"/>
      <c r="F23" s="1063"/>
      <c r="G23" s="1063"/>
      <c r="H23" s="1063"/>
      <c r="I23" s="1063"/>
    </row>
    <row r="24" spans="1:9" ht="35.25" customHeight="1">
      <c r="A24" s="1065" t="s">
        <v>171</v>
      </c>
      <c r="B24" s="1065"/>
      <c r="C24" s="1065"/>
      <c r="D24" s="1065"/>
      <c r="E24" s="1065"/>
      <c r="F24" s="1065"/>
      <c r="G24" s="1065"/>
      <c r="H24" s="1065"/>
      <c r="I24" s="1065"/>
    </row>
    <row r="25" spans="1:9" ht="27.75" customHeight="1">
      <c r="A25" s="1065" t="s">
        <v>265</v>
      </c>
      <c r="B25" s="1065"/>
      <c r="C25" s="1065"/>
      <c r="D25" s="1065"/>
      <c r="E25" s="1065"/>
      <c r="F25" s="1065"/>
      <c r="G25" s="1065"/>
      <c r="H25" s="1065"/>
      <c r="I25" s="1065"/>
    </row>
    <row r="26" spans="1:9" ht="63" customHeight="1">
      <c r="A26" s="121"/>
    </row>
    <row r="29" spans="1:9">
      <c r="A29" s="2"/>
    </row>
  </sheetData>
  <mergeCells count="5">
    <mergeCell ref="A24:I24"/>
    <mergeCell ref="A25:I25"/>
    <mergeCell ref="A1:I1"/>
    <mergeCell ref="A22:I22"/>
    <mergeCell ref="A23:I23"/>
  </mergeCells>
  <phoneticPr fontId="57"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rgb="FF92D050"/>
  </sheetPr>
  <dimension ref="A1:I17"/>
  <sheetViews>
    <sheetView workbookViewId="0">
      <selection activeCell="A14" sqref="A14:I14"/>
    </sheetView>
  </sheetViews>
  <sheetFormatPr baseColWidth="10" defaultRowHeight="12.75"/>
  <sheetData>
    <row r="1" spans="1:9" s="167" customFormat="1" ht="17.25">
      <c r="A1" s="213" t="s">
        <v>264</v>
      </c>
    </row>
    <row r="2" spans="1:9" ht="13.5" thickBot="1"/>
    <row r="3" spans="1:9" ht="21" customHeight="1" thickBot="1">
      <c r="A3" s="214"/>
      <c r="B3" s="215" t="s">
        <v>71</v>
      </c>
      <c r="C3" s="215" t="s">
        <v>39</v>
      </c>
      <c r="D3" s="215" t="s">
        <v>119</v>
      </c>
      <c r="E3" s="216" t="s">
        <v>141</v>
      </c>
    </row>
    <row r="4" spans="1:9" ht="23.25" customHeight="1">
      <c r="A4" s="217" t="s">
        <v>76</v>
      </c>
      <c r="B4" s="482">
        <v>4.3</v>
      </c>
      <c r="C4" s="482">
        <v>4.5</v>
      </c>
      <c r="D4" s="482">
        <v>4.2</v>
      </c>
      <c r="E4" s="483">
        <v>3.9</v>
      </c>
    </row>
    <row r="5" spans="1:9" ht="18.75" customHeight="1">
      <c r="A5" s="217" t="s">
        <v>77</v>
      </c>
      <c r="B5" s="482">
        <v>5</v>
      </c>
      <c r="C5" s="482">
        <v>2.9</v>
      </c>
      <c r="D5" s="482">
        <v>2.7</v>
      </c>
      <c r="E5" s="483">
        <v>3</v>
      </c>
      <c r="H5" s="586"/>
    </row>
    <row r="6" spans="1:9" ht="17.25" customHeight="1">
      <c r="A6" s="217" t="s">
        <v>78</v>
      </c>
      <c r="B6" s="482">
        <v>4.8</v>
      </c>
      <c r="C6" s="482">
        <v>2.8</v>
      </c>
      <c r="D6" s="482">
        <v>2.8</v>
      </c>
      <c r="E6" s="483">
        <v>3.1</v>
      </c>
      <c r="H6" s="586"/>
    </row>
    <row r="7" spans="1:9" ht="17.25" customHeight="1">
      <c r="A7" s="217" t="s">
        <v>79</v>
      </c>
      <c r="B7" s="482">
        <v>4.5</v>
      </c>
      <c r="C7" s="482">
        <v>2.8</v>
      </c>
      <c r="D7" s="482">
        <v>2.7</v>
      </c>
      <c r="E7" s="483">
        <v>3.3</v>
      </c>
      <c r="H7" s="586"/>
    </row>
    <row r="8" spans="1:9" ht="19.5" customHeight="1">
      <c r="A8" s="217" t="s">
        <v>80</v>
      </c>
      <c r="B8" s="482">
        <v>4.2</v>
      </c>
      <c r="C8" s="482">
        <v>2.8</v>
      </c>
      <c r="D8" s="482">
        <v>2.5</v>
      </c>
      <c r="E8" s="483">
        <v>3.5</v>
      </c>
      <c r="H8" s="586"/>
    </row>
    <row r="9" spans="1:9" ht="18" customHeight="1">
      <c r="A9" s="217" t="s">
        <v>81</v>
      </c>
      <c r="B9" s="482">
        <v>3.8</v>
      </c>
      <c r="C9" s="482">
        <v>2.8</v>
      </c>
      <c r="D9" s="482">
        <v>2.2999999999999998</v>
      </c>
      <c r="E9" s="483">
        <v>3.6</v>
      </c>
      <c r="H9" s="586"/>
    </row>
    <row r="10" spans="1:9" ht="15" customHeight="1">
      <c r="A10" s="217" t="s">
        <v>82</v>
      </c>
      <c r="B10" s="482">
        <v>3.6</v>
      </c>
      <c r="C10" s="482">
        <v>2.8</v>
      </c>
      <c r="D10" s="482">
        <v>2.2999999999999998</v>
      </c>
      <c r="E10" s="483">
        <v>3.5</v>
      </c>
      <c r="H10" s="586"/>
    </row>
    <row r="11" spans="1:9" ht="15.75" customHeight="1">
      <c r="A11" s="217" t="s">
        <v>83</v>
      </c>
      <c r="B11" s="482">
        <v>3.3</v>
      </c>
      <c r="C11" s="482">
        <v>2.8</v>
      </c>
      <c r="D11" s="482">
        <v>2.2000000000000002</v>
      </c>
      <c r="E11" s="483">
        <v>3.1</v>
      </c>
      <c r="H11" s="586"/>
    </row>
    <row r="12" spans="1:9" ht="16.5" customHeight="1">
      <c r="A12" s="217" t="s">
        <v>84</v>
      </c>
      <c r="B12" s="482">
        <v>2.6</v>
      </c>
      <c r="C12" s="482">
        <v>2.6</v>
      </c>
      <c r="D12" s="482">
        <v>1.6</v>
      </c>
      <c r="E12" s="483">
        <v>2.8</v>
      </c>
      <c r="H12" s="586"/>
    </row>
    <row r="13" spans="1:9" ht="20.25" customHeight="1" thickBot="1">
      <c r="A13" s="218" t="s">
        <v>85</v>
      </c>
      <c r="B13" s="484">
        <v>1.8</v>
      </c>
      <c r="C13" s="484">
        <v>2.4</v>
      </c>
      <c r="D13" s="484">
        <v>1.9</v>
      </c>
      <c r="E13" s="485">
        <v>2</v>
      </c>
      <c r="H13" s="586"/>
    </row>
    <row r="14" spans="1:9" ht="32.25" customHeight="1">
      <c r="A14" s="1061" t="s">
        <v>453</v>
      </c>
      <c r="B14" s="1061"/>
      <c r="C14" s="1061"/>
      <c r="D14" s="1061"/>
      <c r="E14" s="1061"/>
      <c r="F14" s="1061"/>
      <c r="G14" s="1061"/>
      <c r="H14" s="1061"/>
      <c r="I14" s="1061"/>
    </row>
    <row r="15" spans="1:9" ht="39" customHeight="1">
      <c r="A15" s="1063" t="s">
        <v>336</v>
      </c>
      <c r="B15" s="1063"/>
      <c r="C15" s="1063"/>
      <c r="D15" s="1063"/>
      <c r="E15" s="1063"/>
      <c r="F15" s="1063"/>
      <c r="G15" s="1063"/>
      <c r="H15" s="1063"/>
      <c r="I15" s="1063"/>
    </row>
    <row r="16" spans="1:9" ht="47.25" customHeight="1">
      <c r="A16" s="1065" t="s">
        <v>171</v>
      </c>
      <c r="B16" s="1065"/>
      <c r="C16" s="1065"/>
      <c r="D16" s="1065"/>
      <c r="E16" s="1065"/>
      <c r="F16" s="1065"/>
      <c r="G16" s="1065"/>
      <c r="H16" s="1065"/>
      <c r="I16" s="1065"/>
    </row>
    <row r="17" spans="1:9" ht="39" customHeight="1">
      <c r="A17" s="1065" t="s">
        <v>265</v>
      </c>
      <c r="B17" s="1065"/>
      <c r="C17" s="1065"/>
      <c r="D17" s="1065"/>
      <c r="E17" s="1065"/>
      <c r="F17" s="1065"/>
      <c r="G17" s="1065"/>
      <c r="H17" s="1065"/>
      <c r="I17" s="1065"/>
    </row>
  </sheetData>
  <mergeCells count="4">
    <mergeCell ref="A14:I14"/>
    <mergeCell ref="A15:I15"/>
    <mergeCell ref="A16:I16"/>
    <mergeCell ref="A17:I17"/>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O19"/>
  <sheetViews>
    <sheetView topLeftCell="A4" zoomScaleNormal="100" workbookViewId="0">
      <selection activeCell="A15" sqref="A15:E15"/>
    </sheetView>
  </sheetViews>
  <sheetFormatPr baseColWidth="10" defaultColWidth="11.42578125" defaultRowHeight="12.75"/>
  <cols>
    <col min="1" max="1" width="31.140625" style="32" customWidth="1"/>
    <col min="2" max="2" width="9.7109375" style="32" customWidth="1"/>
    <col min="3" max="5" width="10.5703125" style="32" customWidth="1"/>
    <col min="6" max="16384" width="11.42578125" style="32"/>
  </cols>
  <sheetData>
    <row r="1" spans="1:15" ht="33" customHeight="1">
      <c r="A1" s="236" t="s">
        <v>232</v>
      </c>
      <c r="B1" s="237"/>
      <c r="C1" s="237"/>
      <c r="D1" s="237"/>
      <c r="E1" s="237"/>
    </row>
    <row r="2" spans="1:15" ht="4.5" customHeight="1" thickBot="1">
      <c r="A2" s="112"/>
      <c r="B2" s="113"/>
      <c r="C2" s="113"/>
      <c r="D2" s="113"/>
      <c r="E2" s="113"/>
    </row>
    <row r="3" spans="1:15" ht="30.75" customHeight="1">
      <c r="A3" s="238"/>
      <c r="B3" s="1155" t="s">
        <v>183</v>
      </c>
      <c r="C3" s="1156"/>
      <c r="D3" s="1138" t="s">
        <v>39</v>
      </c>
      <c r="E3" s="1140"/>
      <c r="F3" s="1138" t="s">
        <v>119</v>
      </c>
      <c r="G3" s="1139"/>
      <c r="H3" s="1138" t="s">
        <v>151</v>
      </c>
      <c r="I3" s="1154"/>
      <c r="K3" s="112"/>
      <c r="L3" s="112"/>
      <c r="O3" s="112"/>
    </row>
    <row r="4" spans="1:15" ht="24">
      <c r="A4" s="239" t="s">
        <v>266</v>
      </c>
      <c r="B4" s="248" t="s">
        <v>152</v>
      </c>
      <c r="C4" s="248" t="s">
        <v>175</v>
      </c>
      <c r="D4" s="248" t="s">
        <v>152</v>
      </c>
      <c r="E4" s="248" t="s">
        <v>175</v>
      </c>
      <c r="F4" s="248" t="s">
        <v>152</v>
      </c>
      <c r="G4" s="248" t="s">
        <v>175</v>
      </c>
      <c r="H4" s="248" t="s">
        <v>152</v>
      </c>
      <c r="I4" s="249" t="s">
        <v>175</v>
      </c>
      <c r="K4" s="112"/>
      <c r="L4" s="112"/>
      <c r="O4" s="112"/>
    </row>
    <row r="5" spans="1:15" ht="22.5" customHeight="1">
      <c r="A5" s="240" t="s">
        <v>14</v>
      </c>
      <c r="B5" s="525"/>
      <c r="C5" s="525"/>
      <c r="D5" s="526"/>
      <c r="E5" s="525"/>
      <c r="F5" s="526"/>
      <c r="G5" s="525"/>
      <c r="H5" s="525"/>
      <c r="I5" s="527"/>
      <c r="K5" s="487"/>
      <c r="L5" s="487"/>
      <c r="M5" s="486"/>
      <c r="N5" s="487"/>
      <c r="O5" s="487"/>
    </row>
    <row r="6" spans="1:15" ht="16.5" customHeight="1">
      <c r="A6" s="241" t="s">
        <v>120</v>
      </c>
      <c r="B6" s="528">
        <v>2.4</v>
      </c>
      <c r="C6" s="528">
        <v>1.3</v>
      </c>
      <c r="D6" s="529">
        <v>2.4</v>
      </c>
      <c r="E6" s="528">
        <v>1.4</v>
      </c>
      <c r="F6" s="529">
        <v>1.7</v>
      </c>
      <c r="G6" s="528">
        <v>0.7</v>
      </c>
      <c r="H6" s="528">
        <v>2.2000000000000002</v>
      </c>
      <c r="I6" s="530">
        <v>1.2</v>
      </c>
      <c r="J6" s="130"/>
      <c r="K6" s="489"/>
      <c r="L6" s="489"/>
      <c r="M6" s="488"/>
      <c r="N6" s="489"/>
      <c r="O6" s="489"/>
    </row>
    <row r="7" spans="1:15" ht="16.5" customHeight="1">
      <c r="A7" s="241" t="s">
        <v>121</v>
      </c>
      <c r="B7" s="529">
        <v>2.1</v>
      </c>
      <c r="C7" s="529">
        <v>1</v>
      </c>
      <c r="D7" s="529">
        <v>2.1</v>
      </c>
      <c r="E7" s="529">
        <v>1</v>
      </c>
      <c r="F7" s="529">
        <v>1.3</v>
      </c>
      <c r="G7" s="529">
        <v>0.3</v>
      </c>
      <c r="H7" s="529">
        <v>1.9</v>
      </c>
      <c r="I7" s="530">
        <v>0.9</v>
      </c>
      <c r="J7" s="130"/>
      <c r="K7" s="489"/>
      <c r="L7" s="489"/>
      <c r="M7" s="488"/>
      <c r="N7" s="489"/>
      <c r="O7" s="489"/>
    </row>
    <row r="8" spans="1:15" s="55" customFormat="1" ht="18.75" customHeight="1">
      <c r="A8" s="242" t="s">
        <v>122</v>
      </c>
      <c r="B8" s="531">
        <f>B7-B14</f>
        <v>-1.4</v>
      </c>
      <c r="C8" s="472"/>
      <c r="D8" s="532">
        <v>-0.7</v>
      </c>
      <c r="E8" s="472"/>
      <c r="F8" s="531">
        <f>F7-F14</f>
        <v>-1</v>
      </c>
      <c r="G8" s="472"/>
      <c r="H8" s="531">
        <f>H7-H14</f>
        <v>-1.1000000000000001</v>
      </c>
      <c r="I8" s="799"/>
      <c r="J8" s="510"/>
      <c r="K8" s="489"/>
      <c r="L8" s="489"/>
      <c r="M8" s="488"/>
      <c r="N8" s="489"/>
      <c r="O8" s="489"/>
    </row>
    <row r="9" spans="1:15" ht="20.25" customHeight="1">
      <c r="A9" s="243" t="s">
        <v>123</v>
      </c>
      <c r="B9" s="533">
        <f>B7-B12</f>
        <v>0.2</v>
      </c>
      <c r="C9" s="1019"/>
      <c r="D9" s="1020">
        <v>0.1</v>
      </c>
      <c r="E9" s="1019"/>
      <c r="F9" s="1013">
        <f>F7-F12</f>
        <v>0.1</v>
      </c>
      <c r="G9" s="1019"/>
      <c r="H9" s="1021">
        <f>H7-H12</f>
        <v>0.2</v>
      </c>
      <c r="I9" s="1022"/>
      <c r="J9" s="36"/>
      <c r="K9" s="489"/>
      <c r="L9" s="489"/>
      <c r="M9" s="488"/>
      <c r="N9" s="489"/>
      <c r="O9" s="489"/>
    </row>
    <row r="10" spans="1:15" ht="17.25" customHeight="1">
      <c r="A10" s="244" t="s">
        <v>124</v>
      </c>
      <c r="B10" s="531"/>
      <c r="C10" s="535"/>
      <c r="D10" s="536"/>
      <c r="E10" s="535"/>
      <c r="F10" s="1014"/>
      <c r="G10" s="531"/>
      <c r="H10" s="1023"/>
      <c r="I10" s="1017"/>
      <c r="J10" s="130"/>
      <c r="K10" s="489"/>
      <c r="L10" s="489"/>
      <c r="M10" s="488"/>
      <c r="N10" s="489"/>
      <c r="O10" s="489"/>
    </row>
    <row r="11" spans="1:15" ht="16.5" customHeight="1">
      <c r="A11" s="245" t="s">
        <v>120</v>
      </c>
      <c r="B11" s="528">
        <v>2.2000000000000002</v>
      </c>
      <c r="C11" s="528">
        <v>1.1000000000000001</v>
      </c>
      <c r="D11" s="528">
        <v>2.2999999999999998</v>
      </c>
      <c r="E11" s="528">
        <v>1.3</v>
      </c>
      <c r="F11" s="1015">
        <v>1.6</v>
      </c>
      <c r="G11" s="1015">
        <v>0.5</v>
      </c>
      <c r="H11" s="1024">
        <v>2.1</v>
      </c>
      <c r="I11" s="1025">
        <v>1</v>
      </c>
      <c r="J11" s="130"/>
      <c r="K11" s="489"/>
      <c r="L11" s="489"/>
      <c r="M11" s="488"/>
      <c r="N11" s="489"/>
      <c r="O11" s="489"/>
    </row>
    <row r="12" spans="1:15" ht="18" customHeight="1">
      <c r="A12" s="246" t="s">
        <v>121</v>
      </c>
      <c r="B12" s="534">
        <v>1.9</v>
      </c>
      <c r="C12" s="534">
        <v>0.8</v>
      </c>
      <c r="D12" s="534">
        <v>2</v>
      </c>
      <c r="E12" s="534">
        <v>0.9</v>
      </c>
      <c r="F12" s="1016">
        <v>1.2</v>
      </c>
      <c r="G12" s="1016">
        <v>0.2</v>
      </c>
      <c r="H12" s="1026">
        <v>1.7</v>
      </c>
      <c r="I12" s="1018">
        <v>0.7</v>
      </c>
      <c r="J12" s="130"/>
      <c r="K12" s="130"/>
      <c r="L12" s="130"/>
    </row>
    <row r="13" spans="1:15" ht="18.75" customHeight="1">
      <c r="A13" s="241" t="s">
        <v>192</v>
      </c>
      <c r="B13" s="528">
        <v>3.8</v>
      </c>
      <c r="C13" s="528">
        <v>2.8</v>
      </c>
      <c r="D13" s="529">
        <v>3.2</v>
      </c>
      <c r="E13" s="528">
        <v>2.1</v>
      </c>
      <c r="F13" s="529">
        <v>2.7</v>
      </c>
      <c r="G13" s="528">
        <v>1.6</v>
      </c>
      <c r="H13" s="528">
        <v>3.4</v>
      </c>
      <c r="I13" s="530">
        <v>2.2999999999999998</v>
      </c>
      <c r="J13" s="130"/>
      <c r="K13" s="130"/>
      <c r="L13" s="130"/>
    </row>
    <row r="14" spans="1:15" ht="18" customHeight="1" thickBot="1">
      <c r="A14" s="247" t="s">
        <v>193</v>
      </c>
      <c r="B14" s="537">
        <v>3.5</v>
      </c>
      <c r="C14" s="537">
        <v>2.4</v>
      </c>
      <c r="D14" s="537">
        <v>2.8</v>
      </c>
      <c r="E14" s="537">
        <v>1.8</v>
      </c>
      <c r="F14" s="537">
        <v>2.2999999999999998</v>
      </c>
      <c r="G14" s="537">
        <v>1.3</v>
      </c>
      <c r="H14" s="537">
        <v>3</v>
      </c>
      <c r="I14" s="538">
        <v>2</v>
      </c>
      <c r="J14" s="130"/>
      <c r="K14" s="130"/>
      <c r="L14" s="130"/>
    </row>
    <row r="15" spans="1:15" ht="37.5" customHeight="1">
      <c r="A15" s="1061" t="s">
        <v>459</v>
      </c>
      <c r="B15" s="1062"/>
      <c r="C15" s="1062"/>
      <c r="D15" s="1062"/>
      <c r="E15" s="1062"/>
      <c r="F15" s="114"/>
      <c r="G15" s="114"/>
    </row>
    <row r="16" spans="1:15" ht="45.75" customHeight="1">
      <c r="A16" s="1063" t="s">
        <v>336</v>
      </c>
      <c r="B16" s="1063"/>
      <c r="C16" s="1063"/>
      <c r="D16" s="1063"/>
      <c r="E16" s="1063"/>
      <c r="F16" s="114"/>
      <c r="G16" s="114"/>
      <c r="H16" s="130"/>
      <c r="I16" s="112"/>
      <c r="K16" s="474"/>
    </row>
    <row r="17" spans="1:7" s="10" customFormat="1" ht="107.25" customHeight="1">
      <c r="A17" s="1152" t="s">
        <v>454</v>
      </c>
      <c r="B17" s="1153"/>
      <c r="C17" s="1153"/>
      <c r="D17" s="1153"/>
      <c r="E17" s="1153"/>
      <c r="F17"/>
      <c r="G17"/>
    </row>
    <row r="18" spans="1:7" s="10" customFormat="1" ht="44.25" customHeight="1">
      <c r="A18" s="1151" t="s">
        <v>153</v>
      </c>
      <c r="B18" s="1151"/>
      <c r="C18" s="1151"/>
      <c r="D18" s="1151"/>
      <c r="E18" s="1151"/>
      <c r="F18"/>
      <c r="G18"/>
    </row>
    <row r="19" spans="1:7" s="10" customFormat="1">
      <c r="A19" s="115"/>
      <c r="B19" s="28"/>
      <c r="C19" s="28"/>
      <c r="D19" s="28"/>
      <c r="E19" s="28"/>
      <c r="F19" s="28"/>
      <c r="G19" s="28"/>
    </row>
  </sheetData>
  <mergeCells count="8">
    <mergeCell ref="A18:E18"/>
    <mergeCell ref="A17:E17"/>
    <mergeCell ref="H3:I3"/>
    <mergeCell ref="A15:E15"/>
    <mergeCell ref="A16:E16"/>
    <mergeCell ref="B3:C3"/>
    <mergeCell ref="D3:E3"/>
    <mergeCell ref="F3:G3"/>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G12"/>
  <sheetViews>
    <sheetView workbookViewId="0">
      <selection activeCell="A8" sqref="A8:P8"/>
    </sheetView>
  </sheetViews>
  <sheetFormatPr baseColWidth="10" defaultColWidth="21.5703125" defaultRowHeight="12.75"/>
  <cols>
    <col min="1" max="1" width="16.140625" style="149" customWidth="1"/>
    <col min="2" max="2" width="7.28515625" style="392" customWidth="1"/>
    <col min="3" max="4" width="7.28515625" style="149" customWidth="1"/>
    <col min="5" max="5" width="7.28515625" style="392" customWidth="1"/>
    <col min="6" max="7" width="7.28515625" style="149" customWidth="1"/>
    <col min="8" max="8" width="7.28515625" style="392" customWidth="1"/>
    <col min="9" max="10" width="7.28515625" style="149" customWidth="1"/>
    <col min="11" max="11" width="7.28515625" style="392" customWidth="1"/>
    <col min="12" max="13" width="7.28515625" style="149" customWidth="1"/>
    <col min="14" max="14" width="7.28515625" style="392" customWidth="1"/>
    <col min="15" max="16" width="7.28515625" style="149" customWidth="1"/>
    <col min="17" max="17" width="7.28515625" style="392" customWidth="1"/>
    <col min="18" max="19" width="7.28515625" style="149" customWidth="1"/>
    <col min="20" max="20" width="7.28515625" style="392" customWidth="1"/>
    <col min="21" max="22" width="7.28515625" style="149" customWidth="1"/>
    <col min="23" max="23" width="7.28515625" style="392" customWidth="1"/>
    <col min="24" max="25" width="7.28515625" style="149" customWidth="1"/>
    <col min="26" max="32" width="9.5703125" style="149" customWidth="1"/>
    <col min="33" max="33" width="15.28515625" style="149" customWidth="1"/>
    <col min="34" max="16384" width="21.5703125" style="149"/>
  </cols>
  <sheetData>
    <row r="1" spans="1:33" ht="30.75" customHeight="1">
      <c r="A1" s="250" t="s">
        <v>413</v>
      </c>
      <c r="B1" s="250"/>
      <c r="C1" s="250"/>
      <c r="D1" s="250"/>
      <c r="E1" s="250"/>
      <c r="F1" s="250"/>
      <c r="G1" s="250"/>
      <c r="H1" s="250"/>
      <c r="I1" s="250"/>
      <c r="J1" s="250"/>
      <c r="K1" s="250"/>
      <c r="L1" s="250"/>
      <c r="M1" s="250"/>
      <c r="N1" s="250"/>
      <c r="O1" s="153"/>
      <c r="P1" s="1"/>
      <c r="Q1" s="1"/>
      <c r="R1" s="1"/>
      <c r="S1" s="1"/>
      <c r="T1" s="1"/>
      <c r="U1" s="1"/>
      <c r="V1" s="1"/>
      <c r="W1" s="1"/>
      <c r="X1" s="1"/>
      <c r="Y1" s="1"/>
      <c r="Z1" s="1"/>
      <c r="AA1" s="1"/>
      <c r="AB1" s="1"/>
      <c r="AC1" s="1"/>
      <c r="AD1" s="1"/>
      <c r="AE1" s="1"/>
      <c r="AF1" s="1"/>
      <c r="AG1" s="1"/>
    </row>
    <row r="2" spans="1:33" ht="38.25" customHeight="1">
      <c r="A2" s="150"/>
      <c r="B2" s="1158" t="s">
        <v>176</v>
      </c>
      <c r="C2" s="1159"/>
      <c r="D2" s="1159"/>
      <c r="E2" s="1159"/>
      <c r="F2" s="1159"/>
      <c r="G2" s="1159"/>
      <c r="H2" s="1158" t="s">
        <v>39</v>
      </c>
      <c r="I2" s="1159" t="s">
        <v>39</v>
      </c>
      <c r="J2" s="1159"/>
      <c r="K2" s="1159"/>
      <c r="L2" s="1159"/>
      <c r="M2" s="1159"/>
      <c r="N2" s="1158" t="s">
        <v>119</v>
      </c>
      <c r="O2" s="1159" t="s">
        <v>119</v>
      </c>
      <c r="P2" s="1159"/>
      <c r="Q2" s="1159"/>
      <c r="R2" s="1159"/>
      <c r="S2" s="1159"/>
      <c r="T2" s="1158" t="s">
        <v>141</v>
      </c>
      <c r="U2" s="1159" t="s">
        <v>141</v>
      </c>
      <c r="V2" s="1159"/>
      <c r="W2" s="1159"/>
      <c r="X2" s="1159"/>
      <c r="Y2" s="1159"/>
    </row>
    <row r="3" spans="1:33" ht="21" customHeight="1">
      <c r="A3" s="150"/>
      <c r="B3" s="1160" t="s">
        <v>177</v>
      </c>
      <c r="C3" s="1161"/>
      <c r="D3" s="1162"/>
      <c r="E3" s="1160" t="s">
        <v>178</v>
      </c>
      <c r="F3" s="1161"/>
      <c r="G3" s="1162"/>
      <c r="H3" s="1160" t="s">
        <v>177</v>
      </c>
      <c r="I3" s="1161"/>
      <c r="J3" s="1162"/>
      <c r="K3" s="1160" t="s">
        <v>178</v>
      </c>
      <c r="L3" s="1161"/>
      <c r="M3" s="1162"/>
      <c r="N3" s="1160" t="s">
        <v>177</v>
      </c>
      <c r="O3" s="1161"/>
      <c r="P3" s="1162"/>
      <c r="Q3" s="1160" t="s">
        <v>178</v>
      </c>
      <c r="R3" s="1161"/>
      <c r="S3" s="1162"/>
      <c r="T3" s="1160" t="s">
        <v>177</v>
      </c>
      <c r="U3" s="1161"/>
      <c r="V3" s="1162"/>
      <c r="W3" s="1160" t="s">
        <v>178</v>
      </c>
      <c r="X3" s="1161"/>
      <c r="Y3" s="1162"/>
    </row>
    <row r="4" spans="1:33" ht="18.75" customHeight="1">
      <c r="A4" s="151"/>
      <c r="B4" s="150">
        <v>2015</v>
      </c>
      <c r="C4" s="150">
        <v>2016</v>
      </c>
      <c r="D4" s="150">
        <v>2017</v>
      </c>
      <c r="E4" s="150">
        <v>2015</v>
      </c>
      <c r="F4" s="150">
        <v>2016</v>
      </c>
      <c r="G4" s="150">
        <v>2017</v>
      </c>
      <c r="H4" s="150">
        <v>2015</v>
      </c>
      <c r="I4" s="150">
        <v>2016</v>
      </c>
      <c r="J4" s="150">
        <v>2017</v>
      </c>
      <c r="K4" s="150">
        <v>2015</v>
      </c>
      <c r="L4" s="150">
        <v>2016</v>
      </c>
      <c r="M4" s="150">
        <v>2017</v>
      </c>
      <c r="N4" s="150">
        <v>2015</v>
      </c>
      <c r="O4" s="150">
        <v>2016</v>
      </c>
      <c r="P4" s="150">
        <v>2017</v>
      </c>
      <c r="Q4" s="150">
        <v>2015</v>
      </c>
      <c r="R4" s="150">
        <v>2016</v>
      </c>
      <c r="S4" s="150">
        <v>2017</v>
      </c>
      <c r="T4" s="150">
        <v>2015</v>
      </c>
      <c r="U4" s="150">
        <v>2016</v>
      </c>
      <c r="V4" s="150">
        <v>2017</v>
      </c>
      <c r="W4" s="150">
        <v>2015</v>
      </c>
      <c r="X4" s="150">
        <v>2016</v>
      </c>
      <c r="Y4" s="150">
        <v>2017</v>
      </c>
    </row>
    <row r="5" spans="1:33" ht="60" customHeight="1">
      <c r="A5" s="150" t="s">
        <v>263</v>
      </c>
      <c r="B5" s="152">
        <v>19832</v>
      </c>
      <c r="C5" s="152">
        <v>19437</v>
      </c>
      <c r="D5" s="152">
        <v>20495</v>
      </c>
      <c r="E5" s="152">
        <v>28521</v>
      </c>
      <c r="F5" s="152">
        <v>28904</v>
      </c>
      <c r="G5" s="152">
        <v>31705</v>
      </c>
      <c r="H5" s="152">
        <v>11986</v>
      </c>
      <c r="I5" s="152">
        <v>11621</v>
      </c>
      <c r="J5" s="152">
        <v>16847</v>
      </c>
      <c r="K5" s="152">
        <v>18728</v>
      </c>
      <c r="L5" s="152">
        <v>19515</v>
      </c>
      <c r="M5" s="152">
        <v>22535</v>
      </c>
      <c r="N5" s="473">
        <v>5203</v>
      </c>
      <c r="O5" s="152">
        <v>5270</v>
      </c>
      <c r="P5" s="152">
        <v>4954</v>
      </c>
      <c r="Q5" s="152">
        <v>9833</v>
      </c>
      <c r="R5" s="152">
        <v>9284</v>
      </c>
      <c r="S5" s="152">
        <v>11071</v>
      </c>
      <c r="T5" s="152">
        <v>37020</v>
      </c>
      <c r="U5" s="152">
        <v>36328</v>
      </c>
      <c r="V5" s="152">
        <v>42295</v>
      </c>
      <c r="W5" s="152">
        <v>57077</v>
      </c>
      <c r="X5" s="152">
        <v>57703</v>
      </c>
      <c r="Y5" s="152">
        <v>65312</v>
      </c>
    </row>
    <row r="6" spans="1:33" ht="37.5" customHeight="1">
      <c r="A6" s="150" t="s">
        <v>179</v>
      </c>
      <c r="B6" s="152">
        <v>2109</v>
      </c>
      <c r="C6" s="152">
        <v>2113</v>
      </c>
      <c r="D6" s="152">
        <v>2141</v>
      </c>
      <c r="E6" s="152">
        <v>3122</v>
      </c>
      <c r="F6" s="152">
        <v>3097</v>
      </c>
      <c r="G6" s="152">
        <v>3173</v>
      </c>
      <c r="H6" s="152">
        <v>1758</v>
      </c>
      <c r="I6" s="152">
        <v>1798</v>
      </c>
      <c r="J6" s="152">
        <v>1824</v>
      </c>
      <c r="K6" s="152">
        <v>2127</v>
      </c>
      <c r="L6" s="152">
        <v>2116</v>
      </c>
      <c r="M6" s="152">
        <v>2185</v>
      </c>
      <c r="N6" s="473">
        <v>1911</v>
      </c>
      <c r="O6" s="152">
        <v>1922</v>
      </c>
      <c r="P6" s="152">
        <v>1957</v>
      </c>
      <c r="Q6" s="152">
        <v>2387</v>
      </c>
      <c r="R6" s="152">
        <v>2422</v>
      </c>
      <c r="S6" s="152">
        <v>2461</v>
      </c>
      <c r="T6" s="152">
        <v>1967</v>
      </c>
      <c r="U6" s="152">
        <v>1984</v>
      </c>
      <c r="V6" s="152">
        <v>1993</v>
      </c>
      <c r="W6" s="152">
        <v>2669</v>
      </c>
      <c r="X6" s="152">
        <v>2657</v>
      </c>
      <c r="Y6" s="152">
        <v>2712</v>
      </c>
    </row>
    <row r="7" spans="1:33" ht="25.5" customHeight="1">
      <c r="A7" s="150" t="s">
        <v>180</v>
      </c>
      <c r="B7" s="152">
        <v>35</v>
      </c>
      <c r="C7" s="152">
        <v>35</v>
      </c>
      <c r="D7" s="151">
        <v>34</v>
      </c>
      <c r="E7" s="152">
        <v>54</v>
      </c>
      <c r="F7" s="152">
        <v>53</v>
      </c>
      <c r="G7" s="151">
        <v>54</v>
      </c>
      <c r="H7" s="152">
        <v>40</v>
      </c>
      <c r="I7" s="152">
        <v>40</v>
      </c>
      <c r="J7" s="151">
        <v>42</v>
      </c>
      <c r="K7" s="152">
        <v>55</v>
      </c>
      <c r="L7" s="152">
        <v>55</v>
      </c>
      <c r="M7" s="152">
        <v>56</v>
      </c>
      <c r="N7" s="473">
        <v>35</v>
      </c>
      <c r="O7" s="152">
        <v>37</v>
      </c>
      <c r="P7" s="151">
        <v>37</v>
      </c>
      <c r="Q7" s="152">
        <v>51</v>
      </c>
      <c r="R7" s="152">
        <v>52</v>
      </c>
      <c r="S7" s="151">
        <v>54</v>
      </c>
      <c r="T7" s="152">
        <v>37</v>
      </c>
      <c r="U7" s="152">
        <v>37</v>
      </c>
      <c r="V7" s="151">
        <v>38</v>
      </c>
      <c r="W7" s="152">
        <v>53</v>
      </c>
      <c r="X7" s="152">
        <v>54</v>
      </c>
      <c r="Y7" s="151">
        <v>55</v>
      </c>
    </row>
    <row r="8" spans="1:33">
      <c r="A8" s="1106" t="s">
        <v>453</v>
      </c>
      <c r="B8" s="1106"/>
      <c r="C8" s="1106"/>
      <c r="D8" s="1106"/>
      <c r="E8" s="1106"/>
      <c r="F8" s="1106"/>
      <c r="G8" s="1106"/>
      <c r="H8" s="1106"/>
      <c r="I8" s="1106"/>
      <c r="J8" s="1106"/>
      <c r="K8" s="1106"/>
      <c r="L8" s="1106"/>
      <c r="M8" s="1106"/>
      <c r="N8" s="1106"/>
      <c r="O8" s="1106"/>
      <c r="P8" s="1106"/>
      <c r="Q8" s="390"/>
      <c r="S8" s="610"/>
    </row>
    <row r="9" spans="1:33">
      <c r="A9" s="1105" t="s">
        <v>353</v>
      </c>
      <c r="B9" s="1105"/>
      <c r="C9" s="1105"/>
      <c r="D9" s="1105"/>
      <c r="E9" s="1105"/>
      <c r="F9" s="1105"/>
      <c r="G9" s="1105"/>
      <c r="H9" s="1105"/>
      <c r="I9" s="1105"/>
      <c r="J9" s="1105"/>
      <c r="K9" s="1105"/>
      <c r="L9" s="1105"/>
      <c r="M9" s="1105"/>
      <c r="N9" s="1105"/>
      <c r="O9" s="1105"/>
      <c r="P9" s="1105"/>
      <c r="Q9" s="389"/>
    </row>
    <row r="10" spans="1:33" ht="30" customHeight="1">
      <c r="A10" s="1152" t="s">
        <v>199</v>
      </c>
      <c r="B10" s="1152"/>
      <c r="C10" s="1157"/>
      <c r="D10" s="1157"/>
      <c r="E10" s="1157"/>
      <c r="F10" s="1157"/>
      <c r="G10" s="1157"/>
      <c r="H10" s="1157"/>
      <c r="I10" s="1157"/>
      <c r="J10" s="1157"/>
      <c r="K10" s="1157"/>
      <c r="L10" s="1157"/>
      <c r="M10" s="1157"/>
      <c r="N10" s="1157"/>
      <c r="O10" s="1157"/>
      <c r="P10" s="1157"/>
      <c r="Q10" s="418"/>
    </row>
    <row r="11" spans="1:33" ht="33" customHeight="1">
      <c r="A11" s="1065"/>
      <c r="B11" s="1065"/>
      <c r="C11" s="1065"/>
      <c r="D11" s="1065"/>
      <c r="E11" s="1065"/>
      <c r="F11" s="1065"/>
      <c r="G11" s="1065"/>
      <c r="H11" s="1065"/>
      <c r="I11" s="1065"/>
      <c r="J11" s="1065"/>
      <c r="K11" s="1065"/>
      <c r="L11" s="1065"/>
      <c r="M11" s="1065"/>
      <c r="N11" s="1065"/>
      <c r="O11" s="1065"/>
      <c r="P11" s="1065"/>
      <c r="Q11" s="391"/>
    </row>
    <row r="12" spans="1:33">
      <c r="D12" s="919"/>
      <c r="E12" s="919"/>
      <c r="F12" s="919"/>
      <c r="G12" s="919"/>
      <c r="H12" s="919"/>
      <c r="I12" s="919"/>
      <c r="J12" s="919"/>
      <c r="K12" s="919"/>
      <c r="L12" s="919"/>
      <c r="M12" s="919"/>
      <c r="N12" s="919"/>
      <c r="O12" s="919"/>
      <c r="P12" s="919"/>
      <c r="Q12" s="919"/>
      <c r="R12" s="919"/>
      <c r="S12" s="919"/>
      <c r="T12" s="919"/>
      <c r="U12" s="919"/>
      <c r="V12" s="919"/>
      <c r="W12" s="919"/>
      <c r="X12" s="919"/>
      <c r="Y12" s="919"/>
    </row>
  </sheetData>
  <mergeCells count="16">
    <mergeCell ref="A10:P10"/>
    <mergeCell ref="A11:P11"/>
    <mergeCell ref="A8:P8"/>
    <mergeCell ref="A9:P9"/>
    <mergeCell ref="T2:Y2"/>
    <mergeCell ref="B3:D3"/>
    <mergeCell ref="E3:G3"/>
    <mergeCell ref="H3:J3"/>
    <mergeCell ref="K3:M3"/>
    <mergeCell ref="N3:P3"/>
    <mergeCell ref="Q3:S3"/>
    <mergeCell ref="T3:V3"/>
    <mergeCell ref="W3:Y3"/>
    <mergeCell ref="B2:G2"/>
    <mergeCell ref="H2:M2"/>
    <mergeCell ref="N2:S2"/>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tabColor rgb="FF92D050"/>
  </sheetPr>
  <dimension ref="A1:T16"/>
  <sheetViews>
    <sheetView workbookViewId="0">
      <selection activeCell="A13" sqref="A13:XFD13"/>
    </sheetView>
  </sheetViews>
  <sheetFormatPr baseColWidth="10" defaultColWidth="11.42578125" defaultRowHeight="12.75"/>
  <cols>
    <col min="1" max="1" width="33.140625" style="32" customWidth="1"/>
    <col min="2" max="2" width="11.140625" style="32" customWidth="1"/>
    <col min="3" max="3" width="15" style="32" customWidth="1"/>
    <col min="4" max="4" width="17.140625" style="38" customWidth="1"/>
    <col min="5" max="5" width="9.42578125" style="32" customWidth="1"/>
    <col min="6" max="6" width="12.85546875" style="32" customWidth="1"/>
    <col min="7" max="7" width="16.85546875" style="32" customWidth="1"/>
    <col min="8" max="8" width="14" style="32" customWidth="1"/>
    <col min="9" max="9" width="14.5703125" style="32" customWidth="1"/>
    <col min="10" max="10" width="16.7109375" style="32" customWidth="1"/>
    <col min="11" max="11" width="9" style="32" customWidth="1"/>
    <col min="12" max="12" width="7.85546875" style="32" customWidth="1"/>
    <col min="13" max="13" width="10.7109375" style="112" customWidth="1"/>
    <col min="14" max="16" width="8.28515625" style="32" customWidth="1"/>
    <col min="17" max="17" width="7.85546875" style="33" customWidth="1"/>
    <col min="18" max="18" width="7" style="30" customWidth="1"/>
    <col min="19" max="19" width="7" style="31" customWidth="1"/>
    <col min="20" max="20" width="7.85546875" style="32" customWidth="1"/>
    <col min="21" max="21" width="7.7109375" style="32" customWidth="1"/>
    <col min="22" max="16384" width="11.42578125" style="32"/>
  </cols>
  <sheetData>
    <row r="1" spans="1:20" s="166" customFormat="1" ht="22.5" customHeight="1">
      <c r="A1" s="1163" t="s">
        <v>255</v>
      </c>
      <c r="B1" s="1163"/>
      <c r="C1" s="1163"/>
      <c r="D1" s="1164"/>
      <c r="E1" s="1164"/>
      <c r="F1" s="1164"/>
      <c r="G1" s="1164"/>
      <c r="H1" s="1164"/>
      <c r="I1" s="1164"/>
      <c r="J1" s="1164"/>
      <c r="K1" s="1164"/>
      <c r="L1" s="1164"/>
      <c r="M1" s="1164"/>
      <c r="N1" s="1164"/>
      <c r="O1" s="1164"/>
      <c r="P1" s="1164"/>
      <c r="Q1" s="1164"/>
      <c r="R1" s="251"/>
      <c r="S1" s="252"/>
    </row>
    <row r="2" spans="1:20" s="87" customFormat="1" ht="9" customHeight="1" thickBot="1">
      <c r="A2" s="88"/>
      <c r="B2" s="88"/>
      <c r="C2" s="88"/>
      <c r="D2" s="88"/>
      <c r="E2" s="88"/>
      <c r="F2" s="88"/>
      <c r="G2" s="88"/>
      <c r="H2" s="88"/>
      <c r="I2" s="88"/>
      <c r="J2" s="88"/>
      <c r="K2" s="88"/>
      <c r="L2" s="88"/>
      <c r="M2" s="88"/>
      <c r="N2" s="88"/>
      <c r="O2" s="88"/>
      <c r="P2" s="88"/>
      <c r="Q2" s="88"/>
      <c r="R2" s="89"/>
      <c r="S2" s="86"/>
    </row>
    <row r="3" spans="1:20" s="33" customFormat="1" ht="30.75" customHeight="1">
      <c r="A3" s="712"/>
      <c r="B3" s="1165" t="s">
        <v>157</v>
      </c>
      <c r="C3" s="1166"/>
      <c r="D3" s="1166"/>
      <c r="E3" s="1165" t="s">
        <v>158</v>
      </c>
      <c r="F3" s="1166"/>
      <c r="G3" s="1166"/>
      <c r="H3" s="1165" t="s">
        <v>143</v>
      </c>
      <c r="I3" s="1166"/>
      <c r="J3" s="1167"/>
      <c r="K3" s="37"/>
    </row>
    <row r="4" spans="1:20" s="33" customFormat="1" ht="74.25" customHeight="1">
      <c r="A4" s="253"/>
      <c r="B4" s="165" t="s">
        <v>256</v>
      </c>
      <c r="C4" s="165" t="s">
        <v>250</v>
      </c>
      <c r="D4" s="165" t="s">
        <v>156</v>
      </c>
      <c r="E4" s="165" t="s">
        <v>256</v>
      </c>
      <c r="F4" s="165" t="s">
        <v>250</v>
      </c>
      <c r="G4" s="165" t="s">
        <v>156</v>
      </c>
      <c r="H4" s="165" t="s">
        <v>256</v>
      </c>
      <c r="I4" s="165" t="s">
        <v>250</v>
      </c>
      <c r="J4" s="165" t="s">
        <v>156</v>
      </c>
    </row>
    <row r="5" spans="1:20">
      <c r="A5" s="199" t="s">
        <v>5</v>
      </c>
      <c r="B5" s="543">
        <v>3130</v>
      </c>
      <c r="C5" s="704">
        <v>1.3</v>
      </c>
      <c r="D5" s="704">
        <v>1.6</v>
      </c>
      <c r="E5" s="543">
        <v>2949</v>
      </c>
      <c r="F5" s="704">
        <v>1.2</v>
      </c>
      <c r="G5" s="704">
        <v>1.4</v>
      </c>
      <c r="H5" s="543">
        <v>3186</v>
      </c>
      <c r="I5" s="704">
        <v>1.3</v>
      </c>
      <c r="J5" s="713">
        <v>1.6</v>
      </c>
      <c r="L5" s="471"/>
      <c r="M5" s="32"/>
      <c r="Q5" s="32"/>
      <c r="R5" s="32"/>
      <c r="S5" s="32"/>
    </row>
    <row r="6" spans="1:20">
      <c r="A6" s="200"/>
      <c r="B6" s="540"/>
      <c r="C6" s="704"/>
      <c r="D6" s="549"/>
      <c r="E6" s="540"/>
      <c r="F6" s="704"/>
      <c r="G6" s="549"/>
      <c r="H6" s="540"/>
      <c r="I6" s="704"/>
      <c r="J6" s="708"/>
      <c r="L6" s="471"/>
      <c r="M6" s="32"/>
      <c r="Q6" s="32"/>
      <c r="R6" s="32"/>
      <c r="S6" s="32"/>
    </row>
    <row r="7" spans="1:20" ht="15" customHeight="1">
      <c r="A7" s="199" t="s">
        <v>246</v>
      </c>
      <c r="B7" s="543">
        <v>574</v>
      </c>
      <c r="C7" s="704">
        <v>2.6</v>
      </c>
      <c r="D7" s="704">
        <v>-0.6</v>
      </c>
      <c r="E7" s="543">
        <v>557</v>
      </c>
      <c r="F7" s="704">
        <v>1.8</v>
      </c>
      <c r="G7" s="704">
        <v>-0.4</v>
      </c>
      <c r="H7" s="543">
        <v>579</v>
      </c>
      <c r="I7" s="704">
        <v>2.8</v>
      </c>
      <c r="J7" s="709">
        <v>-0.6</v>
      </c>
      <c r="K7" s="37"/>
      <c r="L7" s="471"/>
      <c r="M7" s="33"/>
      <c r="Q7" s="32"/>
      <c r="R7" s="32"/>
      <c r="S7" s="32"/>
    </row>
    <row r="8" spans="1:20" ht="17.25" customHeight="1">
      <c r="A8" s="201" t="s">
        <v>257</v>
      </c>
      <c r="B8" s="540">
        <v>329</v>
      </c>
      <c r="C8" s="549">
        <v>3.8</v>
      </c>
      <c r="D8" s="549">
        <v>-0.5</v>
      </c>
      <c r="E8" s="540">
        <v>326</v>
      </c>
      <c r="F8" s="549">
        <v>2.2999999999999998</v>
      </c>
      <c r="G8" s="549">
        <v>-0.3</v>
      </c>
      <c r="H8" s="540">
        <v>329</v>
      </c>
      <c r="I8" s="549">
        <v>4</v>
      </c>
      <c r="J8" s="708">
        <v>-0.5</v>
      </c>
      <c r="K8" s="33"/>
      <c r="L8" s="471"/>
      <c r="M8" s="33"/>
      <c r="Q8" s="32"/>
      <c r="R8" s="32"/>
      <c r="S8" s="32"/>
    </row>
    <row r="9" spans="1:20" ht="16.5" customHeight="1">
      <c r="A9" s="202" t="s">
        <v>64</v>
      </c>
      <c r="B9" s="540">
        <v>246</v>
      </c>
      <c r="C9" s="549">
        <v>1.5</v>
      </c>
      <c r="D9" s="549">
        <v>-0.1</v>
      </c>
      <c r="E9" s="540">
        <v>231</v>
      </c>
      <c r="F9" s="549">
        <v>1.1000000000000001</v>
      </c>
      <c r="G9" s="549">
        <v>-0.1</v>
      </c>
      <c r="H9" s="540">
        <v>250</v>
      </c>
      <c r="I9" s="549">
        <v>1.3</v>
      </c>
      <c r="J9" s="708">
        <v>-0.1</v>
      </c>
      <c r="K9" s="33"/>
      <c r="L9" s="471"/>
      <c r="M9" s="33"/>
      <c r="Q9" s="32"/>
      <c r="R9" s="32"/>
      <c r="S9" s="32"/>
    </row>
    <row r="10" spans="1:20" ht="13.5" thickBot="1">
      <c r="A10" s="202"/>
      <c r="B10" s="545"/>
      <c r="C10" s="549"/>
      <c r="D10" s="549"/>
      <c r="E10" s="545"/>
      <c r="F10" s="549"/>
      <c r="G10" s="549"/>
      <c r="H10" s="545"/>
      <c r="I10" s="549"/>
      <c r="J10" s="708"/>
      <c r="L10" s="471"/>
      <c r="M10" s="32"/>
      <c r="Q10" s="32"/>
      <c r="R10" s="32"/>
      <c r="S10" s="32"/>
    </row>
    <row r="11" spans="1:20" ht="25.5" customHeight="1" thickBot="1">
      <c r="A11" s="254" t="s">
        <v>7</v>
      </c>
      <c r="B11" s="710">
        <v>2556</v>
      </c>
      <c r="C11" s="711">
        <v>1</v>
      </c>
      <c r="D11" s="711">
        <f>C11</f>
        <v>1</v>
      </c>
      <c r="E11" s="710">
        <v>2392</v>
      </c>
      <c r="F11" s="711">
        <v>1</v>
      </c>
      <c r="G11" s="711">
        <f>F11</f>
        <v>1</v>
      </c>
      <c r="H11" s="710">
        <v>2607</v>
      </c>
      <c r="I11" s="711">
        <v>1</v>
      </c>
      <c r="J11" s="714">
        <f>I11</f>
        <v>1</v>
      </c>
      <c r="K11" s="134"/>
      <c r="L11" s="471"/>
      <c r="M11" s="103"/>
      <c r="N11" s="103"/>
      <c r="O11" s="104"/>
      <c r="P11" s="55"/>
      <c r="Q11" s="32"/>
      <c r="R11" s="32"/>
      <c r="S11" s="32"/>
    </row>
    <row r="12" spans="1:20">
      <c r="A12" s="44" t="s">
        <v>329</v>
      </c>
      <c r="B12" s="94"/>
      <c r="C12" s="94"/>
      <c r="D12" s="95"/>
      <c r="E12" s="95"/>
      <c r="F12" s="101"/>
      <c r="G12" s="453"/>
      <c r="H12" s="101"/>
      <c r="I12" s="101"/>
      <c r="J12" s="101"/>
      <c r="K12" s="100"/>
      <c r="L12" s="100"/>
      <c r="M12" s="100"/>
      <c r="N12" s="105"/>
      <c r="O12" s="106"/>
      <c r="P12" s="106"/>
      <c r="Q12" s="106"/>
      <c r="R12" s="32"/>
      <c r="S12" s="55"/>
      <c r="T12" s="55"/>
    </row>
    <row r="13" spans="1:20" ht="27" customHeight="1">
      <c r="A13" s="1063" t="s">
        <v>339</v>
      </c>
      <c r="B13" s="1063"/>
      <c r="C13" s="1063"/>
      <c r="D13" s="1063"/>
      <c r="E13" s="1063"/>
      <c r="F13"/>
      <c r="G13" s="107"/>
      <c r="H13" s="107"/>
      <c r="I13" s="107"/>
      <c r="J13" s="107"/>
      <c r="K13" s="105"/>
      <c r="L13" s="105"/>
      <c r="M13" s="105"/>
      <c r="N13" s="105"/>
      <c r="O13" s="106"/>
      <c r="P13" s="106"/>
      <c r="Q13" s="106"/>
      <c r="R13" s="87"/>
      <c r="S13" s="32"/>
    </row>
    <row r="14" spans="1:20">
      <c r="A14" s="96" t="s">
        <v>147</v>
      </c>
      <c r="B14" s="97"/>
      <c r="C14" s="98"/>
      <c r="D14" s="98"/>
      <c r="E14" s="98"/>
      <c r="F14" s="98"/>
      <c r="G14" s="98"/>
      <c r="H14" s="98"/>
      <c r="I14" s="98"/>
      <c r="J14" s="98"/>
      <c r="K14" s="108"/>
      <c r="L14" s="108"/>
      <c r="M14" s="108"/>
      <c r="N14" s="98"/>
      <c r="O14" s="31"/>
      <c r="P14" s="31"/>
      <c r="R14" s="87"/>
      <c r="S14" s="109"/>
      <c r="T14" s="87"/>
    </row>
    <row r="15" spans="1:20">
      <c r="A15" s="1127" t="s">
        <v>258</v>
      </c>
      <c r="B15" s="1127"/>
      <c r="C15" s="1127"/>
      <c r="D15" s="1127"/>
      <c r="E15" s="1127"/>
      <c r="F15" s="1127"/>
      <c r="G15" s="1127"/>
      <c r="H15" s="1127"/>
      <c r="I15" s="1127"/>
      <c r="J15" s="1127"/>
      <c r="K15" s="1127"/>
      <c r="L15" s="1127"/>
      <c r="M15" s="1127"/>
      <c r="N15" s="1127"/>
      <c r="S15" s="109"/>
      <c r="T15" s="48"/>
    </row>
    <row r="16" spans="1:20" ht="37.5" customHeight="1">
      <c r="A16" s="1065"/>
      <c r="B16" s="1065"/>
      <c r="C16" s="1065"/>
      <c r="D16" s="1065"/>
      <c r="E16" s="1065"/>
      <c r="F16" s="1065"/>
      <c r="G16" s="1065"/>
      <c r="H16" s="1065"/>
      <c r="I16" s="98"/>
      <c r="J16" s="98"/>
      <c r="K16" s="110"/>
      <c r="L16" s="110"/>
      <c r="M16" s="111"/>
      <c r="N16" s="110"/>
    </row>
  </sheetData>
  <mergeCells count="7">
    <mergeCell ref="A16:H16"/>
    <mergeCell ref="A1:Q1"/>
    <mergeCell ref="A13:E13"/>
    <mergeCell ref="A15:N15"/>
    <mergeCell ref="B3:D3"/>
    <mergeCell ref="E3:G3"/>
    <mergeCell ref="H3:J3"/>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tabColor rgb="FF92D050"/>
  </sheetPr>
  <dimension ref="A1:S25"/>
  <sheetViews>
    <sheetView topLeftCell="A7" workbookViewId="0">
      <pane xSplit="1" topLeftCell="B1" activePane="topRight" state="frozen"/>
      <selection sqref="A1:XFD1048576"/>
      <selection pane="topRight" activeCell="A16" sqref="A16"/>
    </sheetView>
  </sheetViews>
  <sheetFormatPr baseColWidth="10" defaultColWidth="11.42578125" defaultRowHeight="12.75"/>
  <cols>
    <col min="1" max="1" width="28.7109375" style="32" customWidth="1"/>
    <col min="2" max="2" width="11.7109375" style="32" customWidth="1"/>
    <col min="3" max="3" width="11.7109375" style="38" customWidth="1"/>
    <col min="4" max="4" width="12.5703125" style="32" customWidth="1"/>
    <col min="5" max="6" width="11.7109375" style="32" customWidth="1"/>
    <col min="7" max="7" width="12.5703125" style="32" customWidth="1"/>
    <col min="8" max="9" width="11.7109375" style="32" customWidth="1"/>
    <col min="10" max="10" width="12.5703125" style="32" customWidth="1"/>
    <col min="11" max="12" width="11.7109375" style="32" customWidth="1"/>
    <col min="13" max="13" width="12.5703125" style="32" customWidth="1"/>
    <col min="14" max="14" width="7.85546875" style="33" customWidth="1"/>
    <col min="15" max="15" width="7" style="31" customWidth="1"/>
    <col min="16" max="16" width="7.85546875" style="32" customWidth="1"/>
    <col min="17" max="17" width="7.7109375" style="32" customWidth="1"/>
    <col min="18" max="16384" width="11.42578125" style="32"/>
  </cols>
  <sheetData>
    <row r="1" spans="1:17" s="166" customFormat="1" ht="21.75" customHeight="1">
      <c r="A1" s="1163" t="s">
        <v>259</v>
      </c>
      <c r="B1" s="1163"/>
      <c r="C1" s="1164"/>
      <c r="D1" s="1164"/>
      <c r="E1" s="1164"/>
      <c r="F1" s="1164"/>
      <c r="G1" s="1164"/>
      <c r="H1" s="1164"/>
      <c r="I1" s="1164"/>
      <c r="J1" s="1164"/>
      <c r="K1" s="1164"/>
      <c r="L1" s="1164"/>
      <c r="M1" s="1164"/>
      <c r="N1" s="1164"/>
      <c r="O1" s="252"/>
    </row>
    <row r="2" spans="1:17" s="87" customFormat="1" ht="9" customHeight="1" thickBot="1">
      <c r="A2" s="88"/>
      <c r="B2" s="88"/>
      <c r="C2" s="88"/>
      <c r="D2" s="88"/>
      <c r="E2" s="88"/>
      <c r="F2" s="88"/>
      <c r="G2" s="88"/>
      <c r="H2" s="88"/>
      <c r="I2" s="88"/>
      <c r="J2" s="88"/>
      <c r="K2" s="88"/>
      <c r="L2" s="88"/>
      <c r="M2" s="88"/>
      <c r="N2" s="88"/>
      <c r="O2" s="88"/>
      <c r="P2" s="89"/>
      <c r="Q2" s="86"/>
    </row>
    <row r="3" spans="1:17" s="92" customFormat="1" ht="26.25" customHeight="1" thickBot="1">
      <c r="A3" s="255"/>
      <c r="B3" s="1168" t="s">
        <v>8</v>
      </c>
      <c r="C3" s="1169"/>
      <c r="D3" s="1169"/>
      <c r="E3" s="1170" t="s">
        <v>11</v>
      </c>
      <c r="F3" s="1169"/>
      <c r="G3" s="1169"/>
      <c r="H3" s="1170" t="s">
        <v>12</v>
      </c>
      <c r="I3" s="1169"/>
      <c r="J3" s="1169"/>
      <c r="K3" s="1170" t="s">
        <v>13</v>
      </c>
      <c r="L3" s="1169"/>
      <c r="M3" s="1171"/>
      <c r="N3" s="90"/>
      <c r="O3" s="91"/>
    </row>
    <row r="4" spans="1:17" s="92" customFormat="1" ht="104.25" customHeight="1" thickBot="1">
      <c r="A4" s="256"/>
      <c r="B4" s="259" t="s">
        <v>260</v>
      </c>
      <c r="C4" s="260" t="s">
        <v>388</v>
      </c>
      <c r="D4" s="260" t="s">
        <v>389</v>
      </c>
      <c r="E4" s="260" t="s">
        <v>260</v>
      </c>
      <c r="F4" s="260" t="s">
        <v>388</v>
      </c>
      <c r="G4" s="260" t="s">
        <v>389</v>
      </c>
      <c r="H4" s="260" t="s">
        <v>260</v>
      </c>
      <c r="I4" s="260" t="s">
        <v>388</v>
      </c>
      <c r="J4" s="260" t="s">
        <v>389</v>
      </c>
      <c r="K4" s="260" t="s">
        <v>260</v>
      </c>
      <c r="L4" s="260" t="s">
        <v>388</v>
      </c>
      <c r="M4" s="974" t="s">
        <v>389</v>
      </c>
      <c r="N4" s="90"/>
      <c r="O4" s="91"/>
    </row>
    <row r="5" spans="1:17">
      <c r="A5" s="758" t="s">
        <v>5</v>
      </c>
      <c r="B5" s="490">
        <v>3324</v>
      </c>
      <c r="C5" s="491">
        <v>1.6</v>
      </c>
      <c r="D5" s="491">
        <v>1.9</v>
      </c>
      <c r="E5" s="490">
        <v>3619</v>
      </c>
      <c r="F5" s="491">
        <v>1.7</v>
      </c>
      <c r="G5" s="491">
        <v>2</v>
      </c>
      <c r="H5" s="490">
        <v>3004</v>
      </c>
      <c r="I5" s="491">
        <v>0.7</v>
      </c>
      <c r="J5" s="491">
        <v>0.8</v>
      </c>
      <c r="K5" s="490">
        <v>2412</v>
      </c>
      <c r="L5" s="491">
        <v>1.3</v>
      </c>
      <c r="M5" s="975">
        <v>1.6</v>
      </c>
    </row>
    <row r="6" spans="1:17" ht="17.25" customHeight="1">
      <c r="A6" s="204" t="s">
        <v>6</v>
      </c>
      <c r="B6" s="492">
        <v>2603</v>
      </c>
      <c r="C6" s="493">
        <v>1.9</v>
      </c>
      <c r="D6" s="493">
        <v>1.8</v>
      </c>
      <c r="E6" s="492">
        <v>2935</v>
      </c>
      <c r="F6" s="493">
        <v>2</v>
      </c>
      <c r="G6" s="493">
        <v>2</v>
      </c>
      <c r="H6" s="492">
        <v>2100</v>
      </c>
      <c r="I6" s="493">
        <v>1</v>
      </c>
      <c r="J6" s="493">
        <v>0.8</v>
      </c>
      <c r="K6" s="492">
        <v>1779</v>
      </c>
      <c r="L6" s="493">
        <v>1.9</v>
      </c>
      <c r="M6" s="976">
        <v>1.7</v>
      </c>
      <c r="O6" s="32"/>
    </row>
    <row r="7" spans="1:17" ht="48" customHeight="1">
      <c r="A7" s="258" t="s">
        <v>103</v>
      </c>
      <c r="B7" s="492">
        <v>721</v>
      </c>
      <c r="C7" s="493">
        <v>0.3</v>
      </c>
      <c r="D7" s="493">
        <v>0.1</v>
      </c>
      <c r="E7" s="492">
        <v>684</v>
      </c>
      <c r="F7" s="493">
        <v>0.3</v>
      </c>
      <c r="G7" s="493">
        <v>0.1</v>
      </c>
      <c r="H7" s="492">
        <v>904</v>
      </c>
      <c r="I7" s="493">
        <v>0.1</v>
      </c>
      <c r="J7" s="493">
        <v>0</v>
      </c>
      <c r="K7" s="492">
        <v>633</v>
      </c>
      <c r="L7" s="493">
        <v>-0.2</v>
      </c>
      <c r="M7" s="976">
        <v>-0.1</v>
      </c>
      <c r="O7" s="32"/>
    </row>
    <row r="8" spans="1:17" ht="13.5">
      <c r="A8" s="973" t="s">
        <v>385</v>
      </c>
      <c r="B8" s="492">
        <v>29</v>
      </c>
      <c r="C8" s="493">
        <v>2.2999999999999998</v>
      </c>
      <c r="D8" s="493">
        <v>0</v>
      </c>
      <c r="E8" s="492">
        <v>30</v>
      </c>
      <c r="F8" s="493">
        <v>0.4</v>
      </c>
      <c r="G8" s="493">
        <v>0</v>
      </c>
      <c r="H8" s="492">
        <v>29</v>
      </c>
      <c r="I8" s="493">
        <v>2.2999999999999998</v>
      </c>
      <c r="J8" s="493">
        <v>0</v>
      </c>
      <c r="K8" s="492">
        <v>22</v>
      </c>
      <c r="L8" s="493">
        <v>0.8</v>
      </c>
      <c r="M8" s="976">
        <v>0</v>
      </c>
    </row>
    <row r="9" spans="1:17" ht="13.5">
      <c r="A9" s="973" t="s">
        <v>386</v>
      </c>
      <c r="B9" s="492">
        <v>33</v>
      </c>
      <c r="C9" s="493">
        <v>1.4</v>
      </c>
      <c r="D9" s="493">
        <v>0</v>
      </c>
      <c r="E9" s="492">
        <v>39</v>
      </c>
      <c r="F9" s="493">
        <v>4.3</v>
      </c>
      <c r="G9" s="493">
        <v>0.1</v>
      </c>
      <c r="H9" s="492">
        <v>25</v>
      </c>
      <c r="I9" s="493">
        <v>-2.5</v>
      </c>
      <c r="J9" s="493">
        <v>0</v>
      </c>
      <c r="K9" s="492">
        <v>20</v>
      </c>
      <c r="L9" s="493">
        <v>-0.6</v>
      </c>
      <c r="M9" s="976">
        <v>0</v>
      </c>
    </row>
    <row r="10" spans="1:17" ht="24">
      <c r="A10" s="981" t="s">
        <v>387</v>
      </c>
      <c r="B10" s="492">
        <v>659</v>
      </c>
      <c r="C10" s="493">
        <v>0.2</v>
      </c>
      <c r="D10" s="493">
        <v>0</v>
      </c>
      <c r="E10" s="492">
        <v>616</v>
      </c>
      <c r="F10" s="493">
        <v>0.2</v>
      </c>
      <c r="G10" s="493">
        <v>0</v>
      </c>
      <c r="H10" s="492">
        <v>850</v>
      </c>
      <c r="I10" s="493">
        <v>0.1</v>
      </c>
      <c r="J10" s="493">
        <v>0</v>
      </c>
      <c r="K10" s="492">
        <v>591</v>
      </c>
      <c r="L10" s="493">
        <v>-0.2</v>
      </c>
      <c r="M10" s="976">
        <v>-0.1</v>
      </c>
    </row>
    <row r="11" spans="1:17" ht="8.25" customHeight="1">
      <c r="A11" s="257"/>
      <c r="B11" s="496"/>
      <c r="C11" s="493"/>
      <c r="D11" s="493"/>
      <c r="E11" s="496"/>
      <c r="F11" s="493"/>
      <c r="G11" s="493"/>
      <c r="H11" s="496"/>
      <c r="I11" s="493"/>
      <c r="J11" s="493"/>
      <c r="K11" s="496"/>
      <c r="L11" s="493"/>
      <c r="M11" s="976"/>
    </row>
    <row r="12" spans="1:17" ht="33.75" customHeight="1">
      <c r="A12" s="204" t="s">
        <v>105</v>
      </c>
      <c r="B12" s="498">
        <f>B10/B5*100</f>
        <v>19.8</v>
      </c>
      <c r="C12" s="597"/>
      <c r="D12" s="597"/>
      <c r="E12" s="498">
        <f>E10/E5*100</f>
        <v>17</v>
      </c>
      <c r="F12" s="597"/>
      <c r="G12" s="597"/>
      <c r="H12" s="498">
        <f>H10/H5*100</f>
        <v>28.3</v>
      </c>
      <c r="I12" s="597"/>
      <c r="J12" s="597"/>
      <c r="K12" s="498">
        <f>K10/K5*100</f>
        <v>24.5</v>
      </c>
      <c r="L12" s="597"/>
      <c r="M12" s="977"/>
    </row>
    <row r="13" spans="1:17" ht="27.75" customHeight="1">
      <c r="A13" s="204" t="s">
        <v>106</v>
      </c>
      <c r="B13" s="498">
        <f>B7/B5*100</f>
        <v>21.7</v>
      </c>
      <c r="C13" s="597"/>
      <c r="D13" s="597"/>
      <c r="E13" s="498">
        <f>E7/E5*100</f>
        <v>18.899999999999999</v>
      </c>
      <c r="F13" s="597"/>
      <c r="G13" s="597"/>
      <c r="H13" s="498">
        <f>H7/H5*100</f>
        <v>30.1</v>
      </c>
      <c r="I13" s="597"/>
      <c r="J13" s="597"/>
      <c r="K13" s="498">
        <f>K7/K5*100</f>
        <v>26.2</v>
      </c>
      <c r="L13" s="597"/>
      <c r="M13" s="977"/>
    </row>
    <row r="14" spans="1:17">
      <c r="A14" s="257"/>
      <c r="B14" s="492"/>
      <c r="C14" s="499"/>
      <c r="D14" s="499"/>
      <c r="E14" s="492"/>
      <c r="F14" s="499"/>
      <c r="G14" s="499"/>
      <c r="H14" s="492"/>
      <c r="I14" s="499"/>
      <c r="J14" s="499"/>
      <c r="K14" s="492"/>
      <c r="L14" s="499"/>
      <c r="M14" s="978"/>
    </row>
    <row r="15" spans="1:17" ht="24">
      <c r="A15" s="203" t="s">
        <v>246</v>
      </c>
      <c r="B15" s="500">
        <v>592</v>
      </c>
      <c r="C15" s="499">
        <v>3.3</v>
      </c>
      <c r="D15" s="499">
        <v>-0.7</v>
      </c>
      <c r="E15" s="500">
        <v>644</v>
      </c>
      <c r="F15" s="499">
        <v>3.4</v>
      </c>
      <c r="G15" s="499">
        <v>-0.7</v>
      </c>
      <c r="H15" s="500">
        <v>544</v>
      </c>
      <c r="I15" s="499">
        <v>2.6</v>
      </c>
      <c r="J15" s="499">
        <v>-0.6</v>
      </c>
      <c r="K15" s="500">
        <v>423</v>
      </c>
      <c r="L15" s="499">
        <v>3.4</v>
      </c>
      <c r="M15" s="978">
        <v>-0.7</v>
      </c>
    </row>
    <row r="16" spans="1:17" ht="25.5">
      <c r="A16" s="258" t="s">
        <v>245</v>
      </c>
      <c r="B16" s="503">
        <v>331</v>
      </c>
      <c r="C16" s="493">
        <v>4.7</v>
      </c>
      <c r="D16" s="493">
        <v>-0.6</v>
      </c>
      <c r="E16" s="503">
        <v>360</v>
      </c>
      <c r="F16" s="493">
        <v>4.7</v>
      </c>
      <c r="G16" s="493">
        <v>-0.6</v>
      </c>
      <c r="H16" s="503">
        <v>308</v>
      </c>
      <c r="I16" s="493">
        <v>4</v>
      </c>
      <c r="J16" s="493">
        <v>-0.5</v>
      </c>
      <c r="K16" s="503">
        <v>234</v>
      </c>
      <c r="L16" s="493">
        <v>5.2</v>
      </c>
      <c r="M16" s="976">
        <v>-0.6</v>
      </c>
    </row>
    <row r="17" spans="1:19">
      <c r="A17" s="257" t="s">
        <v>64</v>
      </c>
      <c r="B17" s="503">
        <v>261</v>
      </c>
      <c r="C17" s="493">
        <v>1.7</v>
      </c>
      <c r="D17" s="493">
        <v>-0.2</v>
      </c>
      <c r="E17" s="503">
        <v>284</v>
      </c>
      <c r="F17" s="493">
        <v>1.7</v>
      </c>
      <c r="G17" s="493">
        <v>-0.2</v>
      </c>
      <c r="H17" s="503">
        <v>236</v>
      </c>
      <c r="I17" s="493">
        <v>0.8</v>
      </c>
      <c r="J17" s="493">
        <v>-0.1</v>
      </c>
      <c r="K17" s="503">
        <v>189</v>
      </c>
      <c r="L17" s="493">
        <v>1.2</v>
      </c>
      <c r="M17" s="976">
        <v>-0.1</v>
      </c>
    </row>
    <row r="18" spans="1:19" ht="8.25" customHeight="1">
      <c r="A18" s="257"/>
      <c r="B18" s="504"/>
      <c r="C18" s="499"/>
      <c r="D18" s="505"/>
      <c r="E18" s="504"/>
      <c r="F18" s="499"/>
      <c r="G18" s="505"/>
      <c r="H18" s="504"/>
      <c r="I18" s="499"/>
      <c r="J18" s="505"/>
      <c r="K18" s="504"/>
      <c r="L18" s="499"/>
      <c r="M18" s="979"/>
    </row>
    <row r="19" spans="1:19" ht="35.25" customHeight="1" thickBot="1">
      <c r="A19" s="982" t="s">
        <v>390</v>
      </c>
      <c r="B19" s="507">
        <v>2732</v>
      </c>
      <c r="C19" s="508">
        <v>1.2</v>
      </c>
      <c r="D19" s="508">
        <f>C19</f>
        <v>1.2</v>
      </c>
      <c r="E19" s="507">
        <v>2975</v>
      </c>
      <c r="F19" s="508">
        <v>1.3</v>
      </c>
      <c r="G19" s="508">
        <f>F19</f>
        <v>1.3</v>
      </c>
      <c r="H19" s="507">
        <v>2461</v>
      </c>
      <c r="I19" s="508">
        <v>0.3</v>
      </c>
      <c r="J19" s="508">
        <f>I19</f>
        <v>0.3</v>
      </c>
      <c r="K19" s="507">
        <v>1989</v>
      </c>
      <c r="L19" s="508">
        <v>0.9</v>
      </c>
      <c r="M19" s="980">
        <f>L19</f>
        <v>0.9</v>
      </c>
      <c r="P19" s="93"/>
      <c r="Q19" s="93"/>
      <c r="R19" s="93"/>
      <c r="S19" s="93"/>
    </row>
    <row r="20" spans="1:19">
      <c r="A20" s="511" t="s">
        <v>329</v>
      </c>
      <c r="B20" s="94"/>
      <c r="C20" s="94"/>
      <c r="D20" s="95"/>
      <c r="E20" s="95"/>
      <c r="F20" s="512"/>
      <c r="G20" s="30"/>
      <c r="H20" s="31"/>
      <c r="I20" s="93"/>
      <c r="J20" s="93"/>
      <c r="K20" s="93"/>
      <c r="L20" s="93"/>
      <c r="N20" s="32"/>
      <c r="O20" s="32"/>
    </row>
    <row r="21" spans="1:19" ht="25.5" customHeight="1">
      <c r="A21" s="1065" t="s">
        <v>337</v>
      </c>
      <c r="B21" s="1065"/>
      <c r="C21" s="1065"/>
      <c r="D21" s="1065"/>
      <c r="E21" s="1065"/>
      <c r="F21" s="33"/>
      <c r="G21" s="30"/>
      <c r="H21" s="31"/>
      <c r="I21" s="93"/>
      <c r="J21" s="93"/>
      <c r="K21" s="93"/>
      <c r="L21" s="93"/>
      <c r="N21" s="32"/>
      <c r="O21" s="32"/>
    </row>
    <row r="22" spans="1:19">
      <c r="A22" s="96" t="s">
        <v>148</v>
      </c>
      <c r="B22" s="97"/>
      <c r="C22" s="98"/>
      <c r="D22" s="98"/>
      <c r="E22" s="98"/>
      <c r="F22" s="966"/>
      <c r="G22" s="30"/>
      <c r="H22" s="31"/>
      <c r="I22" s="93"/>
      <c r="J22" s="93"/>
      <c r="K22" s="93"/>
      <c r="L22" s="93"/>
      <c r="N22" s="32"/>
      <c r="O22" s="32"/>
    </row>
    <row r="23" spans="1:19">
      <c r="A23" s="96" t="s">
        <v>253</v>
      </c>
      <c r="B23" s="97"/>
      <c r="C23" s="97"/>
      <c r="D23" s="99"/>
      <c r="E23" s="98"/>
      <c r="F23" s="33"/>
      <c r="G23" s="30"/>
      <c r="H23" s="31"/>
      <c r="I23" s="93"/>
      <c r="J23" s="93"/>
      <c r="K23" s="93"/>
      <c r="L23" s="93"/>
      <c r="N23" s="32"/>
      <c r="O23" s="32"/>
    </row>
    <row r="24" spans="1:19" ht="33.75" customHeight="1">
      <c r="A24" s="1126" t="s">
        <v>261</v>
      </c>
      <c r="B24" s="1126"/>
      <c r="C24" s="1126"/>
      <c r="D24" s="1126"/>
      <c r="E24" s="1126"/>
      <c r="F24" s="1126"/>
      <c r="G24" s="1126"/>
      <c r="H24" s="1126"/>
      <c r="I24" s="100"/>
      <c r="J24" s="100"/>
      <c r="K24" s="100"/>
      <c r="L24" s="100"/>
      <c r="M24" s="100"/>
      <c r="N24" s="101"/>
      <c r="O24" s="55"/>
      <c r="P24" s="55"/>
    </row>
    <row r="25" spans="1:19">
      <c r="A25" s="1127"/>
      <c r="B25" s="1127"/>
      <c r="C25" s="1127"/>
      <c r="D25" s="1127"/>
      <c r="E25" s="1127"/>
      <c r="F25" s="1127"/>
      <c r="G25" s="1127"/>
      <c r="H25" s="1127"/>
      <c r="I25" s="1127"/>
      <c r="J25" s="1127"/>
      <c r="K25" s="1127"/>
      <c r="L25" s="1127"/>
      <c r="M25" s="1127"/>
      <c r="N25" s="1127"/>
      <c r="O25" s="32"/>
    </row>
  </sheetData>
  <mergeCells count="8">
    <mergeCell ref="A25:N25"/>
    <mergeCell ref="A1:N1"/>
    <mergeCell ref="A21:E21"/>
    <mergeCell ref="B3:D3"/>
    <mergeCell ref="E3:G3"/>
    <mergeCell ref="H3:J3"/>
    <mergeCell ref="K3:M3"/>
    <mergeCell ref="A24:H24"/>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tabColor rgb="FF92D050"/>
  </sheetPr>
  <dimension ref="A1:R27"/>
  <sheetViews>
    <sheetView zoomScale="85" workbookViewId="0">
      <pane xSplit="2" ySplit="6" topLeftCell="C7" activePane="bottomRight" state="frozen"/>
      <selection sqref="A1:XFD1048576"/>
      <selection pane="topRight" sqref="A1:XFD1048576"/>
      <selection pane="bottomLeft" sqref="A1:XFD1048576"/>
      <selection pane="bottomRight" activeCell="O15" sqref="O15"/>
    </sheetView>
  </sheetViews>
  <sheetFormatPr baseColWidth="10" defaultColWidth="11.42578125" defaultRowHeight="12.75"/>
  <cols>
    <col min="1" max="1" width="11.42578125" style="72"/>
    <col min="2" max="2" width="19" style="72" customWidth="1"/>
    <col min="3" max="20" width="8.7109375" style="72" customWidth="1"/>
    <col min="21" max="21" width="8.42578125" style="72" customWidth="1"/>
    <col min="22" max="16384" width="11.42578125" style="72"/>
  </cols>
  <sheetData>
    <row r="1" spans="1:18" s="262" customFormat="1" ht="42" customHeight="1">
      <c r="A1" s="1172" t="s">
        <v>160</v>
      </c>
      <c r="B1" s="1172"/>
      <c r="C1" s="1172"/>
      <c r="D1" s="1172"/>
      <c r="E1" s="1172"/>
      <c r="F1" s="1172"/>
      <c r="G1" s="1172"/>
      <c r="H1" s="1172"/>
      <c r="I1" s="1172"/>
      <c r="J1" s="1172"/>
      <c r="K1" s="1172"/>
      <c r="L1" s="1172"/>
      <c r="M1" s="696"/>
      <c r="N1" s="696"/>
      <c r="O1" s="697"/>
      <c r="P1" s="697"/>
      <c r="Q1" s="697"/>
      <c r="R1" s="697"/>
    </row>
    <row r="2" spans="1:18">
      <c r="A2" s="84" t="s">
        <v>40</v>
      </c>
    </row>
    <row r="15" spans="1:18">
      <c r="B15" s="85"/>
      <c r="C15" s="85"/>
    </row>
    <row r="16" spans="1:18">
      <c r="B16" s="85"/>
      <c r="C16" s="85"/>
    </row>
    <row r="26" spans="1:8" ht="16.5" customHeight="1">
      <c r="A26" s="44" t="s">
        <v>330</v>
      </c>
      <c r="B26" s="13"/>
      <c r="C26" s="13"/>
      <c r="D26" s="13"/>
      <c r="E26" s="13"/>
    </row>
    <row r="27" spans="1:8" ht="23.25" customHeight="1">
      <c r="A27" s="1063" t="s">
        <v>340</v>
      </c>
      <c r="B27" s="1063"/>
      <c r="C27" s="1063"/>
      <c r="D27" s="1063"/>
      <c r="E27" s="1063"/>
      <c r="F27" s="1063"/>
      <c r="G27" s="1063"/>
      <c r="H27" s="1063"/>
    </row>
  </sheetData>
  <mergeCells count="2">
    <mergeCell ref="A27:H27"/>
    <mergeCell ref="A1:L1"/>
  </mergeCells>
  <pageMargins left="0.78740157499999996" right="0.78740157499999996" top="0.984251969" bottom="0.984251969" header="0.4921259845" footer="0.4921259845"/>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tabColor rgb="FF92D050"/>
  </sheetPr>
  <dimension ref="A1:N23"/>
  <sheetViews>
    <sheetView workbookViewId="0">
      <selection activeCell="A2" sqref="A2"/>
    </sheetView>
  </sheetViews>
  <sheetFormatPr baseColWidth="10" defaultRowHeight="12.75"/>
  <sheetData>
    <row r="1" spans="1:14" s="167" customFormat="1" ht="36.75" customHeight="1">
      <c r="A1" s="1163" t="s">
        <v>161</v>
      </c>
      <c r="B1" s="1163"/>
      <c r="C1" s="1163"/>
      <c r="D1" s="1163"/>
      <c r="E1" s="1163"/>
      <c r="F1" s="1163"/>
      <c r="G1" s="1163"/>
      <c r="H1" s="1163"/>
      <c r="I1" s="666"/>
      <c r="J1" s="666"/>
      <c r="K1" s="666"/>
      <c r="L1" s="666"/>
      <c r="M1" s="666"/>
      <c r="N1" s="666"/>
    </row>
    <row r="2" spans="1:14">
      <c r="A2" s="281" t="s">
        <v>38</v>
      </c>
      <c r="B2" s="65"/>
      <c r="C2" s="65"/>
      <c r="D2" s="65"/>
      <c r="E2" s="65"/>
      <c r="F2" s="65"/>
      <c r="G2" s="65"/>
      <c r="H2" s="65"/>
      <c r="I2" s="65"/>
      <c r="J2" s="65"/>
      <c r="K2" s="65"/>
      <c r="L2" s="65"/>
      <c r="M2" s="65"/>
      <c r="N2" s="65"/>
    </row>
    <row r="21" spans="1:7" ht="22.5" customHeight="1">
      <c r="A21" s="1106" t="s">
        <v>329</v>
      </c>
      <c r="B21" s="1106"/>
      <c r="C21" s="1106"/>
      <c r="D21" s="1106"/>
      <c r="E21" s="1106"/>
      <c r="F21" s="1106"/>
      <c r="G21" s="1106"/>
    </row>
    <row r="22" spans="1:7" ht="26.25" customHeight="1">
      <c r="A22" s="1063" t="s">
        <v>341</v>
      </c>
      <c r="B22" s="1063"/>
      <c r="C22" s="1063"/>
      <c r="D22" s="1063"/>
      <c r="E22" s="1063"/>
      <c r="F22" s="1063"/>
      <c r="G22" s="1063"/>
    </row>
    <row r="23" spans="1:7">
      <c r="A23" s="69"/>
    </row>
  </sheetData>
  <mergeCells count="3">
    <mergeCell ref="A1:H1"/>
    <mergeCell ref="A21:G21"/>
    <mergeCell ref="A22:G22"/>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tabColor rgb="FF92D050"/>
  </sheetPr>
  <dimension ref="A1:AS11"/>
  <sheetViews>
    <sheetView topLeftCell="A4" workbookViewId="0"/>
  </sheetViews>
  <sheetFormatPr baseColWidth="10" defaultRowHeight="12.75"/>
  <cols>
    <col min="1" max="1" width="17.140625" customWidth="1"/>
    <col min="2" max="2" width="6.5703125" customWidth="1"/>
    <col min="3" max="3" width="7" customWidth="1"/>
    <col min="4" max="5" width="7.140625" customWidth="1"/>
    <col min="6" max="7" width="7" customWidth="1"/>
    <col min="8" max="8" width="6.7109375" customWidth="1"/>
    <col min="9" max="9" width="6.5703125" customWidth="1"/>
    <col min="10" max="10" width="8" customWidth="1"/>
    <col min="11" max="11" width="6.5703125" customWidth="1"/>
    <col min="12" max="12" width="6.85546875" customWidth="1"/>
    <col min="13" max="13" width="6" customWidth="1"/>
    <col min="14" max="14" width="6.85546875" customWidth="1"/>
    <col min="15" max="15" width="7" customWidth="1"/>
    <col min="16" max="16" width="7.140625" customWidth="1"/>
    <col min="17" max="17" width="5.85546875" customWidth="1"/>
    <col min="18" max="18" width="7.140625" customWidth="1"/>
    <col min="19" max="19" width="6.7109375" customWidth="1"/>
    <col min="20" max="20" width="7" customWidth="1"/>
    <col min="21" max="21" width="6.7109375" customWidth="1"/>
    <col min="22" max="22" width="7.85546875" customWidth="1"/>
    <col min="23" max="23" width="7.42578125" customWidth="1"/>
    <col min="24" max="24" width="6" customWidth="1"/>
    <col min="25" max="25" width="7.5703125" customWidth="1"/>
    <col min="26" max="26" width="6.28515625" customWidth="1"/>
    <col min="27" max="27" width="7.42578125" customWidth="1"/>
    <col min="28" max="28" width="7.140625" customWidth="1"/>
    <col min="29" max="29" width="6.42578125" customWidth="1"/>
    <col min="30" max="30" width="7" customWidth="1"/>
    <col min="31" max="31" width="6" customWidth="1"/>
    <col min="32" max="32" width="7" customWidth="1"/>
    <col min="33" max="34" width="6.7109375" customWidth="1"/>
    <col min="35" max="35" width="7" customWidth="1"/>
    <col min="36" max="36" width="7.42578125" customWidth="1"/>
    <col min="37" max="37" width="6.5703125" customWidth="1"/>
    <col min="38" max="38" width="6.28515625" customWidth="1"/>
    <col min="39" max="39" width="6.140625" customWidth="1"/>
    <col min="40" max="40" width="7" customWidth="1"/>
    <col min="41" max="41" width="7.140625" customWidth="1"/>
    <col min="42" max="42" width="7.42578125" customWidth="1"/>
    <col min="43" max="43" width="6.85546875" customWidth="1"/>
    <col min="44" max="44" width="6.28515625" customWidth="1"/>
    <col min="45" max="45" width="7" customWidth="1"/>
  </cols>
  <sheetData>
    <row r="1" spans="1:45" s="167" customFormat="1" ht="21.75" customHeight="1">
      <c r="A1" s="261" t="s">
        <v>160</v>
      </c>
    </row>
    <row r="2" spans="1:45">
      <c r="A2" s="263" t="s">
        <v>125</v>
      </c>
    </row>
    <row r="3" spans="1:45" ht="13.5" thickBot="1">
      <c r="A3" s="70"/>
      <c r="B3" s="1177"/>
      <c r="C3" s="1177"/>
      <c r="D3" s="1177"/>
      <c r="E3" s="1178"/>
      <c r="F3" s="71"/>
      <c r="G3" s="71"/>
      <c r="H3" s="71"/>
      <c r="I3" s="71"/>
      <c r="J3" s="71"/>
      <c r="K3" s="71"/>
      <c r="L3" s="71"/>
      <c r="M3" s="71"/>
      <c r="N3" s="71"/>
      <c r="O3" s="71"/>
      <c r="P3" s="72"/>
      <c r="Q3" s="72"/>
      <c r="R3" s="72"/>
      <c r="S3" s="72"/>
      <c r="T3" s="72"/>
      <c r="U3" s="72"/>
      <c r="V3" s="72"/>
      <c r="W3" s="72"/>
      <c r="X3" s="72"/>
      <c r="Y3" s="72"/>
      <c r="Z3" s="72"/>
      <c r="AA3" s="72"/>
      <c r="AB3" s="72"/>
      <c r="AC3" s="72"/>
      <c r="AD3" s="72"/>
      <c r="AE3" s="72"/>
      <c r="AF3" s="72"/>
      <c r="AG3" s="72"/>
    </row>
    <row r="4" spans="1:45" ht="23.25" customHeight="1">
      <c r="A4" s="264"/>
      <c r="B4" s="1173">
        <v>2007</v>
      </c>
      <c r="C4" s="1174"/>
      <c r="D4" s="1174"/>
      <c r="E4" s="1176"/>
      <c r="F4" s="1173">
        <v>2008</v>
      </c>
      <c r="G4" s="1174"/>
      <c r="H4" s="1174"/>
      <c r="I4" s="1176"/>
      <c r="J4" s="1173">
        <v>2009</v>
      </c>
      <c r="K4" s="1174"/>
      <c r="L4" s="1174"/>
      <c r="M4" s="1176"/>
      <c r="N4" s="1173">
        <v>2010</v>
      </c>
      <c r="O4" s="1174"/>
      <c r="P4" s="1174"/>
      <c r="Q4" s="1176"/>
      <c r="R4" s="1173">
        <v>2011</v>
      </c>
      <c r="S4" s="1174"/>
      <c r="T4" s="1174"/>
      <c r="U4" s="1176"/>
      <c r="V4" s="1173">
        <v>2012</v>
      </c>
      <c r="W4" s="1174"/>
      <c r="X4" s="1174"/>
      <c r="Y4" s="1176"/>
      <c r="Z4" s="1173">
        <v>2013</v>
      </c>
      <c r="AA4" s="1174"/>
      <c r="AB4" s="1174"/>
      <c r="AC4" s="1176"/>
      <c r="AD4" s="1173">
        <v>2014</v>
      </c>
      <c r="AE4" s="1174"/>
      <c r="AF4" s="1174"/>
      <c r="AG4" s="1176"/>
      <c r="AH4" s="1173">
        <v>2015</v>
      </c>
      <c r="AI4" s="1174"/>
      <c r="AJ4" s="1174"/>
      <c r="AK4" s="1176"/>
      <c r="AL4" s="1173">
        <v>2016</v>
      </c>
      <c r="AM4" s="1174"/>
      <c r="AN4" s="1174"/>
      <c r="AO4" s="1174"/>
      <c r="AP4" s="1173">
        <v>2017</v>
      </c>
      <c r="AQ4" s="1174"/>
      <c r="AR4" s="1174"/>
      <c r="AS4" s="1175"/>
    </row>
    <row r="5" spans="1:45" ht="17.25" customHeight="1">
      <c r="A5" s="265"/>
      <c r="B5" s="73" t="s">
        <v>126</v>
      </c>
      <c r="C5" s="73" t="s">
        <v>127</v>
      </c>
      <c r="D5" s="73" t="s">
        <v>128</v>
      </c>
      <c r="E5" s="74" t="s">
        <v>129</v>
      </c>
      <c r="F5" s="73" t="s">
        <v>126</v>
      </c>
      <c r="G5" s="73" t="s">
        <v>127</v>
      </c>
      <c r="H5" s="73" t="s">
        <v>128</v>
      </c>
      <c r="I5" s="74" t="s">
        <v>129</v>
      </c>
      <c r="J5" s="73" t="s">
        <v>126</v>
      </c>
      <c r="K5" s="73" t="s">
        <v>127</v>
      </c>
      <c r="L5" s="73" t="s">
        <v>128</v>
      </c>
      <c r="M5" s="74" t="s">
        <v>129</v>
      </c>
      <c r="N5" s="73" t="s">
        <v>126</v>
      </c>
      <c r="O5" s="73" t="s">
        <v>127</v>
      </c>
      <c r="P5" s="73" t="s">
        <v>128</v>
      </c>
      <c r="Q5" s="74" t="s">
        <v>129</v>
      </c>
      <c r="R5" s="74" t="s">
        <v>126</v>
      </c>
      <c r="S5" s="74" t="s">
        <v>127</v>
      </c>
      <c r="T5" s="74" t="s">
        <v>128</v>
      </c>
      <c r="U5" s="74" t="s">
        <v>129</v>
      </c>
      <c r="V5" s="74" t="s">
        <v>126</v>
      </c>
      <c r="W5" s="74" t="s">
        <v>127</v>
      </c>
      <c r="X5" s="74" t="s">
        <v>128</v>
      </c>
      <c r="Y5" s="74" t="s">
        <v>129</v>
      </c>
      <c r="Z5" s="74" t="s">
        <v>126</v>
      </c>
      <c r="AA5" s="74" t="s">
        <v>127</v>
      </c>
      <c r="AB5" s="74" t="s">
        <v>128</v>
      </c>
      <c r="AC5" s="74" t="s">
        <v>129</v>
      </c>
      <c r="AD5" s="74" t="s">
        <v>126</v>
      </c>
      <c r="AE5" s="74" t="s">
        <v>127</v>
      </c>
      <c r="AF5" s="74" t="s">
        <v>128</v>
      </c>
      <c r="AG5" s="74" t="s">
        <v>129</v>
      </c>
      <c r="AH5" s="74" t="s">
        <v>126</v>
      </c>
      <c r="AI5" s="74" t="s">
        <v>127</v>
      </c>
      <c r="AJ5" s="74" t="s">
        <v>128</v>
      </c>
      <c r="AK5" s="74" t="s">
        <v>129</v>
      </c>
      <c r="AL5" s="74" t="s">
        <v>126</v>
      </c>
      <c r="AM5" s="74" t="s">
        <v>127</v>
      </c>
      <c r="AN5" s="74" t="s">
        <v>128</v>
      </c>
      <c r="AO5" s="275" t="s">
        <v>129</v>
      </c>
      <c r="AP5" s="74" t="s">
        <v>126</v>
      </c>
      <c r="AQ5" s="74" t="s">
        <v>127</v>
      </c>
      <c r="AR5" s="74" t="s">
        <v>128</v>
      </c>
      <c r="AS5" s="266" t="s">
        <v>129</v>
      </c>
    </row>
    <row r="6" spans="1:45" ht="23.25" customHeight="1">
      <c r="A6" s="267" t="s">
        <v>184</v>
      </c>
      <c r="B6" s="75">
        <v>1.53</v>
      </c>
      <c r="C6" s="76">
        <v>1.8</v>
      </c>
      <c r="D6" s="77">
        <v>1.25</v>
      </c>
      <c r="E6" s="77">
        <v>0.96</v>
      </c>
      <c r="F6" s="77">
        <v>0.45</v>
      </c>
      <c r="G6" s="77">
        <v>0.56000000000000005</v>
      </c>
      <c r="H6" s="77">
        <v>0.61</v>
      </c>
      <c r="I6" s="77">
        <v>0.92</v>
      </c>
      <c r="J6" s="77">
        <v>0.75</v>
      </c>
      <c r="K6" s="77">
        <v>0.42</v>
      </c>
      <c r="L6" s="77">
        <v>0.88</v>
      </c>
      <c r="M6" s="77">
        <v>0.88</v>
      </c>
      <c r="N6" s="77">
        <v>0.9</v>
      </c>
      <c r="O6" s="77">
        <v>0.85</v>
      </c>
      <c r="P6" s="77">
        <v>0.97</v>
      </c>
      <c r="Q6" s="77">
        <v>0.97</v>
      </c>
      <c r="R6" s="77">
        <v>1.04</v>
      </c>
      <c r="S6" s="78">
        <v>1.04</v>
      </c>
      <c r="T6" s="78">
        <v>0.45</v>
      </c>
      <c r="U6" s="78">
        <v>0.19</v>
      </c>
      <c r="V6" s="77">
        <v>0.36</v>
      </c>
      <c r="W6" s="77">
        <v>0.44</v>
      </c>
      <c r="X6" s="77">
        <v>0.42</v>
      </c>
      <c r="Y6" s="77">
        <v>0.43</v>
      </c>
      <c r="Z6" s="77">
        <v>0.18</v>
      </c>
      <c r="AA6" s="77">
        <v>0.09</v>
      </c>
      <c r="AB6" s="77">
        <v>0.11</v>
      </c>
      <c r="AC6" s="77">
        <v>7.0000000000000007E-2</v>
      </c>
      <c r="AD6" s="77">
        <v>0.21</v>
      </c>
      <c r="AE6" s="77">
        <v>0.28000000000000003</v>
      </c>
      <c r="AF6" s="77">
        <v>0.25</v>
      </c>
      <c r="AG6" s="77">
        <v>0.26</v>
      </c>
      <c r="AH6" s="77">
        <v>0.32</v>
      </c>
      <c r="AI6" s="77">
        <v>0.26</v>
      </c>
      <c r="AJ6" s="77">
        <v>0.25</v>
      </c>
      <c r="AK6" s="77">
        <v>0.25</v>
      </c>
      <c r="AL6" s="77">
        <v>0.2</v>
      </c>
      <c r="AM6" s="77">
        <v>0.2</v>
      </c>
      <c r="AN6" s="77">
        <v>0.84</v>
      </c>
      <c r="AO6" s="276">
        <v>0.83</v>
      </c>
      <c r="AP6" s="78">
        <v>2.8</v>
      </c>
      <c r="AQ6" s="78">
        <v>3</v>
      </c>
      <c r="AR6" s="78">
        <v>2.36</v>
      </c>
      <c r="AS6" s="577">
        <v>2.4</v>
      </c>
    </row>
    <row r="7" spans="1:45" ht="18.75" customHeight="1">
      <c r="A7" s="268" t="s">
        <v>185</v>
      </c>
      <c r="B7" s="79">
        <v>1.54</v>
      </c>
      <c r="C7" s="79">
        <v>1.81</v>
      </c>
      <c r="D7" s="79">
        <v>1.26</v>
      </c>
      <c r="E7" s="79">
        <v>0.95</v>
      </c>
      <c r="F7" s="79">
        <v>0.46</v>
      </c>
      <c r="G7" s="79">
        <v>0.56000000000000005</v>
      </c>
      <c r="H7" s="79">
        <v>0.56999999999999995</v>
      </c>
      <c r="I7" s="79">
        <v>0.86</v>
      </c>
      <c r="J7" s="79">
        <v>0.69</v>
      </c>
      <c r="K7" s="79">
        <v>0.37</v>
      </c>
      <c r="L7" s="79">
        <v>0.88</v>
      </c>
      <c r="M7" s="79">
        <v>0.87</v>
      </c>
      <c r="N7" s="79">
        <v>0.89</v>
      </c>
      <c r="O7" s="79">
        <v>0.84</v>
      </c>
      <c r="P7" s="79">
        <v>0.97</v>
      </c>
      <c r="Q7" s="79">
        <v>0.97</v>
      </c>
      <c r="R7" s="79">
        <v>0.71</v>
      </c>
      <c r="S7" s="79">
        <v>0.72</v>
      </c>
      <c r="T7" s="79">
        <v>0.13</v>
      </c>
      <c r="U7" s="79">
        <v>-0.14000000000000001</v>
      </c>
      <c r="V7" s="79">
        <v>-0.09</v>
      </c>
      <c r="W7" s="79">
        <v>-0.01</v>
      </c>
      <c r="X7" s="79">
        <v>-0.02</v>
      </c>
      <c r="Y7" s="79">
        <v>-0.02</v>
      </c>
      <c r="Z7" s="79">
        <v>-0.27</v>
      </c>
      <c r="AA7" s="79">
        <v>-0.35</v>
      </c>
      <c r="AB7" s="79">
        <v>-0.35</v>
      </c>
      <c r="AC7" s="79">
        <v>-0.38</v>
      </c>
      <c r="AD7" s="79">
        <v>-0.25</v>
      </c>
      <c r="AE7" s="79">
        <v>-0.2</v>
      </c>
      <c r="AF7" s="79">
        <v>-0.22</v>
      </c>
      <c r="AG7" s="79">
        <v>-0.2</v>
      </c>
      <c r="AH7" s="79">
        <v>-0.17</v>
      </c>
      <c r="AI7" s="79">
        <v>-0.23</v>
      </c>
      <c r="AJ7" s="79">
        <v>-0.24</v>
      </c>
      <c r="AK7" s="79">
        <v>-0.24</v>
      </c>
      <c r="AL7" s="79">
        <v>-0.27</v>
      </c>
      <c r="AM7" s="79">
        <v>-0.27</v>
      </c>
      <c r="AN7" s="79">
        <v>0.36</v>
      </c>
      <c r="AO7" s="277">
        <v>0.34</v>
      </c>
      <c r="AP7" s="79">
        <v>2.35</v>
      </c>
      <c r="AQ7" s="79">
        <v>2.56</v>
      </c>
      <c r="AR7" s="79">
        <v>1.92</v>
      </c>
      <c r="AS7" s="578">
        <v>1.96</v>
      </c>
    </row>
    <row r="8" spans="1:45" ht="19.5" customHeight="1">
      <c r="A8" s="269" t="s">
        <v>130</v>
      </c>
      <c r="B8" s="75">
        <v>1.04</v>
      </c>
      <c r="C8" s="77">
        <v>1.3</v>
      </c>
      <c r="D8" s="77">
        <v>0.8</v>
      </c>
      <c r="E8" s="78">
        <v>0.8</v>
      </c>
      <c r="F8" s="78">
        <v>0.43</v>
      </c>
      <c r="G8" s="78">
        <v>0.5</v>
      </c>
      <c r="H8" s="78">
        <v>0.5</v>
      </c>
      <c r="I8" s="78">
        <v>0.8</v>
      </c>
      <c r="J8" s="78">
        <v>0.63</v>
      </c>
      <c r="K8" s="78">
        <v>0.3</v>
      </c>
      <c r="L8" s="78">
        <v>0.8</v>
      </c>
      <c r="M8" s="78">
        <v>0.8</v>
      </c>
      <c r="N8" s="78">
        <v>0.8</v>
      </c>
      <c r="O8" s="78">
        <v>0.8</v>
      </c>
      <c r="P8" s="78">
        <v>0.8</v>
      </c>
      <c r="Q8" s="78">
        <v>0.5</v>
      </c>
      <c r="R8" s="78">
        <v>0.5</v>
      </c>
      <c r="S8" s="78">
        <v>0.5</v>
      </c>
      <c r="T8" s="78">
        <v>0</v>
      </c>
      <c r="U8" s="7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0.6</v>
      </c>
      <c r="AO8" s="278">
        <v>0.6</v>
      </c>
      <c r="AP8" s="78">
        <v>1</v>
      </c>
      <c r="AQ8" s="78">
        <v>1.2</v>
      </c>
      <c r="AR8" s="78">
        <v>0.6</v>
      </c>
      <c r="AS8" s="577">
        <v>0.6</v>
      </c>
    </row>
    <row r="9" spans="1:45" ht="20.25" customHeight="1">
      <c r="A9" s="270" t="s">
        <v>131</v>
      </c>
      <c r="B9" s="80">
        <v>1.18</v>
      </c>
      <c r="C9" s="81">
        <v>1.19</v>
      </c>
      <c r="D9" s="81">
        <v>1.22</v>
      </c>
      <c r="E9" s="81">
        <v>2.27</v>
      </c>
      <c r="F9" s="82">
        <v>2.89</v>
      </c>
      <c r="G9" s="82">
        <v>3.25</v>
      </c>
      <c r="H9" s="82">
        <v>3.26</v>
      </c>
      <c r="I9" s="82">
        <v>1.78</v>
      </c>
      <c r="J9" s="82">
        <v>0.62</v>
      </c>
      <c r="K9" s="82">
        <v>-0.23</v>
      </c>
      <c r="L9" s="82">
        <v>-0.44</v>
      </c>
      <c r="M9" s="82">
        <v>0.31</v>
      </c>
      <c r="N9" s="82">
        <v>1.24</v>
      </c>
      <c r="O9" s="82">
        <v>1.54</v>
      </c>
      <c r="P9" s="82">
        <v>1.47</v>
      </c>
      <c r="Q9" s="82">
        <v>1.57</v>
      </c>
      <c r="R9" s="82">
        <v>1.75</v>
      </c>
      <c r="S9" s="82">
        <v>2.0099999999999998</v>
      </c>
      <c r="T9" s="82">
        <v>2.08</v>
      </c>
      <c r="U9" s="82">
        <v>2.36</v>
      </c>
      <c r="V9" s="82">
        <v>2.2400000000000002</v>
      </c>
      <c r="W9" s="82">
        <v>1.93</v>
      </c>
      <c r="X9" s="82">
        <v>1.91</v>
      </c>
      <c r="Y9" s="82">
        <v>1.41</v>
      </c>
      <c r="Z9" s="82">
        <v>0.94</v>
      </c>
      <c r="AA9" s="82">
        <v>0.68</v>
      </c>
      <c r="AB9" s="82">
        <v>0.76</v>
      </c>
      <c r="AC9" s="82">
        <v>0.59</v>
      </c>
      <c r="AD9" s="82">
        <v>0.61</v>
      </c>
      <c r="AE9" s="82">
        <v>0.5</v>
      </c>
      <c r="AF9" s="82">
        <v>0.32</v>
      </c>
      <c r="AG9" s="82">
        <v>0.21</v>
      </c>
      <c r="AH9" s="82">
        <v>-0.26</v>
      </c>
      <c r="AI9" s="82">
        <v>0.22</v>
      </c>
      <c r="AJ9" s="82">
        <v>0.08</v>
      </c>
      <c r="AK9" s="82">
        <v>0.09</v>
      </c>
      <c r="AL9" s="82">
        <v>-0.04</v>
      </c>
      <c r="AM9" s="82">
        <v>-0.01</v>
      </c>
      <c r="AN9" s="82">
        <v>0.28999999999999998</v>
      </c>
      <c r="AO9" s="279">
        <v>0.51</v>
      </c>
      <c r="AP9" s="82">
        <v>1.23</v>
      </c>
      <c r="AQ9" s="82">
        <v>0.85</v>
      </c>
      <c r="AR9" s="82">
        <v>0.83</v>
      </c>
      <c r="AS9" s="579">
        <v>1.08</v>
      </c>
    </row>
    <row r="10" spans="1:45" ht="22.5" customHeight="1" thickBot="1">
      <c r="A10" s="271" t="s">
        <v>132</v>
      </c>
      <c r="B10" s="272">
        <v>1.1599999999999999</v>
      </c>
      <c r="C10" s="273">
        <v>1.18</v>
      </c>
      <c r="D10" s="273">
        <v>1.27</v>
      </c>
      <c r="E10" s="273">
        <v>2.34</v>
      </c>
      <c r="F10" s="274">
        <v>2.95</v>
      </c>
      <c r="G10" s="274">
        <v>3.3</v>
      </c>
      <c r="H10" s="274">
        <v>3.25</v>
      </c>
      <c r="I10" s="274">
        <v>1.76</v>
      </c>
      <c r="J10" s="274">
        <v>0.63</v>
      </c>
      <c r="K10" s="274">
        <v>-0.21</v>
      </c>
      <c r="L10" s="274">
        <v>-0.42</v>
      </c>
      <c r="M10" s="274">
        <v>0.36</v>
      </c>
      <c r="N10" s="274">
        <v>1.32</v>
      </c>
      <c r="O10" s="274">
        <v>1.61</v>
      </c>
      <c r="P10" s="274">
        <v>1.54</v>
      </c>
      <c r="Q10" s="274">
        <v>1.65</v>
      </c>
      <c r="R10" s="274">
        <v>1.81</v>
      </c>
      <c r="S10" s="274">
        <v>2.0699999999999998</v>
      </c>
      <c r="T10" s="274">
        <v>2.15</v>
      </c>
      <c r="U10" s="274">
        <v>2.44</v>
      </c>
      <c r="V10" s="274">
        <v>2.31</v>
      </c>
      <c r="W10" s="274">
        <v>2</v>
      </c>
      <c r="X10" s="274">
        <v>1.98</v>
      </c>
      <c r="Y10" s="274">
        <v>1.54</v>
      </c>
      <c r="Z10" s="274">
        <v>1.06</v>
      </c>
      <c r="AA10" s="274">
        <v>0.8</v>
      </c>
      <c r="AB10" s="274">
        <v>0.94</v>
      </c>
      <c r="AC10" s="274">
        <v>0.65</v>
      </c>
      <c r="AD10" s="274">
        <v>0.72</v>
      </c>
      <c r="AE10" s="274">
        <v>0.63</v>
      </c>
      <c r="AF10" s="274">
        <v>0.4</v>
      </c>
      <c r="AG10" s="274">
        <v>0.28000000000000003</v>
      </c>
      <c r="AH10" s="274">
        <v>-0.24</v>
      </c>
      <c r="AI10" s="274">
        <v>0.21</v>
      </c>
      <c r="AJ10" s="274">
        <v>0.08</v>
      </c>
      <c r="AK10" s="274">
        <v>0.09</v>
      </c>
      <c r="AL10" s="274">
        <v>-0.04</v>
      </c>
      <c r="AM10" s="274">
        <v>-0.01</v>
      </c>
      <c r="AN10" s="274">
        <v>0.28000000000000003</v>
      </c>
      <c r="AO10" s="280">
        <v>0.5</v>
      </c>
      <c r="AP10" s="274">
        <v>1.23</v>
      </c>
      <c r="AQ10" s="274">
        <v>0.89</v>
      </c>
      <c r="AR10" s="274">
        <v>0.87</v>
      </c>
      <c r="AS10" s="580">
        <v>1.1399999999999999</v>
      </c>
    </row>
    <row r="11" spans="1:45">
      <c r="A11" s="44" t="s">
        <v>330</v>
      </c>
      <c r="B11" s="13"/>
      <c r="C11" s="13"/>
      <c r="D11" s="13"/>
      <c r="E11" s="13"/>
      <c r="F11" s="83"/>
      <c r="G11" s="83"/>
      <c r="H11" s="83"/>
      <c r="I11" s="83"/>
      <c r="J11" s="83"/>
      <c r="K11" s="83"/>
      <c r="L11" s="83"/>
      <c r="M11" s="83"/>
      <c r="N11" s="83"/>
      <c r="O11" s="83"/>
      <c r="P11" s="72"/>
      <c r="Q11" s="72"/>
      <c r="R11" s="72"/>
      <c r="S11" s="72"/>
      <c r="T11" s="72"/>
      <c r="U11" s="72"/>
      <c r="V11" s="72"/>
      <c r="W11" s="72"/>
      <c r="X11" s="72"/>
      <c r="Y11" s="72"/>
      <c r="Z11" s="72"/>
      <c r="AA11" s="72"/>
      <c r="AB11" s="72"/>
      <c r="AC11" s="72"/>
      <c r="AD11" s="72"/>
      <c r="AE11" s="72"/>
      <c r="AF11" s="72"/>
      <c r="AG11" s="72"/>
    </row>
  </sheetData>
  <mergeCells count="12">
    <mergeCell ref="AP4:AS4"/>
    <mergeCell ref="N4:Q4"/>
    <mergeCell ref="R4:U4"/>
    <mergeCell ref="B3:E3"/>
    <mergeCell ref="B4:E4"/>
    <mergeCell ref="F4:I4"/>
    <mergeCell ref="J4:M4"/>
    <mergeCell ref="AH4:AK4"/>
    <mergeCell ref="AL4:AO4"/>
    <mergeCell ref="V4:Y4"/>
    <mergeCell ref="Z4:AC4"/>
    <mergeCell ref="AD4:AG4"/>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tabColor rgb="FF92D050"/>
  </sheetPr>
  <dimension ref="A1:P13"/>
  <sheetViews>
    <sheetView workbookViewId="0">
      <selection activeCell="E17" sqref="E17"/>
    </sheetView>
  </sheetViews>
  <sheetFormatPr baseColWidth="10" defaultRowHeight="12.75"/>
  <sheetData>
    <row r="1" spans="1:16">
      <c r="A1" s="1179" t="s">
        <v>161</v>
      </c>
      <c r="B1" s="1179"/>
      <c r="C1" s="1179"/>
      <c r="D1" s="1179"/>
      <c r="E1" s="1179"/>
      <c r="F1" s="1179"/>
      <c r="G1" s="1179"/>
      <c r="H1" s="1179"/>
      <c r="I1" s="1179"/>
      <c r="J1" s="1179"/>
      <c r="K1" s="1179"/>
      <c r="L1" s="1179"/>
      <c r="M1" s="1179"/>
      <c r="N1" s="1179"/>
    </row>
    <row r="2" spans="1:16">
      <c r="A2" s="15" t="s">
        <v>38</v>
      </c>
      <c r="B2" s="65"/>
      <c r="C2" s="65"/>
      <c r="D2" s="65"/>
      <c r="E2" s="65"/>
      <c r="F2" s="65"/>
      <c r="G2" s="65"/>
      <c r="H2" s="65"/>
      <c r="I2" s="65"/>
      <c r="J2" s="65"/>
      <c r="K2" s="65"/>
      <c r="L2" s="65"/>
      <c r="M2" s="65"/>
      <c r="N2" s="65"/>
    </row>
    <row r="3" spans="1:16" ht="13.5" thickBot="1"/>
    <row r="4" spans="1:16">
      <c r="A4" s="282"/>
      <c r="B4" s="283">
        <v>2006</v>
      </c>
      <c r="C4" s="283">
        <v>2007</v>
      </c>
      <c r="D4" s="283">
        <v>2008</v>
      </c>
      <c r="E4" s="283">
        <v>2009</v>
      </c>
      <c r="F4" s="283">
        <v>2010</v>
      </c>
      <c r="G4" s="283">
        <v>2011</v>
      </c>
      <c r="H4" s="283">
        <v>2012</v>
      </c>
      <c r="I4" s="283">
        <v>2013</v>
      </c>
      <c r="J4" s="283">
        <v>2014</v>
      </c>
      <c r="K4" s="283">
        <v>2015</v>
      </c>
      <c r="L4" s="283">
        <v>2016</v>
      </c>
      <c r="M4" s="284">
        <v>2017</v>
      </c>
    </row>
    <row r="5" spans="1:16" ht="22.5">
      <c r="A5" s="285" t="s">
        <v>65</v>
      </c>
      <c r="B5" s="66">
        <v>1.4</v>
      </c>
      <c r="C5" s="66">
        <v>1.4</v>
      </c>
      <c r="D5" s="66">
        <v>0.6</v>
      </c>
      <c r="E5" s="66">
        <v>0.7</v>
      </c>
      <c r="F5" s="66">
        <v>0.9</v>
      </c>
      <c r="G5" s="66">
        <v>0.4</v>
      </c>
      <c r="H5" s="66">
        <v>0</v>
      </c>
      <c r="I5" s="66">
        <v>-0.3</v>
      </c>
      <c r="J5" s="66">
        <v>-0.2</v>
      </c>
      <c r="K5" s="66">
        <v>-0.2</v>
      </c>
      <c r="L5" s="66">
        <v>0</v>
      </c>
      <c r="M5" s="581">
        <v>2.2000000000000002</v>
      </c>
      <c r="P5" s="63"/>
    </row>
    <row r="6" spans="1:16">
      <c r="A6" s="286" t="s">
        <v>11</v>
      </c>
      <c r="B6" s="67">
        <v>1.2</v>
      </c>
      <c r="C6" s="67">
        <v>1.2</v>
      </c>
      <c r="D6" s="67">
        <v>0.6</v>
      </c>
      <c r="E6" s="67">
        <v>0.6</v>
      </c>
      <c r="F6" s="67">
        <v>0.9</v>
      </c>
      <c r="G6" s="67">
        <v>0.3</v>
      </c>
      <c r="H6" s="67">
        <v>-0.1</v>
      </c>
      <c r="I6" s="67">
        <v>-0.4</v>
      </c>
      <c r="J6" s="67">
        <v>-0.5</v>
      </c>
      <c r="K6" s="67">
        <v>-0.5</v>
      </c>
      <c r="L6" s="67">
        <v>-0.2</v>
      </c>
      <c r="M6" s="584">
        <v>2.1</v>
      </c>
      <c r="P6" s="63"/>
    </row>
    <row r="7" spans="1:16">
      <c r="A7" s="286" t="s">
        <v>12</v>
      </c>
      <c r="B7" s="67">
        <v>1.3</v>
      </c>
      <c r="C7" s="67">
        <v>1.2</v>
      </c>
      <c r="D7" s="67">
        <v>0.7</v>
      </c>
      <c r="E7" s="67">
        <v>0.9</v>
      </c>
      <c r="F7" s="67">
        <v>1.1000000000000001</v>
      </c>
      <c r="G7" s="67">
        <v>0.8</v>
      </c>
      <c r="H7" s="67">
        <v>0</v>
      </c>
      <c r="I7" s="67">
        <v>-0.1</v>
      </c>
      <c r="J7" s="67">
        <v>-0.2</v>
      </c>
      <c r="K7" s="67">
        <v>-0.3</v>
      </c>
      <c r="L7" s="67">
        <v>0.9</v>
      </c>
      <c r="M7" s="584">
        <v>2.7</v>
      </c>
      <c r="P7" s="63"/>
    </row>
    <row r="8" spans="1:16" ht="13.5" thickBot="1">
      <c r="A8" s="287" t="s">
        <v>13</v>
      </c>
      <c r="B8" s="68">
        <v>1.6</v>
      </c>
      <c r="C8" s="68">
        <v>2.1</v>
      </c>
      <c r="D8" s="68">
        <v>0.7</v>
      </c>
      <c r="E8" s="68">
        <v>0.7</v>
      </c>
      <c r="F8" s="68">
        <v>0.8</v>
      </c>
      <c r="G8" s="68">
        <v>0.1</v>
      </c>
      <c r="H8" s="68">
        <v>0.2</v>
      </c>
      <c r="I8" s="68">
        <v>-0.3</v>
      </c>
      <c r="J8" s="68">
        <v>0.8</v>
      </c>
      <c r="K8" s="68">
        <v>1</v>
      </c>
      <c r="L8" s="583">
        <v>-0.2</v>
      </c>
      <c r="M8" s="585">
        <v>2.1</v>
      </c>
      <c r="P8" s="63"/>
    </row>
    <row r="9" spans="1:16" ht="45.75" thickBot="1">
      <c r="A9" s="288" t="s">
        <v>145</v>
      </c>
      <c r="B9" s="289">
        <v>1.7</v>
      </c>
      <c r="C9" s="289">
        <v>1.5</v>
      </c>
      <c r="D9" s="289">
        <v>2.8</v>
      </c>
      <c r="E9" s="289">
        <v>0.1</v>
      </c>
      <c r="F9" s="289">
        <v>1.5</v>
      </c>
      <c r="G9" s="289">
        <v>2.1</v>
      </c>
      <c r="H9" s="289">
        <v>2</v>
      </c>
      <c r="I9" s="290">
        <v>0.86</v>
      </c>
      <c r="J9" s="289">
        <v>0.5</v>
      </c>
      <c r="K9" s="289">
        <v>0</v>
      </c>
      <c r="L9" s="289">
        <v>0.2</v>
      </c>
      <c r="M9" s="582">
        <v>1.1000000000000001</v>
      </c>
    </row>
    <row r="11" spans="1:16" ht="27" customHeight="1">
      <c r="A11" s="1106" t="s">
        <v>330</v>
      </c>
      <c r="B11" s="1106"/>
      <c r="C11" s="1106"/>
      <c r="D11" s="1106"/>
      <c r="E11" s="1106"/>
      <c r="F11" s="1106"/>
      <c r="G11" s="1106"/>
    </row>
    <row r="12" spans="1:16" ht="17.25" customHeight="1">
      <c r="A12" s="1105" t="s">
        <v>342</v>
      </c>
      <c r="B12" s="1105"/>
      <c r="C12" s="1105"/>
      <c r="D12" s="1105"/>
      <c r="E12" s="1105"/>
      <c r="F12" s="1105"/>
      <c r="G12" s="1105"/>
    </row>
    <row r="13" spans="1:16" ht="0.75" hidden="1" customHeight="1">
      <c r="A13" s="1105" t="s">
        <v>144</v>
      </c>
      <c r="B13" s="1105"/>
      <c r="C13" s="1105"/>
      <c r="D13" s="1105"/>
      <c r="E13" s="1105"/>
    </row>
  </sheetData>
  <mergeCells count="4">
    <mergeCell ref="A1:N1"/>
    <mergeCell ref="A13:E13"/>
    <mergeCell ref="A11:G11"/>
    <mergeCell ref="A12: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1"/>
  <sheetViews>
    <sheetView topLeftCell="A7" zoomScale="115" zoomScaleNormal="115" workbookViewId="0">
      <selection activeCell="A23" sqref="A23:E23"/>
    </sheetView>
  </sheetViews>
  <sheetFormatPr baseColWidth="10" defaultRowHeight="12.75"/>
  <cols>
    <col min="1" max="1" width="16.140625" style="636" customWidth="1"/>
    <col min="2" max="16384" width="11.42578125" style="636"/>
  </cols>
  <sheetData>
    <row r="1" spans="1:1" s="634" customFormat="1" ht="18.75" customHeight="1">
      <c r="A1" s="633" t="s">
        <v>240</v>
      </c>
    </row>
    <row r="2" spans="1:1">
      <c r="A2" s="635" t="s">
        <v>41</v>
      </c>
    </row>
    <row r="21" spans="1:22" s="647" customFormat="1" ht="12.75" customHeight="1">
      <c r="A21" s="637"/>
      <c r="B21" s="638"/>
      <c r="C21" s="638"/>
      <c r="D21" s="638"/>
      <c r="E21" s="638"/>
      <c r="F21" s="638"/>
      <c r="G21" s="638"/>
      <c r="H21" s="639"/>
      <c r="I21" s="638"/>
      <c r="J21" s="638"/>
      <c r="K21" s="640"/>
      <c r="L21" s="641"/>
      <c r="M21" s="642"/>
      <c r="N21" s="643"/>
      <c r="O21" s="644"/>
      <c r="P21" s="645"/>
      <c r="Q21" s="646"/>
      <c r="R21" s="646"/>
    </row>
    <row r="22" spans="1:22" s="647" customFormat="1" ht="12.75" customHeight="1">
      <c r="A22" s="1073"/>
      <c r="B22" s="1074"/>
      <c r="C22" s="1074"/>
      <c r="D22" s="1074"/>
      <c r="E22" s="1074"/>
      <c r="F22" s="1074"/>
      <c r="G22" s="1074"/>
      <c r="H22" s="1074"/>
      <c r="I22" s="1074"/>
      <c r="J22" s="1074"/>
      <c r="K22" s="640"/>
      <c r="L22" s="641"/>
      <c r="M22" s="642"/>
      <c r="N22" s="643"/>
      <c r="O22" s="644"/>
      <c r="P22" s="645"/>
      <c r="Q22" s="646"/>
      <c r="R22" s="646"/>
    </row>
    <row r="23" spans="1:22" s="651" customFormat="1" ht="42.75" customHeight="1">
      <c r="A23" s="1075" t="s">
        <v>456</v>
      </c>
      <c r="B23" s="1076"/>
      <c r="C23" s="1076"/>
      <c r="D23" s="1076"/>
      <c r="E23" s="1076"/>
      <c r="F23" s="648"/>
      <c r="G23" s="648"/>
      <c r="H23" s="648"/>
      <c r="I23" s="648"/>
      <c r="J23" s="648"/>
      <c r="K23" s="649"/>
      <c r="L23" s="649"/>
      <c r="M23" s="648"/>
      <c r="N23" s="650"/>
      <c r="O23" s="650"/>
      <c r="P23" s="650"/>
      <c r="Q23" s="650"/>
      <c r="R23" s="650"/>
      <c r="S23" s="650"/>
      <c r="T23" s="650"/>
      <c r="U23" s="650"/>
      <c r="V23" s="650"/>
    </row>
    <row r="24" spans="1:22" s="651" customFormat="1" ht="33" customHeight="1">
      <c r="A24" s="1071" t="s">
        <v>334</v>
      </c>
      <c r="B24" s="1071"/>
      <c r="C24" s="1071"/>
      <c r="D24" s="1071"/>
      <c r="E24" s="1071"/>
      <c r="F24" s="648"/>
      <c r="G24" s="648"/>
      <c r="H24" s="648"/>
      <c r="I24" s="648"/>
      <c r="J24" s="648"/>
      <c r="K24" s="649"/>
      <c r="L24" s="649"/>
      <c r="M24" s="648"/>
      <c r="N24" s="650"/>
      <c r="O24" s="650"/>
      <c r="P24" s="650"/>
      <c r="Q24" s="650"/>
      <c r="R24" s="650"/>
      <c r="S24" s="650"/>
      <c r="T24" s="650"/>
      <c r="U24" s="650"/>
      <c r="V24" s="650"/>
    </row>
    <row r="25" spans="1:22" s="651" customFormat="1" ht="60.75" customHeight="1">
      <c r="A25" s="1071" t="s">
        <v>403</v>
      </c>
      <c r="B25" s="1077"/>
      <c r="C25" s="1077"/>
      <c r="D25" s="1077"/>
      <c r="E25" s="1077"/>
      <c r="F25" s="648"/>
      <c r="G25" s="648"/>
      <c r="H25" s="648"/>
      <c r="I25" s="648"/>
      <c r="J25" s="648"/>
      <c r="K25" s="649"/>
      <c r="L25" s="649"/>
      <c r="M25" s="648"/>
      <c r="N25" s="650"/>
      <c r="O25" s="650"/>
      <c r="P25" s="650"/>
      <c r="Q25" s="650"/>
      <c r="R25" s="650"/>
      <c r="S25" s="650"/>
      <c r="T25" s="650"/>
      <c r="U25" s="650"/>
      <c r="V25" s="650"/>
    </row>
    <row r="26" spans="1:22" s="651" customFormat="1" ht="47.25" customHeight="1">
      <c r="A26" s="1071" t="s">
        <v>254</v>
      </c>
      <c r="B26" s="1071"/>
      <c r="C26" s="1071"/>
      <c r="D26" s="1071"/>
      <c r="E26" s="1071"/>
      <c r="F26" s="648"/>
      <c r="G26" s="648"/>
      <c r="H26" s="648"/>
      <c r="I26" s="648"/>
      <c r="J26" s="648"/>
      <c r="K26" s="649"/>
      <c r="L26" s="649"/>
      <c r="M26" s="648"/>
      <c r="N26" s="650"/>
      <c r="O26" s="650"/>
      <c r="P26" s="650"/>
      <c r="Q26" s="650"/>
      <c r="R26" s="650"/>
      <c r="S26" s="650"/>
      <c r="T26" s="650"/>
      <c r="U26" s="650"/>
      <c r="V26" s="650"/>
    </row>
    <row r="27" spans="1:22" s="659" customFormat="1">
      <c r="A27" s="1071"/>
      <c r="B27" s="1071"/>
      <c r="C27" s="1071"/>
      <c r="D27" s="1071"/>
      <c r="E27" s="1071"/>
      <c r="F27" s="652"/>
      <c r="G27" s="1071"/>
      <c r="H27" s="1071"/>
      <c r="I27" s="1071"/>
      <c r="J27" s="1071"/>
      <c r="K27" s="1071"/>
      <c r="L27" s="653"/>
      <c r="M27" s="654"/>
      <c r="N27" s="655"/>
      <c r="O27" s="656"/>
      <c r="P27" s="657"/>
      <c r="Q27" s="658"/>
      <c r="R27" s="654"/>
      <c r="S27" s="654"/>
      <c r="T27" s="654"/>
      <c r="U27" s="654"/>
      <c r="V27" s="654"/>
    </row>
    <row r="28" spans="1:22" s="659" customFormat="1" ht="18">
      <c r="A28" s="1071"/>
      <c r="B28" s="1071"/>
      <c r="C28" s="1071"/>
      <c r="D28" s="1071"/>
      <c r="E28" s="1071"/>
      <c r="F28" s="652"/>
      <c r="G28" s="1071"/>
      <c r="H28" s="1071"/>
      <c r="I28" s="1071"/>
      <c r="J28" s="1071"/>
      <c r="K28" s="1071"/>
      <c r="L28" s="649"/>
      <c r="M28" s="654"/>
      <c r="N28" s="660"/>
      <c r="O28" s="660"/>
      <c r="P28" s="660"/>
      <c r="Q28" s="660"/>
      <c r="R28" s="660"/>
      <c r="S28" s="660"/>
      <c r="T28" s="660"/>
      <c r="U28" s="660"/>
      <c r="V28" s="660"/>
    </row>
    <row r="29" spans="1:22" s="659" customFormat="1" ht="15">
      <c r="A29" s="1071"/>
      <c r="B29" s="1071"/>
      <c r="C29" s="1071"/>
      <c r="D29" s="1071"/>
      <c r="E29" s="1071"/>
      <c r="F29" s="652"/>
      <c r="G29" s="1071"/>
      <c r="H29" s="1071"/>
      <c r="I29" s="1071"/>
      <c r="J29" s="1071"/>
      <c r="K29" s="1071"/>
      <c r="M29" s="654"/>
      <c r="N29" s="661"/>
      <c r="O29" s="661"/>
      <c r="P29" s="661"/>
      <c r="Q29" s="661"/>
      <c r="R29" s="661"/>
      <c r="S29" s="661"/>
      <c r="T29" s="661"/>
      <c r="U29" s="661"/>
      <c r="V29" s="661"/>
    </row>
    <row r="30" spans="1:22" s="659" customFormat="1" ht="88.5" customHeight="1">
      <c r="A30" s="1078"/>
      <c r="B30" s="1079"/>
      <c r="C30" s="1079"/>
      <c r="D30" s="1079"/>
      <c r="E30" s="1079"/>
      <c r="F30" s="662"/>
      <c r="G30" s="662"/>
      <c r="H30" s="662"/>
      <c r="I30" s="662"/>
      <c r="J30" s="662"/>
      <c r="K30" s="662"/>
      <c r="M30" s="654"/>
      <c r="N30" s="654"/>
      <c r="O30" s="654"/>
      <c r="P30" s="654"/>
      <c r="Q30" s="654"/>
      <c r="R30" s="654"/>
      <c r="S30" s="654"/>
      <c r="T30" s="654"/>
      <c r="U30" s="654"/>
      <c r="V30" s="654"/>
    </row>
    <row r="31" spans="1:22" s="659" customFormat="1">
      <c r="A31" s="1071"/>
      <c r="B31" s="1072"/>
      <c r="C31" s="1072"/>
      <c r="D31" s="1072"/>
      <c r="E31" s="1072"/>
      <c r="F31" s="662"/>
      <c r="G31" s="662"/>
      <c r="H31" s="662"/>
      <c r="I31" s="662"/>
      <c r="J31" s="662"/>
      <c r="K31" s="662"/>
      <c r="M31" s="654"/>
      <c r="N31" s="654"/>
      <c r="O31" s="654"/>
      <c r="P31" s="654"/>
      <c r="Q31" s="654"/>
      <c r="R31" s="654"/>
      <c r="S31" s="654"/>
      <c r="T31" s="654"/>
      <c r="U31" s="654"/>
      <c r="V31" s="654"/>
    </row>
  </sheetData>
  <sheetProtection selectLockedCells="1" selectUnlockedCells="1"/>
  <mergeCells count="13">
    <mergeCell ref="A31:E31"/>
    <mergeCell ref="A22:J22"/>
    <mergeCell ref="A23:E23"/>
    <mergeCell ref="A24:E24"/>
    <mergeCell ref="A25:E25"/>
    <mergeCell ref="A26:E26"/>
    <mergeCell ref="A27:E27"/>
    <mergeCell ref="G27:K27"/>
    <mergeCell ref="A28:E28"/>
    <mergeCell ref="G28:K28"/>
    <mergeCell ref="A29:E29"/>
    <mergeCell ref="G29:K29"/>
    <mergeCell ref="A30:E30"/>
  </mergeCells>
  <pageMargins left="0.78740157499999996" right="0.78740157499999996" top="0.984251969" bottom="0.984251969" header="0.4921259845" footer="0.492125984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tabColor rgb="FF92D050"/>
  </sheetPr>
  <dimension ref="A1:N42"/>
  <sheetViews>
    <sheetView zoomScale="115" zoomScaleNormal="115" workbookViewId="0">
      <selection activeCell="F30" sqref="F30"/>
    </sheetView>
  </sheetViews>
  <sheetFormatPr baseColWidth="10" defaultRowHeight="12.75"/>
  <sheetData>
    <row r="1" spans="1:14" ht="30" customHeight="1">
      <c r="A1" s="1179" t="s">
        <v>162</v>
      </c>
      <c r="B1" s="1179"/>
      <c r="C1" s="1179"/>
      <c r="D1" s="1179"/>
      <c r="E1" s="1179"/>
      <c r="F1" s="1179"/>
      <c r="G1" s="1179"/>
      <c r="H1" s="64"/>
      <c r="I1" s="64"/>
      <c r="J1" s="64"/>
      <c r="K1" s="64"/>
      <c r="L1" s="64"/>
      <c r="M1" s="64"/>
      <c r="N1" s="64"/>
    </row>
    <row r="2" spans="1:14">
      <c r="A2" s="1003" t="s">
        <v>40</v>
      </c>
    </row>
    <row r="19" spans="1:10" s="10" customFormat="1" ht="16.5" customHeight="1">
      <c r="A19" s="1106" t="s">
        <v>329</v>
      </c>
      <c r="B19" s="1106"/>
      <c r="C19" s="1106"/>
      <c r="D19" s="1106"/>
      <c r="E19" s="1106"/>
      <c r="F19" s="1106"/>
      <c r="G19" s="1106"/>
    </row>
    <row r="20" spans="1:10" s="10" customFormat="1" ht="51" customHeight="1">
      <c r="A20" s="1105" t="s">
        <v>343</v>
      </c>
      <c r="B20" s="1105"/>
      <c r="C20" s="1105"/>
      <c r="D20" s="1105"/>
      <c r="E20" s="1105"/>
      <c r="F20" s="1105"/>
      <c r="G20" s="1105"/>
    </row>
    <row r="21" spans="1:10" s="10" customFormat="1" ht="45" customHeight="1">
      <c r="A21" s="1157" t="s">
        <v>414</v>
      </c>
      <c r="B21" s="1157"/>
      <c r="C21" s="1157"/>
      <c r="D21" s="1157"/>
      <c r="E21" s="1157"/>
      <c r="F21" s="1157"/>
      <c r="G21" s="1157"/>
    </row>
    <row r="22" spans="1:10" s="10" customFormat="1" ht="30" customHeight="1">
      <c r="A22" s="1004" t="s">
        <v>416</v>
      </c>
      <c r="B22" s="1004"/>
      <c r="C22" s="1004"/>
      <c r="D22" s="1004"/>
      <c r="E22" s="1004"/>
      <c r="F22" s="1004"/>
      <c r="G22" s="1004"/>
    </row>
    <row r="23" spans="1:10" ht="75" customHeight="1">
      <c r="A23" s="1105" t="s">
        <v>415</v>
      </c>
      <c r="B23" s="1105"/>
      <c r="C23" s="1105"/>
      <c r="D23" s="1105"/>
      <c r="E23" s="1105"/>
      <c r="F23" s="1105"/>
      <c r="G23" s="1105"/>
      <c r="H23" s="1105"/>
      <c r="I23" s="1105"/>
      <c r="J23" s="1105"/>
    </row>
    <row r="24" spans="1:10">
      <c r="A24" s="1157"/>
      <c r="B24" s="1157"/>
      <c r="C24" s="1157"/>
      <c r="D24" s="1157"/>
      <c r="E24" s="1157"/>
      <c r="F24" s="1157"/>
      <c r="G24" s="1157"/>
    </row>
    <row r="26" spans="1:10" s="3" customFormat="1"/>
    <row r="30" spans="1:10" s="3" customFormat="1"/>
    <row r="35" spans="11:14">
      <c r="K35" s="63"/>
      <c r="L35" s="63"/>
      <c r="M35" s="63"/>
      <c r="N35" s="63"/>
    </row>
    <row r="36" spans="11:14">
      <c r="K36" s="63"/>
      <c r="L36" s="63"/>
      <c r="M36" s="63"/>
      <c r="N36" s="63"/>
    </row>
    <row r="37" spans="11:14">
      <c r="K37" s="63"/>
      <c r="L37" s="63"/>
      <c r="M37" s="63"/>
      <c r="N37" s="63"/>
    </row>
    <row r="38" spans="11:14" ht="14.25" customHeight="1"/>
    <row r="39" spans="11:14">
      <c r="K39" s="54"/>
      <c r="L39" s="54"/>
    </row>
    <row r="42" spans="11:14" ht="54.75" customHeight="1"/>
  </sheetData>
  <mergeCells count="6">
    <mergeCell ref="A24:G24"/>
    <mergeCell ref="A1:G1"/>
    <mergeCell ref="A19:G19"/>
    <mergeCell ref="A20:G20"/>
    <mergeCell ref="A21:G21"/>
    <mergeCell ref="A23:J23"/>
  </mergeCells>
  <phoneticPr fontId="57"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tabColor rgb="FF92D050"/>
  </sheetPr>
  <dimension ref="A1:J36"/>
  <sheetViews>
    <sheetView workbookViewId="0">
      <selection activeCell="C9" sqref="C9:C11"/>
    </sheetView>
  </sheetViews>
  <sheetFormatPr baseColWidth="10" defaultRowHeight="12.75"/>
  <cols>
    <col min="1" max="1" width="7.7109375" customWidth="1"/>
    <col min="2" max="2" width="9.85546875" bestFit="1" customWidth="1"/>
    <col min="3" max="3" width="9.85546875" style="627" customWidth="1"/>
    <col min="4" max="4" width="17.140625" customWidth="1"/>
    <col min="5" max="6" width="17.140625" style="627" customWidth="1"/>
    <col min="7" max="7" width="18.28515625" customWidth="1"/>
    <col min="8" max="8" width="16.28515625" customWidth="1"/>
    <col min="9" max="9" width="15.85546875" customWidth="1"/>
    <col min="10" max="10" width="13.5703125" customWidth="1"/>
  </cols>
  <sheetData>
    <row r="1" spans="1:10" ht="31.5" customHeight="1">
      <c r="A1" s="1109" t="s">
        <v>162</v>
      </c>
      <c r="B1" s="1109"/>
      <c r="C1" s="1109"/>
      <c r="D1" s="1109"/>
      <c r="E1" s="1109"/>
      <c r="F1" s="1109"/>
      <c r="G1" s="1109"/>
      <c r="H1" s="1109"/>
      <c r="I1" s="1109"/>
      <c r="J1" s="1109"/>
    </row>
    <row r="2" spans="1:10" ht="13.5" thickBot="1"/>
    <row r="3" spans="1:10" ht="84.75" thickBot="1">
      <c r="A3" s="298"/>
      <c r="B3" s="297"/>
      <c r="C3" s="632" t="s">
        <v>215</v>
      </c>
      <c r="D3" s="299" t="s">
        <v>75</v>
      </c>
      <c r="E3" s="300" t="s">
        <v>188</v>
      </c>
      <c r="F3" s="300" t="s">
        <v>189</v>
      </c>
      <c r="G3" s="301" t="s">
        <v>139</v>
      </c>
    </row>
    <row r="4" spans="1:10">
      <c r="A4" s="302">
        <v>2011</v>
      </c>
      <c r="B4" s="307" t="s">
        <v>70</v>
      </c>
      <c r="C4" s="291">
        <v>1.6</v>
      </c>
      <c r="D4" s="291">
        <v>0.5</v>
      </c>
      <c r="E4" s="292">
        <v>1.1000000000000001</v>
      </c>
      <c r="F4" s="292">
        <v>0</v>
      </c>
      <c r="G4" s="293"/>
    </row>
    <row r="5" spans="1:10">
      <c r="A5" s="303"/>
      <c r="B5" s="308" t="s">
        <v>72</v>
      </c>
      <c r="C5" s="291">
        <v>1.8</v>
      </c>
      <c r="D5" s="291">
        <v>0.5</v>
      </c>
      <c r="E5" s="292">
        <v>0.9</v>
      </c>
      <c r="F5" s="292">
        <v>0</v>
      </c>
      <c r="G5" s="293"/>
    </row>
    <row r="6" spans="1:10">
      <c r="A6" s="303"/>
      <c r="B6" s="308" t="s">
        <v>73</v>
      </c>
      <c r="C6" s="291">
        <v>1.4</v>
      </c>
      <c r="D6" s="291">
        <v>0.8</v>
      </c>
      <c r="E6" s="292">
        <v>1.5</v>
      </c>
      <c r="F6" s="292">
        <v>0</v>
      </c>
      <c r="G6" s="293"/>
    </row>
    <row r="7" spans="1:10">
      <c r="A7" s="303"/>
      <c r="B7" s="308" t="s">
        <v>74</v>
      </c>
      <c r="C7" s="291">
        <v>0.9</v>
      </c>
      <c r="D7" s="291">
        <v>0.3</v>
      </c>
      <c r="E7" s="292">
        <v>1.3</v>
      </c>
      <c r="F7" s="292">
        <v>0</v>
      </c>
      <c r="G7" s="293"/>
    </row>
    <row r="8" spans="1:10">
      <c r="A8" s="302">
        <v>2012</v>
      </c>
      <c r="B8" s="307" t="s">
        <v>70</v>
      </c>
      <c r="C8" s="291">
        <v>1.5</v>
      </c>
      <c r="D8" s="291">
        <v>0.3</v>
      </c>
      <c r="E8" s="292">
        <v>0.4</v>
      </c>
      <c r="F8" s="292">
        <v>0.1</v>
      </c>
      <c r="G8" s="293"/>
    </row>
    <row r="9" spans="1:10">
      <c r="A9" s="303"/>
      <c r="B9" s="308" t="s">
        <v>72</v>
      </c>
      <c r="C9" s="291">
        <v>1.7</v>
      </c>
      <c r="D9" s="291">
        <v>0.3</v>
      </c>
      <c r="E9" s="292">
        <v>0.3</v>
      </c>
      <c r="F9" s="292">
        <v>0.1</v>
      </c>
      <c r="G9" s="293"/>
    </row>
    <row r="10" spans="1:10">
      <c r="A10" s="303"/>
      <c r="B10" s="308" t="s">
        <v>73</v>
      </c>
      <c r="C10" s="291">
        <v>1.6</v>
      </c>
      <c r="D10" s="291">
        <v>0.3</v>
      </c>
      <c r="E10" s="292">
        <v>0.8</v>
      </c>
      <c r="F10" s="292">
        <v>0.1</v>
      </c>
      <c r="G10" s="293"/>
    </row>
    <row r="11" spans="1:10">
      <c r="A11" s="303"/>
      <c r="B11" s="308" t="s">
        <v>74</v>
      </c>
      <c r="C11" s="291">
        <v>0.9</v>
      </c>
      <c r="D11" s="291">
        <v>0.5</v>
      </c>
      <c r="E11" s="292">
        <v>0.8</v>
      </c>
      <c r="F11" s="292">
        <v>0.2</v>
      </c>
      <c r="G11" s="293"/>
    </row>
    <row r="12" spans="1:10">
      <c r="A12" s="302">
        <v>2013</v>
      </c>
      <c r="B12" s="307" t="s">
        <v>70</v>
      </c>
      <c r="C12" s="291">
        <v>1.5</v>
      </c>
      <c r="D12" s="291">
        <v>0.1</v>
      </c>
      <c r="E12" s="291">
        <v>0.2</v>
      </c>
      <c r="F12" s="291">
        <v>0</v>
      </c>
      <c r="G12" s="293"/>
    </row>
    <row r="13" spans="1:10">
      <c r="A13" s="303"/>
      <c r="B13" s="308" t="s">
        <v>72</v>
      </c>
      <c r="C13" s="291">
        <v>1.7</v>
      </c>
      <c r="D13" s="291">
        <v>0</v>
      </c>
      <c r="E13" s="291">
        <v>0.1</v>
      </c>
      <c r="F13" s="291">
        <v>0</v>
      </c>
      <c r="G13" s="293"/>
    </row>
    <row r="14" spans="1:10">
      <c r="A14" s="303"/>
      <c r="B14" s="308" t="s">
        <v>73</v>
      </c>
      <c r="C14" s="291">
        <v>1.1000000000000001</v>
      </c>
      <c r="D14" s="291">
        <v>0.2</v>
      </c>
      <c r="E14" s="291">
        <v>0.6</v>
      </c>
      <c r="F14" s="291">
        <v>-0.2</v>
      </c>
      <c r="G14" s="293"/>
    </row>
    <row r="15" spans="1:10">
      <c r="A15" s="303"/>
      <c r="B15" s="308" t="s">
        <v>74</v>
      </c>
      <c r="C15" s="291">
        <v>0.9</v>
      </c>
      <c r="D15" s="291">
        <v>0.1</v>
      </c>
      <c r="E15" s="291">
        <v>0.6</v>
      </c>
      <c r="F15" s="291">
        <v>0</v>
      </c>
      <c r="G15" s="293"/>
    </row>
    <row r="16" spans="1:10">
      <c r="A16" s="304">
        <v>2014</v>
      </c>
      <c r="B16" s="309" t="s">
        <v>70</v>
      </c>
      <c r="C16" s="294">
        <v>1.6</v>
      </c>
      <c r="D16" s="294">
        <v>0.2</v>
      </c>
      <c r="E16" s="295">
        <v>0.6</v>
      </c>
      <c r="F16" s="294">
        <v>0.1</v>
      </c>
      <c r="G16" s="296"/>
    </row>
    <row r="17" spans="1:10">
      <c r="A17" s="305"/>
      <c r="B17" s="310" t="s">
        <v>72</v>
      </c>
      <c r="C17" s="294">
        <v>1.8</v>
      </c>
      <c r="D17" s="294">
        <v>0</v>
      </c>
      <c r="E17" s="295">
        <v>0.6</v>
      </c>
      <c r="F17" s="294">
        <v>0.1</v>
      </c>
      <c r="G17" s="296"/>
    </row>
    <row r="18" spans="1:10">
      <c r="A18" s="305"/>
      <c r="B18" s="310" t="s">
        <v>73</v>
      </c>
      <c r="C18" s="294">
        <v>1.2</v>
      </c>
      <c r="D18" s="294">
        <v>0.2</v>
      </c>
      <c r="E18" s="295">
        <v>0.6</v>
      </c>
      <c r="F18" s="294">
        <v>0</v>
      </c>
      <c r="G18" s="296"/>
    </row>
    <row r="19" spans="1:10">
      <c r="A19" s="305"/>
      <c r="B19" s="310" t="s">
        <v>74</v>
      </c>
      <c r="C19" s="294">
        <v>1</v>
      </c>
      <c r="D19" s="294">
        <v>0.9</v>
      </c>
      <c r="E19" s="295">
        <v>1</v>
      </c>
      <c r="F19" s="294">
        <v>0.1</v>
      </c>
      <c r="G19" s="296"/>
    </row>
    <row r="20" spans="1:10">
      <c r="A20" s="304">
        <v>2015</v>
      </c>
      <c r="B20" s="309" t="s">
        <v>70</v>
      </c>
      <c r="C20" s="294">
        <v>1.5</v>
      </c>
      <c r="D20" s="294">
        <v>0.2</v>
      </c>
      <c r="E20" s="295">
        <v>0.5</v>
      </c>
      <c r="F20" s="294">
        <v>0</v>
      </c>
      <c r="G20" s="296"/>
    </row>
    <row r="21" spans="1:10">
      <c r="A21" s="305"/>
      <c r="B21" s="310" t="s">
        <v>72</v>
      </c>
      <c r="C21" s="294">
        <v>1.8</v>
      </c>
      <c r="D21" s="294">
        <v>0</v>
      </c>
      <c r="E21" s="295">
        <v>0.5</v>
      </c>
      <c r="F21" s="294">
        <v>0</v>
      </c>
      <c r="G21" s="296"/>
    </row>
    <row r="22" spans="1:10">
      <c r="A22" s="305"/>
      <c r="B22" s="310" t="s">
        <v>73</v>
      </c>
      <c r="C22" s="294">
        <v>1.1000000000000001</v>
      </c>
      <c r="D22" s="294">
        <v>0.2</v>
      </c>
      <c r="E22" s="295">
        <v>0.5</v>
      </c>
      <c r="F22" s="294">
        <v>0</v>
      </c>
      <c r="G22" s="296"/>
    </row>
    <row r="23" spans="1:10">
      <c r="A23" s="305"/>
      <c r="B23" s="310" t="s">
        <v>74</v>
      </c>
      <c r="C23" s="294">
        <v>1</v>
      </c>
      <c r="D23" s="294">
        <v>1.1000000000000001</v>
      </c>
      <c r="E23" s="295">
        <v>0.4</v>
      </c>
      <c r="F23" s="294">
        <v>0</v>
      </c>
      <c r="G23" s="296"/>
    </row>
    <row r="24" spans="1:10" s="715" customFormat="1">
      <c r="A24" s="304">
        <v>2016</v>
      </c>
      <c r="B24" s="309" t="s">
        <v>70</v>
      </c>
      <c r="C24" s="294">
        <v>1.5</v>
      </c>
      <c r="D24" s="294">
        <v>0.4</v>
      </c>
      <c r="E24" s="294" t="s">
        <v>207</v>
      </c>
      <c r="F24" s="294" t="s">
        <v>207</v>
      </c>
      <c r="G24" s="296">
        <v>0.4</v>
      </c>
      <c r="H24" s="63"/>
    </row>
    <row r="25" spans="1:10" s="715" customFormat="1">
      <c r="A25" s="304"/>
      <c r="B25" s="310" t="s">
        <v>72</v>
      </c>
      <c r="C25" s="294">
        <v>1.7</v>
      </c>
      <c r="D25" s="294">
        <v>0.3</v>
      </c>
      <c r="E25" s="294" t="s">
        <v>207</v>
      </c>
      <c r="F25" s="294" t="s">
        <v>207</v>
      </c>
      <c r="G25" s="296">
        <v>0.5</v>
      </c>
    </row>
    <row r="26" spans="1:10" s="715" customFormat="1">
      <c r="A26" s="304"/>
      <c r="B26" s="310" t="s">
        <v>73</v>
      </c>
      <c r="C26" s="294">
        <v>0.9</v>
      </c>
      <c r="D26" s="294">
        <v>1</v>
      </c>
      <c r="E26" s="294" t="s">
        <v>207</v>
      </c>
      <c r="F26" s="294" t="s">
        <v>207</v>
      </c>
      <c r="G26" s="296">
        <v>0.1</v>
      </c>
    </row>
    <row r="27" spans="1:10" s="715" customFormat="1" ht="13.5" thickBot="1">
      <c r="A27" s="306"/>
      <c r="B27" s="311" t="s">
        <v>74</v>
      </c>
      <c r="C27" s="606">
        <v>0.9</v>
      </c>
      <c r="D27" s="606">
        <v>0.2</v>
      </c>
      <c r="E27" s="606" t="s">
        <v>207</v>
      </c>
      <c r="F27" s="606" t="s">
        <v>207</v>
      </c>
      <c r="G27" s="607">
        <v>0.6</v>
      </c>
    </row>
    <row r="28" spans="1:10" s="158" customFormat="1">
      <c r="A28" s="304">
        <v>2017</v>
      </c>
      <c r="B28" s="309" t="s">
        <v>70</v>
      </c>
      <c r="C28" s="294">
        <v>1.4</v>
      </c>
      <c r="D28" s="294">
        <v>2</v>
      </c>
      <c r="E28" s="294" t="s">
        <v>207</v>
      </c>
      <c r="F28" s="294" t="s">
        <v>207</v>
      </c>
      <c r="G28" s="296">
        <v>0.4</v>
      </c>
      <c r="H28" s="63"/>
    </row>
    <row r="29" spans="1:10" s="158" customFormat="1">
      <c r="A29" s="304"/>
      <c r="B29" s="310" t="s">
        <v>72</v>
      </c>
      <c r="C29" s="294">
        <v>1.7</v>
      </c>
      <c r="D29" s="294">
        <v>2</v>
      </c>
      <c r="E29" s="294" t="s">
        <v>207</v>
      </c>
      <c r="F29" s="294" t="s">
        <v>207</v>
      </c>
      <c r="G29" s="296">
        <v>0.4</v>
      </c>
    </row>
    <row r="30" spans="1:10" s="158" customFormat="1">
      <c r="A30" s="304"/>
      <c r="B30" s="310" t="s">
        <v>73</v>
      </c>
      <c r="C30" s="294">
        <v>0.4</v>
      </c>
      <c r="D30" s="294">
        <v>2.2000000000000002</v>
      </c>
      <c r="E30" s="294" t="s">
        <v>207</v>
      </c>
      <c r="F30" s="294" t="s">
        <v>207</v>
      </c>
      <c r="G30" s="296">
        <v>0.5</v>
      </c>
    </row>
    <row r="31" spans="1:10" s="158" customFormat="1" ht="13.5" thickBot="1">
      <c r="A31" s="306"/>
      <c r="B31" s="311" t="s">
        <v>74</v>
      </c>
      <c r="C31" s="606">
        <v>1</v>
      </c>
      <c r="D31" s="606">
        <v>1.9</v>
      </c>
      <c r="E31" s="606" t="s">
        <v>207</v>
      </c>
      <c r="F31" s="606" t="s">
        <v>207</v>
      </c>
      <c r="G31" s="607">
        <v>0.3</v>
      </c>
    </row>
    <row r="32" spans="1:10" s="1" customFormat="1" ht="33.75" customHeight="1">
      <c r="A32" s="1180" t="s">
        <v>331</v>
      </c>
      <c r="B32" s="1180"/>
      <c r="C32" s="1180"/>
      <c r="D32" s="1180"/>
      <c r="E32" s="1180"/>
      <c r="F32" s="1180"/>
      <c r="G32" s="1180"/>
      <c r="H32" s="1180"/>
      <c r="I32" s="61"/>
      <c r="J32" s="62"/>
    </row>
    <row r="33" spans="1:10" s="1" customFormat="1" ht="37.5" customHeight="1">
      <c r="A33" s="1157" t="s">
        <v>343</v>
      </c>
      <c r="B33" s="1157"/>
      <c r="C33" s="1157"/>
      <c r="D33" s="1157"/>
      <c r="E33" s="1157"/>
      <c r="F33" s="1157"/>
      <c r="G33" s="1157"/>
      <c r="H33" s="1157"/>
      <c r="I33" s="1157"/>
      <c r="J33" s="1157"/>
    </row>
    <row r="34" spans="1:10" s="1" customFormat="1" ht="47.25" customHeight="1">
      <c r="A34" s="1157" t="s">
        <v>431</v>
      </c>
      <c r="B34" s="1157"/>
      <c r="C34" s="1157"/>
      <c r="D34" s="1157"/>
      <c r="E34" s="1157"/>
      <c r="F34" s="1157"/>
      <c r="G34" s="1157"/>
      <c r="H34" s="1157"/>
      <c r="I34" s="1157"/>
      <c r="J34" s="1157"/>
    </row>
    <row r="35" spans="1:10" s="1" customFormat="1" ht="58.5" customHeight="1">
      <c r="A35" s="1157" t="s">
        <v>186</v>
      </c>
      <c r="B35" s="1157"/>
      <c r="C35" s="1157"/>
      <c r="D35" s="1157"/>
      <c r="E35" s="1157"/>
      <c r="F35" s="1157"/>
      <c r="G35" s="1157"/>
      <c r="H35" s="1157"/>
      <c r="I35" s="1157"/>
      <c r="J35" s="1157"/>
    </row>
    <row r="36" spans="1:10" s="1" customFormat="1" ht="58.5" customHeight="1">
      <c r="A36" s="1157"/>
      <c r="B36" s="1157"/>
      <c r="C36" s="1157"/>
      <c r="D36" s="1157"/>
      <c r="E36" s="1157"/>
      <c r="F36" s="1157"/>
      <c r="G36" s="1157"/>
      <c r="H36" s="1157"/>
      <c r="I36" s="1157"/>
      <c r="J36" s="1157"/>
    </row>
  </sheetData>
  <mergeCells count="6">
    <mergeCell ref="A36:J36"/>
    <mergeCell ref="A1:J1"/>
    <mergeCell ref="A32:H32"/>
    <mergeCell ref="A33:J33"/>
    <mergeCell ref="A34:J34"/>
    <mergeCell ref="A35:J35"/>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tabColor rgb="FF92D050"/>
  </sheetPr>
  <dimension ref="A1:V21"/>
  <sheetViews>
    <sheetView workbookViewId="0">
      <selection activeCell="A4" sqref="A4"/>
    </sheetView>
  </sheetViews>
  <sheetFormatPr baseColWidth="10" defaultColWidth="11.42578125" defaultRowHeight="12.75"/>
  <cols>
    <col min="1" max="1" width="33.140625" style="32" customWidth="1"/>
    <col min="2" max="3" width="8" style="38" customWidth="1"/>
    <col min="4" max="4" width="10.28515625" style="32" customWidth="1"/>
    <col min="5" max="5" width="12.85546875" style="32" customWidth="1"/>
    <col min="6" max="6" width="8" style="32" customWidth="1"/>
    <col min="7" max="7" width="8" style="33" customWidth="1"/>
    <col min="8" max="8" width="10.28515625" style="33" customWidth="1"/>
    <col min="9" max="9" width="12.85546875" style="30" customWidth="1"/>
    <col min="10" max="10" width="8" style="31" customWidth="1"/>
    <col min="11" max="11" width="8" style="33" customWidth="1"/>
    <col min="12" max="12" width="10.28515625" style="33" customWidth="1"/>
    <col min="13" max="13" width="12.85546875" style="30" customWidth="1"/>
    <col min="14" max="14" width="8" style="31" customWidth="1"/>
    <col min="15" max="15" width="8" style="33" customWidth="1"/>
    <col min="16" max="16" width="10.28515625" style="33" customWidth="1"/>
    <col min="17" max="17" width="12.85546875" style="30" customWidth="1"/>
    <col min="18" max="18" width="10.42578125" style="31" customWidth="1"/>
    <col min="19" max="20" width="8" style="33" customWidth="1"/>
    <col min="21" max="21" width="8" style="30" customWidth="1"/>
    <col min="22" max="22" width="10.42578125" style="31" customWidth="1"/>
    <col min="23" max="16384" width="11.42578125" style="32"/>
  </cols>
  <sheetData>
    <row r="1" spans="1:22" s="237" customFormat="1" ht="33.75" customHeight="1" thickBot="1">
      <c r="A1" s="236" t="s">
        <v>233</v>
      </c>
      <c r="I1" s="312"/>
      <c r="J1" s="313"/>
      <c r="M1" s="312"/>
      <c r="N1" s="313"/>
      <c r="Q1" s="312"/>
      <c r="R1" s="313"/>
      <c r="U1" s="312"/>
      <c r="V1" s="313"/>
    </row>
    <row r="2" spans="1:22" s="33" customFormat="1" ht="29.25" customHeight="1">
      <c r="A2" s="314"/>
      <c r="B2" s="1185" t="s">
        <v>8</v>
      </c>
      <c r="C2" s="1186"/>
      <c r="D2" s="1186"/>
      <c r="E2" s="1190"/>
      <c r="F2" s="1185" t="s">
        <v>11</v>
      </c>
      <c r="G2" s="1186"/>
      <c r="H2" s="1186"/>
      <c r="I2" s="1190"/>
      <c r="J2" s="1185" t="s">
        <v>12</v>
      </c>
      <c r="K2" s="1186"/>
      <c r="L2" s="1186"/>
      <c r="M2" s="1190"/>
      <c r="N2" s="1185" t="s">
        <v>13</v>
      </c>
      <c r="O2" s="1186"/>
      <c r="P2" s="1186"/>
      <c r="Q2" s="1187"/>
    </row>
    <row r="3" spans="1:22" s="33" customFormat="1" ht="34.5" customHeight="1">
      <c r="A3" s="315"/>
      <c r="B3" s="1188" t="s">
        <v>195</v>
      </c>
      <c r="C3" s="1188" t="s">
        <v>256</v>
      </c>
      <c r="D3" s="1181" t="s">
        <v>250</v>
      </c>
      <c r="E3" s="1181" t="s">
        <v>217</v>
      </c>
      <c r="F3" s="1188" t="s">
        <v>195</v>
      </c>
      <c r="G3" s="1188" t="s">
        <v>256</v>
      </c>
      <c r="H3" s="1181" t="s">
        <v>250</v>
      </c>
      <c r="I3" s="1181" t="s">
        <v>216</v>
      </c>
      <c r="J3" s="1188" t="s">
        <v>195</v>
      </c>
      <c r="K3" s="1188" t="s">
        <v>256</v>
      </c>
      <c r="L3" s="1181" t="s">
        <v>250</v>
      </c>
      <c r="M3" s="1181" t="s">
        <v>217</v>
      </c>
      <c r="N3" s="1188" t="s">
        <v>195</v>
      </c>
      <c r="O3" s="1188" t="s">
        <v>256</v>
      </c>
      <c r="P3" s="1181" t="s">
        <v>250</v>
      </c>
      <c r="Q3" s="1183" t="s">
        <v>217</v>
      </c>
    </row>
    <row r="4" spans="1:22" s="33" customFormat="1" ht="66.75" customHeight="1">
      <c r="A4" s="316"/>
      <c r="B4" s="1189"/>
      <c r="C4" s="1189"/>
      <c r="D4" s="1182"/>
      <c r="E4" s="1182"/>
      <c r="F4" s="1189"/>
      <c r="G4" s="1189"/>
      <c r="H4" s="1182"/>
      <c r="I4" s="1182"/>
      <c r="J4" s="1189"/>
      <c r="K4" s="1189"/>
      <c r="L4" s="1182"/>
      <c r="M4" s="1182"/>
      <c r="N4" s="1189"/>
      <c r="O4" s="1189"/>
      <c r="P4" s="1182"/>
      <c r="Q4" s="1184"/>
    </row>
    <row r="5" spans="1:22">
      <c r="A5" s="188" t="s">
        <v>5</v>
      </c>
      <c r="B5" s="539">
        <v>2397</v>
      </c>
      <c r="C5" s="539">
        <v>2456</v>
      </c>
      <c r="D5" s="547">
        <v>1.4</v>
      </c>
      <c r="E5" s="547">
        <v>1.7</v>
      </c>
      <c r="F5" s="539">
        <v>3961</v>
      </c>
      <c r="G5" s="539">
        <v>4079</v>
      </c>
      <c r="H5" s="547">
        <v>1.9</v>
      </c>
      <c r="I5" s="547">
        <v>2.2999999999999998</v>
      </c>
      <c r="J5" s="539">
        <v>2805</v>
      </c>
      <c r="K5" s="539">
        <v>2861</v>
      </c>
      <c r="L5" s="547">
        <v>1</v>
      </c>
      <c r="M5" s="547">
        <v>1.2</v>
      </c>
      <c r="N5" s="539">
        <v>2117</v>
      </c>
      <c r="O5" s="539">
        <v>2170</v>
      </c>
      <c r="P5" s="547">
        <v>1.5</v>
      </c>
      <c r="Q5" s="548">
        <v>1.8</v>
      </c>
      <c r="R5" s="32"/>
      <c r="S5" s="32"/>
      <c r="T5" s="32"/>
      <c r="U5" s="32"/>
      <c r="V5" s="32"/>
    </row>
    <row r="6" spans="1:22">
      <c r="A6" s="189" t="s">
        <v>6</v>
      </c>
      <c r="B6" s="540">
        <v>1842</v>
      </c>
      <c r="C6" s="540">
        <v>1893</v>
      </c>
      <c r="D6" s="549">
        <v>1.8</v>
      </c>
      <c r="E6" s="549">
        <v>1.6</v>
      </c>
      <c r="F6" s="540">
        <v>2776</v>
      </c>
      <c r="G6" s="540">
        <v>2869</v>
      </c>
      <c r="H6" s="549">
        <v>2.2999999999999998</v>
      </c>
      <c r="I6" s="549">
        <v>1.9</v>
      </c>
      <c r="J6" s="540">
        <v>2140</v>
      </c>
      <c r="K6" s="540">
        <v>2180</v>
      </c>
      <c r="L6" s="549">
        <v>0.8</v>
      </c>
      <c r="M6" s="549">
        <v>0.8</v>
      </c>
      <c r="N6" s="540">
        <v>1664</v>
      </c>
      <c r="O6" s="540">
        <v>1713</v>
      </c>
      <c r="P6" s="549">
        <v>1.9</v>
      </c>
      <c r="Q6" s="550">
        <v>1.8</v>
      </c>
      <c r="R6" s="32"/>
      <c r="S6" s="32"/>
      <c r="T6" s="32"/>
      <c r="U6" s="32"/>
      <c r="V6" s="32"/>
    </row>
    <row r="7" spans="1:22" ht="36">
      <c r="A7" s="189" t="s">
        <v>63</v>
      </c>
      <c r="B7" s="540">
        <v>555</v>
      </c>
      <c r="C7" s="540">
        <v>562</v>
      </c>
      <c r="D7" s="549">
        <v>0.3</v>
      </c>
      <c r="E7" s="549">
        <v>0.1</v>
      </c>
      <c r="F7" s="540">
        <v>1185</v>
      </c>
      <c r="G7" s="540">
        <v>1210</v>
      </c>
      <c r="H7" s="549">
        <v>1.1000000000000001</v>
      </c>
      <c r="I7" s="549">
        <v>0.4</v>
      </c>
      <c r="J7" s="540">
        <v>665</v>
      </c>
      <c r="K7" s="540">
        <v>682</v>
      </c>
      <c r="L7" s="549">
        <v>1.5</v>
      </c>
      <c r="M7" s="549">
        <v>0.4</v>
      </c>
      <c r="N7" s="540">
        <v>453</v>
      </c>
      <c r="O7" s="540">
        <v>457</v>
      </c>
      <c r="P7" s="549">
        <v>-0.2</v>
      </c>
      <c r="Q7" s="550">
        <v>0</v>
      </c>
      <c r="R7" s="32"/>
      <c r="S7" s="32"/>
      <c r="T7" s="32"/>
      <c r="U7" s="32"/>
      <c r="V7" s="32"/>
    </row>
    <row r="8" spans="1:22" s="55" customFormat="1">
      <c r="A8" s="190"/>
      <c r="B8" s="541"/>
      <c r="C8" s="541"/>
      <c r="D8" s="554"/>
      <c r="E8" s="554"/>
      <c r="F8" s="541"/>
      <c r="G8" s="541"/>
      <c r="H8" s="554"/>
      <c r="I8" s="554"/>
      <c r="J8" s="541"/>
      <c r="K8" s="541"/>
      <c r="L8" s="554"/>
      <c r="M8" s="554"/>
      <c r="N8" s="541"/>
      <c r="O8" s="541"/>
      <c r="P8" s="554"/>
      <c r="Q8" s="554"/>
    </row>
    <row r="9" spans="1:22">
      <c r="A9" s="189" t="s">
        <v>105</v>
      </c>
      <c r="B9" s="542">
        <v>23.2</v>
      </c>
      <c r="C9" s="542">
        <v>22.9</v>
      </c>
      <c r="D9" s="555"/>
      <c r="E9" s="555"/>
      <c r="F9" s="542">
        <v>29.9</v>
      </c>
      <c r="G9" s="542">
        <v>29.7</v>
      </c>
      <c r="H9" s="555"/>
      <c r="I9" s="555"/>
      <c r="J9" s="542">
        <v>23.7</v>
      </c>
      <c r="K9" s="542">
        <v>23.8</v>
      </c>
      <c r="L9" s="555"/>
      <c r="M9" s="555"/>
      <c r="N9" s="542">
        <v>21.4</v>
      </c>
      <c r="O9" s="542">
        <v>21.1</v>
      </c>
      <c r="P9" s="555"/>
      <c r="Q9" s="555"/>
      <c r="R9" s="32"/>
      <c r="S9" s="32"/>
      <c r="T9" s="32"/>
      <c r="U9" s="32"/>
      <c r="V9" s="32"/>
    </row>
    <row r="10" spans="1:22">
      <c r="A10" s="189"/>
      <c r="B10" s="540"/>
      <c r="C10" s="540"/>
      <c r="D10" s="554"/>
      <c r="E10" s="554"/>
      <c r="F10" s="540"/>
      <c r="G10" s="540"/>
      <c r="H10" s="554"/>
      <c r="I10" s="554"/>
      <c r="J10" s="540"/>
      <c r="K10" s="540"/>
      <c r="L10" s="554"/>
      <c r="M10" s="554"/>
      <c r="N10" s="540"/>
      <c r="O10" s="540"/>
      <c r="P10" s="554"/>
      <c r="Q10" s="554"/>
      <c r="R10" s="32"/>
      <c r="S10" s="32"/>
      <c r="T10" s="32"/>
      <c r="U10" s="32"/>
      <c r="V10" s="32"/>
    </row>
    <row r="11" spans="1:22" ht="13.5">
      <c r="A11" s="188" t="s">
        <v>194</v>
      </c>
      <c r="B11" s="543">
        <v>412</v>
      </c>
      <c r="C11" s="543">
        <v>429</v>
      </c>
      <c r="D11" s="549">
        <v>3.2</v>
      </c>
      <c r="E11" s="549">
        <v>-0.7</v>
      </c>
      <c r="F11" s="543">
        <v>663</v>
      </c>
      <c r="G11" s="543">
        <v>694</v>
      </c>
      <c r="H11" s="549">
        <v>3.5</v>
      </c>
      <c r="I11" s="549">
        <v>-0.7</v>
      </c>
      <c r="J11" s="543">
        <v>486</v>
      </c>
      <c r="K11" s="543">
        <v>503</v>
      </c>
      <c r="L11" s="549">
        <v>2.5</v>
      </c>
      <c r="M11" s="549">
        <v>-0.5</v>
      </c>
      <c r="N11" s="543">
        <v>365</v>
      </c>
      <c r="O11" s="543">
        <v>381</v>
      </c>
      <c r="P11" s="549">
        <v>3.4</v>
      </c>
      <c r="Q11" s="550">
        <v>-0.7</v>
      </c>
      <c r="R11" s="32"/>
      <c r="S11" s="32"/>
      <c r="T11" s="32"/>
      <c r="U11" s="32"/>
      <c r="V11" s="32"/>
    </row>
    <row r="12" spans="1:22">
      <c r="A12" s="191" t="s">
        <v>393</v>
      </c>
      <c r="B12" s="540">
        <v>224</v>
      </c>
      <c r="C12" s="540">
        <v>237</v>
      </c>
      <c r="D12" s="549">
        <v>4.7</v>
      </c>
      <c r="E12" s="549">
        <v>-0.5</v>
      </c>
      <c r="F12" s="540">
        <v>353</v>
      </c>
      <c r="G12" s="540">
        <v>374</v>
      </c>
      <c r="H12" s="549">
        <v>4.9000000000000004</v>
      </c>
      <c r="I12" s="549">
        <v>-0.5</v>
      </c>
      <c r="J12" s="540">
        <v>266</v>
      </c>
      <c r="K12" s="540">
        <v>279</v>
      </c>
      <c r="L12" s="549">
        <v>3.8</v>
      </c>
      <c r="M12" s="549">
        <v>-0.4</v>
      </c>
      <c r="N12" s="540">
        <v>199</v>
      </c>
      <c r="O12" s="540">
        <v>211</v>
      </c>
      <c r="P12" s="549">
        <v>4.9000000000000004</v>
      </c>
      <c r="Q12" s="550">
        <v>-0.6</v>
      </c>
      <c r="R12" s="32"/>
      <c r="S12" s="32"/>
      <c r="T12" s="32"/>
      <c r="U12" s="32"/>
      <c r="V12" s="32"/>
    </row>
    <row r="13" spans="1:22">
      <c r="A13" s="192" t="s">
        <v>64</v>
      </c>
      <c r="B13" s="544">
        <v>188</v>
      </c>
      <c r="C13" s="544">
        <v>193</v>
      </c>
      <c r="D13" s="549">
        <v>1.5</v>
      </c>
      <c r="E13" s="549">
        <v>-0.2</v>
      </c>
      <c r="F13" s="544">
        <v>311</v>
      </c>
      <c r="G13" s="544">
        <v>320</v>
      </c>
      <c r="H13" s="549">
        <v>2</v>
      </c>
      <c r="I13" s="549">
        <v>-0.2</v>
      </c>
      <c r="J13" s="544">
        <v>220</v>
      </c>
      <c r="K13" s="544">
        <v>225</v>
      </c>
      <c r="L13" s="549">
        <v>1</v>
      </c>
      <c r="M13" s="549">
        <v>-0.1</v>
      </c>
      <c r="N13" s="544">
        <v>166</v>
      </c>
      <c r="O13" s="544">
        <v>170</v>
      </c>
      <c r="P13" s="549">
        <v>1.5</v>
      </c>
      <c r="Q13" s="550">
        <v>-0.1</v>
      </c>
      <c r="R13" s="32"/>
      <c r="S13" s="32"/>
      <c r="T13" s="32"/>
      <c r="U13" s="32"/>
      <c r="V13" s="32"/>
    </row>
    <row r="14" spans="1:22">
      <c r="A14" s="192"/>
      <c r="B14" s="545"/>
      <c r="C14" s="545"/>
      <c r="D14" s="541"/>
      <c r="E14" s="541"/>
      <c r="F14" s="545"/>
      <c r="G14" s="545"/>
      <c r="H14" s="549"/>
      <c r="I14" s="541"/>
      <c r="J14" s="545"/>
      <c r="K14" s="545"/>
      <c r="L14" s="541"/>
      <c r="M14" s="541"/>
      <c r="N14" s="545"/>
      <c r="O14" s="545"/>
      <c r="P14" s="549"/>
      <c r="Q14" s="550"/>
      <c r="R14" s="32"/>
      <c r="S14" s="32"/>
      <c r="T14" s="32"/>
      <c r="U14" s="32"/>
      <c r="V14" s="32"/>
    </row>
    <row r="15" spans="1:22" ht="20.25" customHeight="1" thickBot="1">
      <c r="A15" s="317" t="s">
        <v>7</v>
      </c>
      <c r="B15" s="546">
        <v>1985</v>
      </c>
      <c r="C15" s="546">
        <v>2026</v>
      </c>
      <c r="D15" s="551">
        <v>1</v>
      </c>
      <c r="E15" s="552">
        <v>1</v>
      </c>
      <c r="F15" s="546">
        <v>3297</v>
      </c>
      <c r="G15" s="546">
        <v>3385</v>
      </c>
      <c r="H15" s="552">
        <v>1.6</v>
      </c>
      <c r="I15" s="552">
        <v>1.6</v>
      </c>
      <c r="J15" s="546">
        <v>2319</v>
      </c>
      <c r="K15" s="546">
        <v>2358</v>
      </c>
      <c r="L15" s="552">
        <v>0.6</v>
      </c>
      <c r="M15" s="552">
        <v>0.6</v>
      </c>
      <c r="N15" s="546">
        <v>1752</v>
      </c>
      <c r="O15" s="546">
        <v>1789</v>
      </c>
      <c r="P15" s="552">
        <v>1.1000000000000001</v>
      </c>
      <c r="Q15" s="553">
        <v>1.1000000000000001</v>
      </c>
      <c r="R15" s="32"/>
      <c r="S15" s="32"/>
      <c r="T15" s="32"/>
      <c r="U15" s="32"/>
      <c r="V15" s="32"/>
    </row>
    <row r="16" spans="1:22" s="35" customFormat="1" ht="17.25" customHeight="1">
      <c r="A16" s="49" t="s">
        <v>187</v>
      </c>
      <c r="B16" s="38"/>
      <c r="C16" s="38"/>
      <c r="G16" s="34"/>
      <c r="H16" s="34"/>
      <c r="I16"/>
      <c r="J16"/>
      <c r="K16" s="34"/>
      <c r="L16" s="34"/>
      <c r="M16"/>
      <c r="N16"/>
      <c r="O16" s="34"/>
      <c r="P16" s="34"/>
      <c r="Q16"/>
      <c r="R16"/>
      <c r="S16" s="34"/>
      <c r="T16" s="34"/>
      <c r="U16"/>
      <c r="V16"/>
    </row>
    <row r="17" spans="1:22" s="35" customFormat="1">
      <c r="A17" s="49" t="s">
        <v>344</v>
      </c>
      <c r="B17" s="25"/>
      <c r="C17" s="25"/>
      <c r="D17" s="25"/>
      <c r="E17" s="25"/>
      <c r="G17" s="34"/>
      <c r="H17" s="34"/>
      <c r="I17"/>
      <c r="J17"/>
      <c r="K17" s="34"/>
      <c r="L17" s="34"/>
      <c r="M17"/>
      <c r="N17"/>
      <c r="O17" s="34"/>
      <c r="P17" s="34"/>
      <c r="Q17"/>
      <c r="R17"/>
      <c r="S17" s="34"/>
      <c r="T17" s="34"/>
      <c r="U17"/>
      <c r="V17"/>
    </row>
    <row r="18" spans="1:22" s="35" customFormat="1">
      <c r="A18" t="s">
        <v>147</v>
      </c>
      <c r="B18" s="38"/>
      <c r="C18" s="38"/>
      <c r="G18" s="34"/>
      <c r="H18" s="34"/>
      <c r="I18"/>
      <c r="J18"/>
      <c r="K18" s="34"/>
      <c r="L18" s="34"/>
      <c r="M18"/>
      <c r="N18"/>
      <c r="O18" s="34"/>
      <c r="P18" s="34"/>
      <c r="Q18"/>
      <c r="R18"/>
      <c r="S18" s="34"/>
      <c r="T18" s="34"/>
      <c r="U18"/>
      <c r="V18"/>
    </row>
    <row r="19" spans="1:22" s="35" customFormat="1" ht="38.25" customHeight="1">
      <c r="A19" s="1065" t="s">
        <v>397</v>
      </c>
      <c r="B19" s="1065"/>
      <c r="C19" s="1065"/>
      <c r="D19" s="1065"/>
      <c r="E19" s="1065"/>
      <c r="F19" s="1065"/>
      <c r="G19" s="1065"/>
      <c r="H19" s="1065"/>
      <c r="I19" s="1065"/>
      <c r="J19" s="1065"/>
      <c r="K19" s="1065"/>
      <c r="L19" s="1065"/>
      <c r="M19" s="1065"/>
      <c r="N19" s="1065"/>
      <c r="O19" s="1065"/>
      <c r="P19" s="1065"/>
      <c r="Q19" s="1065"/>
      <c r="R19"/>
      <c r="S19" s="34"/>
      <c r="T19" s="34"/>
      <c r="U19"/>
      <c r="V19"/>
    </row>
    <row r="20" spans="1:22" s="35" customFormat="1" ht="35.25" customHeight="1">
      <c r="A20" s="1065"/>
      <c r="B20" s="1065"/>
      <c r="C20" s="1065"/>
      <c r="D20" s="1065"/>
      <c r="E20" s="1065"/>
      <c r="F20" s="1065"/>
      <c r="G20" s="1065"/>
      <c r="H20" s="1065"/>
      <c r="I20" s="1065"/>
      <c r="J20" s="1065"/>
      <c r="K20" s="57"/>
      <c r="L20" s="57"/>
      <c r="M20" s="56"/>
      <c r="N20" s="56"/>
      <c r="O20" s="57"/>
      <c r="P20" s="57"/>
      <c r="Q20" s="56"/>
      <c r="R20"/>
      <c r="S20" s="34"/>
      <c r="T20" s="34"/>
      <c r="U20"/>
      <c r="V20"/>
    </row>
    <row r="21" spans="1:22">
      <c r="A21" s="29"/>
      <c r="B21" s="58"/>
      <c r="C21" s="58"/>
      <c r="D21" s="29"/>
      <c r="E21" s="29"/>
      <c r="F21" s="29"/>
      <c r="G21" s="57"/>
      <c r="H21" s="57"/>
      <c r="I21" s="59"/>
      <c r="J21" s="60"/>
      <c r="K21" s="57"/>
      <c r="L21" s="57"/>
      <c r="M21" s="59"/>
      <c r="N21" s="60"/>
      <c r="O21" s="57"/>
      <c r="P21" s="57"/>
      <c r="Q21" s="59"/>
    </row>
  </sheetData>
  <mergeCells count="23">
    <mergeCell ref="B2:E2"/>
    <mergeCell ref="E3:E4"/>
    <mergeCell ref="D3:D4"/>
    <mergeCell ref="A20:J20"/>
    <mergeCell ref="A19:J19"/>
    <mergeCell ref="G3:G4"/>
    <mergeCell ref="B3:B4"/>
    <mergeCell ref="C3:C4"/>
    <mergeCell ref="H3:H4"/>
    <mergeCell ref="I3:I4"/>
    <mergeCell ref="F2:I2"/>
    <mergeCell ref="F3:F4"/>
    <mergeCell ref="K19:Q19"/>
    <mergeCell ref="P3:P4"/>
    <mergeCell ref="Q3:Q4"/>
    <mergeCell ref="L3:L4"/>
    <mergeCell ref="N2:Q2"/>
    <mergeCell ref="O3:O4"/>
    <mergeCell ref="N3:N4"/>
    <mergeCell ref="J2:M2"/>
    <mergeCell ref="J3:J4"/>
    <mergeCell ref="K3:K4"/>
    <mergeCell ref="M3:M4"/>
  </mergeCells>
  <phoneticPr fontId="14"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tabColor rgb="FF92D050"/>
  </sheetPr>
  <dimension ref="A1:M18"/>
  <sheetViews>
    <sheetView workbookViewId="0">
      <selection activeCell="A16" sqref="A16:K16"/>
    </sheetView>
  </sheetViews>
  <sheetFormatPr baseColWidth="10" defaultColWidth="11.42578125" defaultRowHeight="12.75"/>
  <cols>
    <col min="1" max="1" width="37.5703125" style="48" customWidth="1"/>
    <col min="2" max="2" width="13" style="48" customWidth="1"/>
    <col min="3" max="3" width="11" style="48" customWidth="1"/>
    <col min="4" max="4" width="12.85546875" style="11" customWidth="1"/>
    <col min="5" max="5" width="10" style="48" customWidth="1"/>
    <col min="6" max="6" width="11.42578125" style="48" customWidth="1"/>
    <col min="7" max="7" width="10.85546875" style="48" customWidth="1"/>
    <col min="8" max="9" width="13" style="48" customWidth="1"/>
    <col min="10" max="10" width="15.7109375" style="48" customWidth="1"/>
    <col min="11" max="16384" width="11.42578125" style="48"/>
  </cols>
  <sheetData>
    <row r="1" spans="1:13" ht="40.5" customHeight="1">
      <c r="A1" s="236" t="s">
        <v>234</v>
      </c>
      <c r="B1" s="236"/>
      <c r="C1" s="236"/>
      <c r="D1" s="236"/>
      <c r="E1" s="236"/>
      <c r="F1" s="236"/>
      <c r="G1" s="236"/>
      <c r="H1" s="236"/>
      <c r="I1" s="236"/>
      <c r="J1" s="236"/>
    </row>
    <row r="2" spans="1:13" ht="9" customHeight="1" thickBot="1">
      <c r="A2" s="48" t="s">
        <v>37</v>
      </c>
    </row>
    <row r="3" spans="1:13" ht="39.75" customHeight="1">
      <c r="A3" s="318"/>
      <c r="B3" s="1193" t="s">
        <v>396</v>
      </c>
      <c r="C3" s="1194"/>
      <c r="D3" s="1191" t="s">
        <v>354</v>
      </c>
      <c r="E3" s="1193" t="s">
        <v>355</v>
      </c>
      <c r="F3" s="1194"/>
      <c r="G3" s="1193" t="s">
        <v>238</v>
      </c>
      <c r="H3" s="1195"/>
      <c r="I3" s="1195"/>
      <c r="J3" s="1196"/>
    </row>
    <row r="4" spans="1:13" ht="79.5" customHeight="1" thickBot="1">
      <c r="A4" s="319"/>
      <c r="B4" s="466" t="s">
        <v>356</v>
      </c>
      <c r="C4" s="466" t="s">
        <v>357</v>
      </c>
      <c r="D4" s="1192"/>
      <c r="E4" s="322" t="s">
        <v>358</v>
      </c>
      <c r="F4" s="322" t="s">
        <v>359</v>
      </c>
      <c r="G4" s="466" t="s">
        <v>360</v>
      </c>
      <c r="H4" s="466" t="s">
        <v>361</v>
      </c>
      <c r="I4" s="322" t="s">
        <v>362</v>
      </c>
      <c r="J4" s="323" t="s">
        <v>363</v>
      </c>
    </row>
    <row r="5" spans="1:13" ht="16.5" customHeight="1">
      <c r="A5" s="320" t="s">
        <v>8</v>
      </c>
      <c r="B5" s="556">
        <v>100</v>
      </c>
      <c r="C5" s="556">
        <v>0.1</v>
      </c>
      <c r="D5" s="963">
        <v>1944</v>
      </c>
      <c r="E5" s="556">
        <v>2.1</v>
      </c>
      <c r="F5" s="556">
        <v>1</v>
      </c>
      <c r="G5" s="556">
        <v>65.7</v>
      </c>
      <c r="H5" s="556">
        <v>2.8</v>
      </c>
      <c r="I5" s="556">
        <v>1.8</v>
      </c>
      <c r="J5" s="557">
        <v>28.2</v>
      </c>
    </row>
    <row r="6" spans="1:13" ht="18.75" customHeight="1">
      <c r="A6" s="226" t="s">
        <v>113</v>
      </c>
      <c r="B6" s="558">
        <v>53.7</v>
      </c>
      <c r="C6" s="558">
        <v>-0.9</v>
      </c>
      <c r="D6" s="964">
        <v>1843</v>
      </c>
      <c r="E6" s="558">
        <v>2.1</v>
      </c>
      <c r="F6" s="558">
        <v>1</v>
      </c>
      <c r="G6" s="558">
        <v>65.599999999999994</v>
      </c>
      <c r="H6" s="558">
        <v>2.9</v>
      </c>
      <c r="I6" s="558">
        <v>1.8</v>
      </c>
      <c r="J6" s="559">
        <v>27.8</v>
      </c>
    </row>
    <row r="7" spans="1:13" ht="17.25" customHeight="1">
      <c r="A7" s="226" t="s">
        <v>114</v>
      </c>
      <c r="B7" s="558">
        <v>6.6</v>
      </c>
      <c r="C7" s="558">
        <v>-1.3</v>
      </c>
      <c r="D7" s="964">
        <v>1733</v>
      </c>
      <c r="E7" s="558">
        <v>2</v>
      </c>
      <c r="F7" s="558">
        <v>1</v>
      </c>
      <c r="G7" s="558">
        <v>50.4</v>
      </c>
      <c r="H7" s="558">
        <v>2.4</v>
      </c>
      <c r="I7" s="558">
        <v>1.4</v>
      </c>
      <c r="J7" s="559">
        <v>31.3</v>
      </c>
    </row>
    <row r="8" spans="1:13" ht="17.25" customHeight="1">
      <c r="A8" s="226" t="s">
        <v>236</v>
      </c>
      <c r="B8" s="558">
        <v>13.3</v>
      </c>
      <c r="C8" s="558">
        <v>6.1</v>
      </c>
      <c r="D8" s="964">
        <v>2024</v>
      </c>
      <c r="E8" s="558">
        <v>2</v>
      </c>
      <c r="F8" s="558">
        <v>1</v>
      </c>
      <c r="G8" s="558">
        <v>65.2</v>
      </c>
      <c r="H8" s="558">
        <v>2.9</v>
      </c>
      <c r="I8" s="558">
        <v>1.9</v>
      </c>
      <c r="J8" s="559">
        <v>28.2</v>
      </c>
    </row>
    <row r="9" spans="1:13" ht="19.5" customHeight="1">
      <c r="A9" s="226" t="s">
        <v>115</v>
      </c>
      <c r="B9" s="558">
        <v>3.6</v>
      </c>
      <c r="C9" s="558">
        <v>0.3</v>
      </c>
      <c r="D9" s="964">
        <v>1909</v>
      </c>
      <c r="E9" s="558">
        <v>1.6</v>
      </c>
      <c r="F9" s="558">
        <v>0.6</v>
      </c>
      <c r="G9" s="558">
        <v>55.7</v>
      </c>
      <c r="H9" s="558">
        <v>2.8</v>
      </c>
      <c r="I9" s="558">
        <v>1.8</v>
      </c>
      <c r="J9" s="559">
        <v>30</v>
      </c>
    </row>
    <row r="10" spans="1:13" ht="16.5" customHeight="1">
      <c r="A10" s="226" t="s">
        <v>235</v>
      </c>
      <c r="B10" s="558">
        <v>13.8</v>
      </c>
      <c r="C10" s="558">
        <v>-0.9</v>
      </c>
      <c r="D10" s="964">
        <v>2159</v>
      </c>
      <c r="E10" s="558">
        <v>1.8</v>
      </c>
      <c r="F10" s="558">
        <v>0.8</v>
      </c>
      <c r="G10" s="558">
        <v>71.8</v>
      </c>
      <c r="H10" s="558">
        <v>2.6</v>
      </c>
      <c r="I10" s="558">
        <v>1.6</v>
      </c>
      <c r="J10" s="559">
        <v>28.7</v>
      </c>
    </row>
    <row r="11" spans="1:13" ht="30" customHeight="1">
      <c r="A11" s="226" t="s">
        <v>116</v>
      </c>
      <c r="B11" s="558">
        <v>2.9</v>
      </c>
      <c r="C11" s="558">
        <v>-0.6</v>
      </c>
      <c r="D11" s="964">
        <v>2645</v>
      </c>
      <c r="E11" s="558">
        <v>1.8</v>
      </c>
      <c r="F11" s="558">
        <v>0.8</v>
      </c>
      <c r="G11" s="558">
        <v>88.2</v>
      </c>
      <c r="H11" s="558">
        <v>2.6</v>
      </c>
      <c r="I11" s="558">
        <v>1.5</v>
      </c>
      <c r="J11" s="559">
        <v>26.7</v>
      </c>
    </row>
    <row r="12" spans="1:13" ht="20.25" customHeight="1">
      <c r="A12" s="226" t="s">
        <v>117</v>
      </c>
      <c r="B12" s="558">
        <v>4.8</v>
      </c>
      <c r="C12" s="558">
        <v>0.2</v>
      </c>
      <c r="D12" s="964">
        <v>2078</v>
      </c>
      <c r="E12" s="558">
        <v>2.4</v>
      </c>
      <c r="F12" s="558">
        <v>1.4</v>
      </c>
      <c r="G12" s="558">
        <v>69.5</v>
      </c>
      <c r="H12" s="558">
        <v>2.9</v>
      </c>
      <c r="I12" s="558">
        <v>1.8</v>
      </c>
      <c r="J12" s="559">
        <v>27</v>
      </c>
    </row>
    <row r="13" spans="1:13" ht="20.25" customHeight="1" thickBot="1">
      <c r="A13" s="321" t="s">
        <v>118</v>
      </c>
      <c r="B13" s="560">
        <v>1.2</v>
      </c>
      <c r="C13" s="560">
        <v>1.1000000000000001</v>
      </c>
      <c r="D13" s="965">
        <v>2154</v>
      </c>
      <c r="E13" s="560">
        <v>1.4</v>
      </c>
      <c r="F13" s="560">
        <v>0.4</v>
      </c>
      <c r="G13" s="560">
        <v>48.3</v>
      </c>
      <c r="H13" s="560">
        <v>3</v>
      </c>
      <c r="I13" s="560">
        <v>1.9</v>
      </c>
      <c r="J13" s="561">
        <v>27</v>
      </c>
    </row>
    <row r="14" spans="1:13">
      <c r="A14" s="49" t="s">
        <v>164</v>
      </c>
      <c r="B14" s="50"/>
      <c r="C14" s="50"/>
      <c r="D14" s="51"/>
      <c r="E14" s="52"/>
      <c r="F14" s="52"/>
      <c r="G14" s="52"/>
      <c r="H14" s="52"/>
      <c r="I14" s="52"/>
      <c r="J14" s="52"/>
      <c r="K14" s="52"/>
      <c r="L14" s="52"/>
      <c r="M14" s="52"/>
    </row>
    <row r="15" spans="1:13" ht="42" customHeight="1">
      <c r="A15" s="1065" t="s">
        <v>417</v>
      </c>
      <c r="B15" s="1065"/>
      <c r="C15" s="1065"/>
      <c r="D15" s="1065"/>
      <c r="E15" s="1065"/>
      <c r="F15" s="1065"/>
      <c r="G15" s="1065"/>
      <c r="H15" s="1065"/>
      <c r="I15" s="52"/>
      <c r="J15" s="52"/>
      <c r="K15" s="52"/>
      <c r="L15" s="52"/>
      <c r="M15" s="52"/>
    </row>
    <row r="16" spans="1:13" ht="26.25" customHeight="1">
      <c r="A16" s="1157" t="s">
        <v>174</v>
      </c>
      <c r="B16" s="1157"/>
      <c r="C16" s="1157"/>
      <c r="D16" s="1157"/>
      <c r="E16" s="1157"/>
      <c r="F16" s="1157"/>
      <c r="G16" s="1157"/>
      <c r="H16" s="1157"/>
      <c r="I16" s="1157"/>
      <c r="J16" s="1157"/>
      <c r="K16" s="1157"/>
      <c r="L16" s="53"/>
      <c r="M16" s="53"/>
    </row>
    <row r="17" spans="1:13" ht="17.25" customHeight="1">
      <c r="A17" s="1157" t="s">
        <v>237</v>
      </c>
      <c r="B17" s="1157"/>
      <c r="C17" s="1157"/>
      <c r="D17" s="1157"/>
      <c r="E17" s="1157"/>
      <c r="F17" s="1157"/>
      <c r="G17" s="1157"/>
      <c r="H17" s="1157"/>
      <c r="I17" s="1157"/>
      <c r="J17" s="1157"/>
      <c r="K17" s="1157"/>
      <c r="L17" s="53"/>
      <c r="M17" s="53"/>
    </row>
    <row r="18" spans="1:13" ht="46.5" customHeight="1">
      <c r="A18" s="1065"/>
      <c r="B18" s="1065"/>
      <c r="C18" s="1065"/>
      <c r="D18" s="1065"/>
      <c r="E18" s="1065"/>
      <c r="F18" s="1065"/>
      <c r="G18" s="1065"/>
      <c r="H18" s="1065"/>
    </row>
  </sheetData>
  <mergeCells count="8">
    <mergeCell ref="D3:D4"/>
    <mergeCell ref="E3:F3"/>
    <mergeCell ref="G3:J3"/>
    <mergeCell ref="A18:H18"/>
    <mergeCell ref="A15:H15"/>
    <mergeCell ref="A16:K16"/>
    <mergeCell ref="B3:C3"/>
    <mergeCell ref="A17:K17"/>
  </mergeCells>
  <pageMargins left="0.78740157499999996" right="0.78740157499999996" top="0.984251969" bottom="0.984251969" header="0.4921259845" footer="0.4921259845"/>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tabColor rgb="FF92D050"/>
  </sheetPr>
  <dimension ref="A1:K15"/>
  <sheetViews>
    <sheetView workbookViewId="0">
      <selection activeCell="A10" sqref="A10"/>
    </sheetView>
  </sheetViews>
  <sheetFormatPr baseColWidth="10" defaultRowHeight="12.75"/>
  <cols>
    <col min="1" max="1" width="41.5703125" customWidth="1"/>
    <col min="5" max="5" width="12.85546875" customWidth="1"/>
    <col min="10" max="10" width="13.140625" customWidth="1"/>
  </cols>
  <sheetData>
    <row r="1" spans="1:11" s="167" customFormat="1" ht="23.25" customHeight="1">
      <c r="A1" s="324" t="s">
        <v>418</v>
      </c>
    </row>
    <row r="2" spans="1:11" ht="13.5" thickBot="1">
      <c r="A2" s="39"/>
    </row>
    <row r="3" spans="1:11" ht="24.75" customHeight="1">
      <c r="A3" s="325"/>
      <c r="B3" s="1197" t="s">
        <v>166</v>
      </c>
      <c r="C3" s="1198"/>
      <c r="D3" s="1198"/>
      <c r="E3" s="1198"/>
      <c r="F3" s="1199"/>
      <c r="G3" s="1198" t="s">
        <v>168</v>
      </c>
      <c r="H3" s="1198"/>
      <c r="I3" s="1198"/>
      <c r="J3" s="1198"/>
      <c r="K3" s="1199"/>
    </row>
    <row r="4" spans="1:11" ht="72">
      <c r="A4" s="326"/>
      <c r="B4" s="330" t="s">
        <v>142</v>
      </c>
      <c r="C4" s="331" t="s">
        <v>267</v>
      </c>
      <c r="D4" s="332" t="s">
        <v>149</v>
      </c>
      <c r="E4" s="331" t="s">
        <v>269</v>
      </c>
      <c r="F4" s="333" t="s">
        <v>270</v>
      </c>
      <c r="G4" s="334" t="s">
        <v>142</v>
      </c>
      <c r="H4" s="331" t="s">
        <v>268</v>
      </c>
      <c r="I4" s="332" t="s">
        <v>149</v>
      </c>
      <c r="J4" s="331" t="s">
        <v>269</v>
      </c>
      <c r="K4" s="333" t="s">
        <v>270</v>
      </c>
    </row>
    <row r="5" spans="1:11" ht="24">
      <c r="A5" s="327" t="s">
        <v>134</v>
      </c>
      <c r="B5" s="800">
        <v>2023</v>
      </c>
      <c r="C5" s="801">
        <v>10.5</v>
      </c>
      <c r="D5" s="801">
        <v>1.5</v>
      </c>
      <c r="E5" s="801">
        <v>69.900000000000006</v>
      </c>
      <c r="F5" s="804">
        <v>45</v>
      </c>
      <c r="G5" s="800">
        <v>2375</v>
      </c>
      <c r="H5" s="801">
        <v>6.3</v>
      </c>
      <c r="I5" s="801">
        <v>1.8</v>
      </c>
      <c r="J5" s="801">
        <v>68.3</v>
      </c>
      <c r="K5" s="804">
        <v>45.9</v>
      </c>
    </row>
    <row r="6" spans="1:11" ht="20.25" customHeight="1">
      <c r="A6" s="328" t="s">
        <v>135</v>
      </c>
      <c r="B6" s="800">
        <v>2100</v>
      </c>
      <c r="C6" s="801">
        <v>64.3</v>
      </c>
      <c r="D6" s="801">
        <v>1.1000000000000001</v>
      </c>
      <c r="E6" s="801">
        <v>66.2</v>
      </c>
      <c r="F6" s="804">
        <v>41</v>
      </c>
      <c r="G6" s="800">
        <v>1812</v>
      </c>
      <c r="H6" s="801">
        <v>69.400000000000006</v>
      </c>
      <c r="I6" s="801">
        <v>0.8</v>
      </c>
      <c r="J6" s="801">
        <v>60.4</v>
      </c>
      <c r="K6" s="804">
        <v>41.9</v>
      </c>
    </row>
    <row r="7" spans="1:11" ht="21" customHeight="1">
      <c r="A7" s="328" t="s">
        <v>136</v>
      </c>
      <c r="B7" s="800">
        <v>2298</v>
      </c>
      <c r="C7" s="801">
        <v>4.5</v>
      </c>
      <c r="D7" s="801">
        <v>1.5</v>
      </c>
      <c r="E7" s="801">
        <v>68.400000000000006</v>
      </c>
      <c r="F7" s="804">
        <v>41</v>
      </c>
      <c r="G7" s="800">
        <v>2053</v>
      </c>
      <c r="H7" s="801">
        <v>0.3</v>
      </c>
      <c r="I7" s="801">
        <v>2.2000000000000002</v>
      </c>
      <c r="J7" s="801">
        <v>60.7</v>
      </c>
      <c r="K7" s="804">
        <v>41.6</v>
      </c>
    </row>
    <row r="8" spans="1:11" ht="18.75" customHeight="1">
      <c r="A8" s="328" t="s">
        <v>137</v>
      </c>
      <c r="B8" s="800">
        <v>2011</v>
      </c>
      <c r="C8" s="801">
        <v>1.5</v>
      </c>
      <c r="D8" s="801">
        <v>1.9</v>
      </c>
      <c r="E8" s="801">
        <v>63.6</v>
      </c>
      <c r="F8" s="804">
        <v>41.8</v>
      </c>
      <c r="G8" s="800">
        <v>2031</v>
      </c>
      <c r="H8" s="801">
        <v>8.5</v>
      </c>
      <c r="I8" s="801">
        <v>1.4</v>
      </c>
      <c r="J8" s="801">
        <v>64.400000000000006</v>
      </c>
      <c r="K8" s="804">
        <v>42.4</v>
      </c>
    </row>
    <row r="9" spans="1:11" ht="21" customHeight="1">
      <c r="A9" s="328" t="s">
        <v>138</v>
      </c>
      <c r="B9" s="800">
        <v>1937</v>
      </c>
      <c r="C9" s="801">
        <v>11</v>
      </c>
      <c r="D9" s="801">
        <v>1.3</v>
      </c>
      <c r="E9" s="801">
        <v>75.3</v>
      </c>
      <c r="F9" s="804">
        <v>44.7</v>
      </c>
      <c r="G9" s="800">
        <v>1699</v>
      </c>
      <c r="H9" s="801">
        <v>12</v>
      </c>
      <c r="I9" s="801">
        <v>0.8</v>
      </c>
      <c r="J9" s="801">
        <v>70.599999999999994</v>
      </c>
      <c r="K9" s="804">
        <v>46</v>
      </c>
    </row>
    <row r="10" spans="1:11" ht="21.75" customHeight="1">
      <c r="A10" s="328" t="s">
        <v>429</v>
      </c>
      <c r="B10" s="800">
        <v>5570</v>
      </c>
      <c r="C10" s="801">
        <v>8.1</v>
      </c>
      <c r="D10" s="801">
        <v>1.8</v>
      </c>
      <c r="E10" s="801">
        <v>64.099999999999994</v>
      </c>
      <c r="F10" s="804">
        <v>47.3</v>
      </c>
      <c r="G10" s="800">
        <v>4715</v>
      </c>
      <c r="H10" s="801">
        <v>0.9</v>
      </c>
      <c r="I10" s="801">
        <v>1.1000000000000001</v>
      </c>
      <c r="J10" s="801">
        <v>45.2</v>
      </c>
      <c r="K10" s="804">
        <v>55.1</v>
      </c>
    </row>
    <row r="11" spans="1:11" ht="22.5" customHeight="1" thickBot="1">
      <c r="A11" s="329" t="s">
        <v>167</v>
      </c>
      <c r="B11" s="803">
        <v>2208</v>
      </c>
      <c r="C11" s="802">
        <v>0.2</v>
      </c>
      <c r="D11" s="802">
        <v>2.2000000000000002</v>
      </c>
      <c r="E11" s="802">
        <v>31.9</v>
      </c>
      <c r="F11" s="805">
        <v>47.5</v>
      </c>
      <c r="G11" s="803">
        <v>1605</v>
      </c>
      <c r="H11" s="802">
        <v>2.5</v>
      </c>
      <c r="I11" s="802">
        <v>1.4</v>
      </c>
      <c r="J11" s="802">
        <v>20.5</v>
      </c>
      <c r="K11" s="805">
        <v>41.1</v>
      </c>
    </row>
    <row r="12" spans="1:11" ht="11.25" customHeight="1" thickBot="1">
      <c r="A12" s="44" t="s">
        <v>419</v>
      </c>
      <c r="B12" s="38"/>
      <c r="C12" s="38"/>
      <c r="D12" s="562"/>
      <c r="E12" s="32"/>
    </row>
    <row r="13" spans="1:11" ht="28.5" customHeight="1">
      <c r="A13" s="1065" t="s">
        <v>420</v>
      </c>
      <c r="B13" s="1065"/>
      <c r="C13" s="1065"/>
      <c r="D13" s="1065"/>
      <c r="E13" s="1065"/>
    </row>
    <row r="14" spans="1:11" ht="46.5" customHeight="1">
      <c r="A14" s="1065"/>
      <c r="B14" s="1065"/>
      <c r="C14" s="1065"/>
      <c r="D14" s="1065"/>
      <c r="E14" s="1065"/>
      <c r="F14" s="1065"/>
      <c r="G14" s="1065"/>
      <c r="H14" s="1065"/>
    </row>
    <row r="15" spans="1:11">
      <c r="A15" s="44"/>
      <c r="B15" s="38"/>
      <c r="C15" s="38"/>
      <c r="D15" s="32"/>
      <c r="E15" s="32"/>
    </row>
  </sheetData>
  <mergeCells count="4">
    <mergeCell ref="A13:E13"/>
    <mergeCell ref="B3:F3"/>
    <mergeCell ref="G3:K3"/>
    <mergeCell ref="A14:H14"/>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tabColor rgb="FF92D050"/>
  </sheetPr>
  <dimension ref="A1:H13"/>
  <sheetViews>
    <sheetView showWhiteSpace="0" view="pageLayout" zoomScaleNormal="100" workbookViewId="0">
      <selection activeCell="B8" sqref="B8"/>
    </sheetView>
  </sheetViews>
  <sheetFormatPr baseColWidth="10" defaultRowHeight="12.75"/>
  <cols>
    <col min="1" max="1" width="45.140625" customWidth="1"/>
    <col min="2" max="2" width="10.28515625" customWidth="1"/>
    <col min="3" max="3" width="9.7109375" customWidth="1"/>
    <col min="4" max="4" width="5.5703125" bestFit="1" customWidth="1"/>
    <col min="5" max="5" width="5.42578125" bestFit="1" customWidth="1"/>
    <col min="6" max="6" width="5.5703125" bestFit="1" customWidth="1"/>
    <col min="7" max="7" width="6.5703125" bestFit="1" customWidth="1"/>
    <col min="8" max="8" width="22.7109375" bestFit="1" customWidth="1"/>
    <col min="9" max="9" width="6" bestFit="1" customWidth="1"/>
    <col min="10" max="10" width="13.140625" customWidth="1"/>
  </cols>
  <sheetData>
    <row r="1" spans="1:8" s="167" customFormat="1" ht="27" customHeight="1" thickBot="1">
      <c r="A1" s="324" t="s">
        <v>280</v>
      </c>
      <c r="B1" s="335"/>
      <c r="C1" s="335"/>
      <c r="D1" s="335"/>
      <c r="E1" s="335"/>
      <c r="F1" s="335"/>
      <c r="G1" s="335"/>
    </row>
    <row r="2" spans="1:8" ht="13.5" thickBot="1">
      <c r="A2" s="336"/>
      <c r="B2" s="1200" t="s">
        <v>133</v>
      </c>
      <c r="C2" s="1201"/>
      <c r="D2" s="1201"/>
      <c r="E2" s="1201"/>
      <c r="F2" s="1201"/>
      <c r="G2" s="1201"/>
      <c r="H2" s="1202" t="s">
        <v>271</v>
      </c>
    </row>
    <row r="3" spans="1:8" ht="51" customHeight="1" thickBot="1">
      <c r="A3" s="337"/>
      <c r="B3" s="338" t="s">
        <v>88</v>
      </c>
      <c r="C3" s="339" t="s">
        <v>196</v>
      </c>
      <c r="D3" s="340" t="s">
        <v>33</v>
      </c>
      <c r="E3" s="340" t="s">
        <v>59</v>
      </c>
      <c r="F3" s="340" t="s">
        <v>34</v>
      </c>
      <c r="G3" s="341" t="s">
        <v>35</v>
      </c>
      <c r="H3" s="1203"/>
    </row>
    <row r="4" spans="1:8" ht="22.5" customHeight="1">
      <c r="A4" s="40" t="s">
        <v>134</v>
      </c>
      <c r="B4" s="563">
        <v>2050</v>
      </c>
      <c r="C4" s="564">
        <v>-0.3</v>
      </c>
      <c r="D4" s="565">
        <v>1386</v>
      </c>
      <c r="E4" s="565">
        <v>1747</v>
      </c>
      <c r="F4" s="565">
        <v>2675</v>
      </c>
      <c r="G4" s="566">
        <f t="shared" ref="G4:G9" si="0">F4/D4</f>
        <v>1.9</v>
      </c>
      <c r="H4" s="567">
        <v>1.5</v>
      </c>
    </row>
    <row r="5" spans="1:8" ht="13.5" customHeight="1">
      <c r="A5" s="41" t="s">
        <v>135</v>
      </c>
      <c r="B5" s="568">
        <v>2062</v>
      </c>
      <c r="C5" s="564">
        <v>0</v>
      </c>
      <c r="D5" s="569">
        <v>1527</v>
      </c>
      <c r="E5" s="569">
        <v>1936</v>
      </c>
      <c r="F5" s="569">
        <v>2786</v>
      </c>
      <c r="G5" s="566">
        <f t="shared" si="0"/>
        <v>1.8</v>
      </c>
      <c r="H5" s="567">
        <v>1.1000000000000001</v>
      </c>
    </row>
    <row r="6" spans="1:8" ht="13.5" customHeight="1">
      <c r="A6" s="41" t="s">
        <v>136</v>
      </c>
      <c r="B6" s="568">
        <v>2296</v>
      </c>
      <c r="C6" s="564">
        <v>0</v>
      </c>
      <c r="D6" s="569">
        <v>1533</v>
      </c>
      <c r="E6" s="569">
        <v>2268</v>
      </c>
      <c r="F6" s="569">
        <v>2941</v>
      </c>
      <c r="G6" s="566">
        <f t="shared" si="0"/>
        <v>1.9</v>
      </c>
      <c r="H6" s="567">
        <v>1.5</v>
      </c>
    </row>
    <row r="7" spans="1:8" ht="13.5" customHeight="1">
      <c r="A7" s="41" t="s">
        <v>137</v>
      </c>
      <c r="B7" s="568">
        <v>2019</v>
      </c>
      <c r="C7" s="564">
        <v>0.2</v>
      </c>
      <c r="D7" s="569">
        <v>1443</v>
      </c>
      <c r="E7" s="569">
        <v>1942</v>
      </c>
      <c r="F7" s="569">
        <v>2626</v>
      </c>
      <c r="G7" s="566">
        <f t="shared" si="0"/>
        <v>1.8</v>
      </c>
      <c r="H7" s="567">
        <v>1.7</v>
      </c>
    </row>
    <row r="8" spans="1:8" ht="15.75" customHeight="1">
      <c r="A8" s="42" t="s">
        <v>138</v>
      </c>
      <c r="B8" s="1056">
        <v>1904</v>
      </c>
      <c r="C8" s="564">
        <v>0.4</v>
      </c>
      <c r="D8" s="570">
        <v>1420</v>
      </c>
      <c r="E8" s="570">
        <v>1724</v>
      </c>
      <c r="F8" s="570">
        <v>2572</v>
      </c>
      <c r="G8" s="566">
        <f t="shared" si="0"/>
        <v>1.8</v>
      </c>
      <c r="H8" s="567">
        <v>1.2</v>
      </c>
    </row>
    <row r="9" spans="1:8" ht="15.75" customHeight="1" thickBot="1">
      <c r="A9" s="43" t="s">
        <v>429</v>
      </c>
      <c r="B9" s="571">
        <v>5557</v>
      </c>
      <c r="C9" s="572">
        <v>0.4</v>
      </c>
      <c r="D9" s="573">
        <v>3018</v>
      </c>
      <c r="E9" s="573">
        <v>5442</v>
      </c>
      <c r="F9" s="573">
        <v>8015</v>
      </c>
      <c r="G9" s="566">
        <f t="shared" si="0"/>
        <v>2.7</v>
      </c>
      <c r="H9" s="574">
        <v>1.8</v>
      </c>
    </row>
    <row r="10" spans="1:8">
      <c r="A10" s="44" t="s">
        <v>423</v>
      </c>
      <c r="B10" s="38"/>
      <c r="C10" s="38"/>
      <c r="D10" s="32"/>
      <c r="E10" s="32"/>
      <c r="F10" s="45"/>
      <c r="G10" s="45"/>
    </row>
    <row r="11" spans="1:8" ht="21" customHeight="1">
      <c r="A11" s="1065" t="s">
        <v>420</v>
      </c>
      <c r="B11" s="1065"/>
      <c r="C11" s="1065"/>
      <c r="D11" s="1065"/>
      <c r="E11" s="1065"/>
      <c r="F11" s="46"/>
      <c r="G11" s="46"/>
    </row>
    <row r="12" spans="1:8" ht="24" customHeight="1">
      <c r="A12" s="1065"/>
      <c r="B12" s="1065"/>
      <c r="C12" s="1065"/>
      <c r="D12" s="1065"/>
      <c r="E12" s="1065"/>
      <c r="F12" s="1065"/>
      <c r="G12" s="1065"/>
      <c r="H12" s="1065"/>
    </row>
    <row r="13" spans="1:8">
      <c r="A13" s="47"/>
    </row>
  </sheetData>
  <mergeCells count="4">
    <mergeCell ref="A11:E11"/>
    <mergeCell ref="A12:H12"/>
    <mergeCell ref="B2:G2"/>
    <mergeCell ref="H2:H3"/>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tabColor rgb="FF92D050"/>
    <pageSetUpPr fitToPage="1"/>
  </sheetPr>
  <dimension ref="A1:N28"/>
  <sheetViews>
    <sheetView zoomScaleNormal="100" workbookViewId="0">
      <selection activeCell="B5" sqref="B5:B6"/>
    </sheetView>
  </sheetViews>
  <sheetFormatPr baseColWidth="10" defaultRowHeight="12.75"/>
  <cols>
    <col min="1" max="1" width="39" customWidth="1"/>
    <col min="2" max="2" width="11.85546875" customWidth="1"/>
    <col min="3" max="3" width="14.5703125" customWidth="1"/>
    <col min="4" max="4" width="12.7109375" customWidth="1"/>
    <col min="5" max="5" width="13.42578125" customWidth="1"/>
    <col min="6" max="6" width="11.85546875" customWidth="1"/>
    <col min="7" max="7" width="14.140625" customWidth="1"/>
    <col min="8" max="8" width="14.5703125" customWidth="1"/>
    <col min="9" max="9" width="14.140625" customWidth="1"/>
  </cols>
  <sheetData>
    <row r="1" spans="1:14" ht="12.75" customHeight="1">
      <c r="A1" s="1204" t="s">
        <v>425</v>
      </c>
      <c r="B1" s="1204"/>
      <c r="C1" s="1204"/>
      <c r="D1" s="1204"/>
      <c r="E1" s="1204"/>
      <c r="F1" s="1204"/>
      <c r="G1" s="1204"/>
      <c r="H1" s="1204"/>
    </row>
    <row r="2" spans="1:14" ht="21" customHeight="1">
      <c r="A2" s="1204"/>
      <c r="B2" s="1204"/>
      <c r="C2" s="1204"/>
      <c r="D2" s="1204"/>
      <c r="E2" s="1204"/>
      <c r="F2" s="1204"/>
      <c r="G2" s="1204"/>
      <c r="H2" s="1204"/>
    </row>
    <row r="3" spans="1:14" ht="13.5" thickBot="1">
      <c r="A3" s="22"/>
      <c r="B3" s="22"/>
      <c r="C3" s="22"/>
      <c r="E3" s="22"/>
      <c r="F3" s="22"/>
    </row>
    <row r="4" spans="1:14" ht="23.25" customHeight="1">
      <c r="A4" s="222"/>
      <c r="B4" s="1205" t="s">
        <v>166</v>
      </c>
      <c r="C4" s="1205"/>
      <c r="D4" s="1205"/>
      <c r="E4" s="1205"/>
      <c r="F4" s="1205" t="s">
        <v>168</v>
      </c>
      <c r="G4" s="1205"/>
      <c r="H4" s="1205"/>
      <c r="I4" s="1206"/>
    </row>
    <row r="5" spans="1:14" ht="21.75" customHeight="1">
      <c r="A5" s="223"/>
      <c r="B5" s="1207" t="s">
        <v>275</v>
      </c>
      <c r="C5" s="1207" t="s">
        <v>274</v>
      </c>
      <c r="D5" s="1207" t="s">
        <v>230</v>
      </c>
      <c r="E5" s="1207" t="s">
        <v>231</v>
      </c>
      <c r="F5" s="1208" t="s">
        <v>275</v>
      </c>
      <c r="G5" s="1208" t="s">
        <v>274</v>
      </c>
      <c r="H5" s="1208" t="s">
        <v>230</v>
      </c>
      <c r="I5" s="1210" t="s">
        <v>231</v>
      </c>
    </row>
    <row r="6" spans="1:14" ht="64.5" customHeight="1">
      <c r="A6" s="224"/>
      <c r="B6" s="1207"/>
      <c r="C6" s="1207"/>
      <c r="D6" s="1207"/>
      <c r="E6" s="1207"/>
      <c r="F6" s="1209"/>
      <c r="G6" s="1209"/>
      <c r="H6" s="1209"/>
      <c r="I6" s="1211"/>
      <c r="K6" s="156"/>
      <c r="L6" s="156"/>
      <c r="M6" s="156"/>
      <c r="N6" s="156"/>
    </row>
    <row r="7" spans="1:14" ht="15">
      <c r="A7" s="348" t="s">
        <v>8</v>
      </c>
      <c r="B7" s="815">
        <v>1.3</v>
      </c>
      <c r="C7" s="598">
        <v>67.5</v>
      </c>
      <c r="D7" s="598">
        <v>23.6</v>
      </c>
      <c r="E7" s="598">
        <v>36.200000000000003</v>
      </c>
      <c r="F7" s="815">
        <v>1</v>
      </c>
      <c r="G7" s="598">
        <v>60.1</v>
      </c>
      <c r="H7" s="598">
        <v>23.4</v>
      </c>
      <c r="I7" s="599">
        <v>35.6</v>
      </c>
      <c r="K7" s="157"/>
      <c r="L7" s="157"/>
      <c r="M7" s="157"/>
      <c r="N7" s="157"/>
    </row>
    <row r="8" spans="1:14" ht="17.25" customHeight="1">
      <c r="A8" s="349" t="s">
        <v>95</v>
      </c>
      <c r="B8" s="816">
        <v>1.1000000000000001</v>
      </c>
      <c r="C8" s="600">
        <v>72.3</v>
      </c>
      <c r="D8" s="600">
        <v>23.4</v>
      </c>
      <c r="E8" s="600">
        <v>35.799999999999997</v>
      </c>
      <c r="F8" s="816">
        <v>0.9</v>
      </c>
      <c r="G8" s="600">
        <v>73.599999999999994</v>
      </c>
      <c r="H8" s="600">
        <v>23.7</v>
      </c>
      <c r="I8" s="601">
        <v>35.5</v>
      </c>
      <c r="K8" s="157"/>
      <c r="L8" s="157"/>
      <c r="M8" s="157"/>
      <c r="N8" s="157"/>
    </row>
    <row r="9" spans="1:14" ht="15">
      <c r="A9" s="350" t="s">
        <v>66</v>
      </c>
      <c r="B9" s="816">
        <v>1.3</v>
      </c>
      <c r="C9" s="602">
        <v>68.400000000000006</v>
      </c>
      <c r="D9" s="602">
        <v>25.3</v>
      </c>
      <c r="E9" s="602">
        <v>37.1</v>
      </c>
      <c r="F9" s="816">
        <v>1.6</v>
      </c>
      <c r="G9" s="602">
        <v>67.2</v>
      </c>
      <c r="H9" s="602">
        <v>23.5</v>
      </c>
      <c r="I9" s="603">
        <v>33.9</v>
      </c>
      <c r="K9" s="157"/>
      <c r="L9" s="157"/>
      <c r="M9" s="157"/>
      <c r="N9" s="157"/>
    </row>
    <row r="10" spans="1:14" ht="18.75" customHeight="1">
      <c r="A10" s="350" t="s">
        <v>67</v>
      </c>
      <c r="B10" s="816">
        <v>1.1000000000000001</v>
      </c>
      <c r="C10" s="602">
        <v>72.3</v>
      </c>
      <c r="D10" s="602">
        <v>21.2</v>
      </c>
      <c r="E10" s="602">
        <v>33.9</v>
      </c>
      <c r="F10" s="816">
        <v>1.2</v>
      </c>
      <c r="G10" s="602">
        <v>72.5</v>
      </c>
      <c r="H10" s="602">
        <v>19</v>
      </c>
      <c r="I10" s="603">
        <v>29.1</v>
      </c>
      <c r="K10" s="157"/>
      <c r="L10" s="157"/>
      <c r="M10" s="157"/>
      <c r="N10" s="157"/>
    </row>
    <row r="11" spans="1:14" ht="17.25" customHeight="1">
      <c r="A11" s="350" t="s">
        <v>68</v>
      </c>
      <c r="B11" s="816">
        <v>0.9</v>
      </c>
      <c r="C11" s="602">
        <v>74.599999999999994</v>
      </c>
      <c r="D11" s="602">
        <v>23.4</v>
      </c>
      <c r="E11" s="602">
        <v>35.9</v>
      </c>
      <c r="F11" s="816">
        <v>0.6</v>
      </c>
      <c r="G11" s="602">
        <v>74.599999999999994</v>
      </c>
      <c r="H11" s="602">
        <v>24.6</v>
      </c>
      <c r="I11" s="603">
        <v>36.9</v>
      </c>
      <c r="J11" s="1"/>
      <c r="K11" s="157"/>
      <c r="L11" s="157"/>
      <c r="M11" s="157"/>
      <c r="N11" s="157"/>
    </row>
    <row r="12" spans="1:14" ht="16.5" customHeight="1">
      <c r="A12" s="228" t="s">
        <v>96</v>
      </c>
      <c r="B12" s="816">
        <v>0.9</v>
      </c>
      <c r="C12" s="600">
        <v>49.3</v>
      </c>
      <c r="D12" s="600">
        <v>21.4</v>
      </c>
      <c r="E12" s="600">
        <v>37.1</v>
      </c>
      <c r="F12" s="816">
        <v>0.9</v>
      </c>
      <c r="G12" s="600">
        <v>35.6</v>
      </c>
      <c r="H12" s="600">
        <v>21.3</v>
      </c>
      <c r="I12" s="601">
        <v>34.700000000000003</v>
      </c>
      <c r="J12" s="1"/>
      <c r="K12" s="157"/>
      <c r="L12" s="157"/>
      <c r="M12" s="157"/>
      <c r="N12" s="157"/>
    </row>
    <row r="13" spans="1:14" ht="16.5" customHeight="1">
      <c r="A13" s="228" t="s">
        <v>55</v>
      </c>
      <c r="B13" s="816">
        <v>1.8</v>
      </c>
      <c r="C13" s="600">
        <v>64.599999999999994</v>
      </c>
      <c r="D13" s="600">
        <v>30</v>
      </c>
      <c r="E13" s="600">
        <v>39.200000000000003</v>
      </c>
      <c r="F13" s="816">
        <v>1.1000000000000001</v>
      </c>
      <c r="G13" s="600">
        <v>45.9</v>
      </c>
      <c r="H13" s="600">
        <v>25.1</v>
      </c>
      <c r="I13" s="601">
        <v>52.4</v>
      </c>
      <c r="J13" s="1"/>
      <c r="K13" s="157"/>
      <c r="L13" s="157"/>
      <c r="M13" s="157"/>
      <c r="N13" s="157"/>
    </row>
    <row r="14" spans="1:14" ht="21" customHeight="1">
      <c r="A14" s="351" t="s">
        <v>53</v>
      </c>
      <c r="B14" s="815">
        <v>1.3</v>
      </c>
      <c r="C14" s="598">
        <v>68</v>
      </c>
      <c r="D14" s="598">
        <v>23.7</v>
      </c>
      <c r="E14" s="598">
        <v>36.200000000000003</v>
      </c>
      <c r="F14" s="815">
        <v>1</v>
      </c>
      <c r="G14" s="598">
        <v>62.4</v>
      </c>
      <c r="H14" s="598">
        <v>23.3</v>
      </c>
      <c r="I14" s="599">
        <v>35.5</v>
      </c>
      <c r="J14" s="1"/>
      <c r="K14" s="157"/>
      <c r="L14" s="157"/>
      <c r="M14" s="157"/>
      <c r="N14" s="157"/>
    </row>
    <row r="15" spans="1:14" ht="15">
      <c r="A15" s="352" t="s">
        <v>52</v>
      </c>
      <c r="B15" s="816">
        <v>4.3</v>
      </c>
      <c r="C15" s="600">
        <v>22.9</v>
      </c>
      <c r="D15" s="600">
        <v>17.600000000000001</v>
      </c>
      <c r="E15" s="600">
        <v>31.2</v>
      </c>
      <c r="F15" s="816">
        <v>2.6</v>
      </c>
      <c r="G15" s="600">
        <v>18.399999999999999</v>
      </c>
      <c r="H15" s="600">
        <v>26.3</v>
      </c>
      <c r="I15" s="601">
        <v>41.1</v>
      </c>
      <c r="K15" s="157"/>
      <c r="L15" s="157"/>
      <c r="M15" s="157"/>
      <c r="N15" s="157"/>
    </row>
    <row r="16" spans="1:14" ht="18.75" customHeight="1">
      <c r="A16" s="353" t="s">
        <v>17</v>
      </c>
      <c r="B16" s="816">
        <v>1.3</v>
      </c>
      <c r="C16" s="558">
        <v>65.599999999999994</v>
      </c>
      <c r="D16" s="558">
        <v>23.4</v>
      </c>
      <c r="E16" s="558">
        <v>36</v>
      </c>
      <c r="F16" s="816">
        <v>1</v>
      </c>
      <c r="G16" s="558">
        <v>59.3</v>
      </c>
      <c r="H16" s="558">
        <v>23.7</v>
      </c>
      <c r="I16" s="559">
        <v>36</v>
      </c>
      <c r="K16" s="157"/>
      <c r="L16" s="157"/>
      <c r="M16" s="157"/>
      <c r="N16" s="157"/>
    </row>
    <row r="17" spans="1:14" ht="21" customHeight="1">
      <c r="A17" s="354" t="s">
        <v>16</v>
      </c>
      <c r="B17" s="816">
        <v>1.4</v>
      </c>
      <c r="C17" s="558">
        <v>73.8</v>
      </c>
      <c r="D17" s="558">
        <v>24.4</v>
      </c>
      <c r="E17" s="558">
        <v>36.6</v>
      </c>
      <c r="F17" s="816">
        <v>1.1000000000000001</v>
      </c>
      <c r="G17" s="558">
        <v>63.5</v>
      </c>
      <c r="H17" s="558">
        <v>21.8</v>
      </c>
      <c r="I17" s="559">
        <v>34.1</v>
      </c>
      <c r="K17" s="157"/>
      <c r="L17" s="157"/>
      <c r="M17" s="157"/>
      <c r="N17" s="157"/>
    </row>
    <row r="18" spans="1:14" ht="17.25" customHeight="1">
      <c r="A18" s="355" t="s">
        <v>36</v>
      </c>
      <c r="B18" s="816">
        <v>2.6</v>
      </c>
      <c r="C18" s="600">
        <v>52.2</v>
      </c>
      <c r="D18" s="600">
        <v>21.5</v>
      </c>
      <c r="E18" s="600">
        <v>31.9</v>
      </c>
      <c r="F18" s="816">
        <v>1.9</v>
      </c>
      <c r="G18" s="600">
        <v>34.9</v>
      </c>
      <c r="H18" s="600">
        <v>22.7</v>
      </c>
      <c r="I18" s="601">
        <v>33.700000000000003</v>
      </c>
      <c r="K18" s="157"/>
      <c r="L18" s="157"/>
      <c r="M18" s="157"/>
      <c r="N18" s="157"/>
    </row>
    <row r="19" spans="1:14" ht="15">
      <c r="A19" s="356" t="s">
        <v>101</v>
      </c>
      <c r="B19" s="816">
        <v>2.4</v>
      </c>
      <c r="C19" s="600">
        <v>61.1</v>
      </c>
      <c r="D19" s="600">
        <v>21.3</v>
      </c>
      <c r="E19" s="600">
        <v>32</v>
      </c>
      <c r="F19" s="816">
        <v>1.5</v>
      </c>
      <c r="G19" s="600">
        <v>55</v>
      </c>
      <c r="H19" s="600">
        <v>21</v>
      </c>
      <c r="I19" s="601">
        <v>32.4</v>
      </c>
      <c r="K19" s="157"/>
      <c r="L19" s="157"/>
      <c r="M19" s="157"/>
      <c r="N19" s="157"/>
    </row>
    <row r="20" spans="1:14" ht="19.5" customHeight="1">
      <c r="A20" s="356" t="s">
        <v>102</v>
      </c>
      <c r="B20" s="816">
        <v>1.3</v>
      </c>
      <c r="C20" s="600">
        <v>76.2</v>
      </c>
      <c r="D20" s="600">
        <v>23.6</v>
      </c>
      <c r="E20" s="600">
        <v>36.200000000000003</v>
      </c>
      <c r="F20" s="816">
        <v>1</v>
      </c>
      <c r="G20" s="600">
        <v>70.099999999999994</v>
      </c>
      <c r="H20" s="600">
        <v>24</v>
      </c>
      <c r="I20" s="601">
        <v>36.1</v>
      </c>
      <c r="K20" s="157"/>
      <c r="L20" s="157"/>
      <c r="M20" s="157"/>
      <c r="N20" s="157"/>
    </row>
    <row r="21" spans="1:14" ht="19.5" customHeight="1">
      <c r="A21" s="356" t="s">
        <v>86</v>
      </c>
      <c r="B21" s="816">
        <v>0.7</v>
      </c>
      <c r="C21" s="600">
        <v>77.099999999999994</v>
      </c>
      <c r="D21" s="600">
        <v>25.4</v>
      </c>
      <c r="E21" s="600">
        <v>39.799999999999997</v>
      </c>
      <c r="F21" s="816">
        <v>0.6</v>
      </c>
      <c r="G21" s="600">
        <v>71.5</v>
      </c>
      <c r="H21" s="600">
        <v>24.3</v>
      </c>
      <c r="I21" s="601">
        <v>37.200000000000003</v>
      </c>
      <c r="K21" s="157"/>
      <c r="L21" s="157"/>
      <c r="M21" s="157"/>
      <c r="N21" s="157"/>
    </row>
    <row r="22" spans="1:14" ht="21.75" customHeight="1" thickBot="1">
      <c r="A22" s="357" t="s">
        <v>87</v>
      </c>
      <c r="B22" s="817">
        <v>-0.2</v>
      </c>
      <c r="C22" s="604">
        <v>51</v>
      </c>
      <c r="D22" s="604">
        <v>31.1</v>
      </c>
      <c r="E22" s="604">
        <v>47.2</v>
      </c>
      <c r="F22" s="817">
        <v>0.2</v>
      </c>
      <c r="G22" s="604">
        <v>44.2</v>
      </c>
      <c r="H22" s="604">
        <v>24.1</v>
      </c>
      <c r="I22" s="605">
        <v>39.9</v>
      </c>
      <c r="K22" s="157"/>
      <c r="L22" s="157"/>
      <c r="M22" s="157"/>
      <c r="N22" s="157"/>
    </row>
    <row r="23" spans="1:14" ht="12.75" customHeight="1">
      <c r="A23" s="1061" t="s">
        <v>424</v>
      </c>
      <c r="B23" s="1061"/>
      <c r="C23" s="1061"/>
      <c r="D23" s="1061"/>
      <c r="E23" s="1061"/>
      <c r="F23" s="1061"/>
      <c r="G23" s="1061"/>
      <c r="H23" s="1061"/>
      <c r="I23" s="1061"/>
    </row>
    <row r="24" spans="1:14" ht="30" customHeight="1">
      <c r="A24" s="1063" t="s">
        <v>426</v>
      </c>
      <c r="B24" s="1063"/>
      <c r="C24" s="1063"/>
      <c r="D24" s="1063"/>
      <c r="E24" s="1063"/>
      <c r="F24" s="1063"/>
      <c r="G24" s="1063"/>
      <c r="H24" s="1063"/>
      <c r="I24" s="1063"/>
    </row>
    <row r="25" spans="1:14" ht="12.75" customHeight="1">
      <c r="A25" s="1063" t="s">
        <v>150</v>
      </c>
      <c r="B25" s="1063"/>
      <c r="C25" s="1063"/>
      <c r="D25" s="1063"/>
      <c r="E25" s="1063"/>
      <c r="F25" s="1063"/>
      <c r="G25" s="1063"/>
      <c r="H25" s="1063"/>
      <c r="I25" s="1063"/>
    </row>
    <row r="26" spans="1:14" s="1" customFormat="1" ht="24.75" customHeight="1">
      <c r="A26" s="1065" t="s">
        <v>427</v>
      </c>
      <c r="B26" s="1065"/>
      <c r="C26" s="1065"/>
      <c r="D26" s="1065"/>
      <c r="E26" s="1070"/>
      <c r="F26" s="1070"/>
      <c r="G26" s="1070"/>
      <c r="H26" s="1070"/>
      <c r="I26" s="1070"/>
    </row>
    <row r="27" spans="1:14" s="1" customFormat="1" ht="37.5" customHeight="1">
      <c r="A27" s="595"/>
      <c r="B27" s="595"/>
      <c r="C27" s="595"/>
      <c r="D27" s="595"/>
      <c r="E27" s="595"/>
      <c r="F27" s="595"/>
      <c r="G27" s="595"/>
      <c r="H27" s="595"/>
      <c r="I27" s="595"/>
      <c r="J27" s="595"/>
    </row>
    <row r="28" spans="1:14" s="16" customFormat="1" ht="12.75" customHeight="1">
      <c r="A28" s="595"/>
      <c r="B28" s="26"/>
      <c r="C28" s="26"/>
      <c r="D28" s="26"/>
      <c r="E28" s="27"/>
      <c r="F28" s="12"/>
      <c r="G28"/>
      <c r="H28"/>
      <c r="I28"/>
      <c r="K28"/>
    </row>
  </sheetData>
  <mergeCells count="15">
    <mergeCell ref="A23:I23"/>
    <mergeCell ref="A24:I24"/>
    <mergeCell ref="A25:I25"/>
    <mergeCell ref="A26:I26"/>
    <mergeCell ref="A1:H2"/>
    <mergeCell ref="B4:E4"/>
    <mergeCell ref="F4:I4"/>
    <mergeCell ref="B5:B6"/>
    <mergeCell ref="F5:F6"/>
    <mergeCell ref="C5:C6"/>
    <mergeCell ref="D5:D6"/>
    <mergeCell ref="E5:E6"/>
    <mergeCell ref="G5:G6"/>
    <mergeCell ref="H5:H6"/>
    <mergeCell ref="I5:I6"/>
  </mergeCells>
  <pageMargins left="0.7" right="0.7" top="0.75" bottom="0.75" header="0.3" footer="0.3"/>
  <pageSetup paperSize="9" scale="91"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tabColor rgb="FFFF0000"/>
  </sheetPr>
  <dimension ref="A1:U45"/>
  <sheetViews>
    <sheetView topLeftCell="A37" workbookViewId="0">
      <selection activeCell="P16" sqref="P16"/>
    </sheetView>
  </sheetViews>
  <sheetFormatPr baseColWidth="10" defaultColWidth="11.42578125" defaultRowHeight="12.75"/>
  <cols>
    <col min="1" max="1" width="33" style="32" customWidth="1"/>
    <col min="2" max="3" width="9.5703125" style="38" customWidth="1"/>
    <col min="4" max="4" width="9.5703125" style="32" customWidth="1"/>
    <col min="5" max="5" width="15" style="32" customWidth="1"/>
    <col min="6" max="7" width="9.5703125" style="33" customWidth="1"/>
    <col min="8" max="8" width="9.5703125" style="30" customWidth="1"/>
    <col min="9" max="9" width="16" style="31" customWidth="1"/>
    <col min="10" max="11" width="9.5703125" style="33" customWidth="1"/>
    <col min="12" max="12" width="9.5703125" style="30" customWidth="1"/>
    <col min="13" max="13" width="14.5703125" style="31" customWidth="1"/>
    <col min="14" max="15" width="9.5703125" style="33" customWidth="1"/>
    <col min="16" max="16" width="9.5703125" style="30" customWidth="1"/>
    <col min="17" max="17" width="14.5703125" style="30" customWidth="1"/>
    <col min="18" max="19" width="8" style="33" customWidth="1"/>
    <col min="20" max="20" width="8" style="30" customWidth="1"/>
    <col min="21" max="21" width="10.42578125" style="31" customWidth="1"/>
    <col min="22" max="16384" width="11.42578125" style="32"/>
  </cols>
  <sheetData>
    <row r="1" spans="1:21" s="237" customFormat="1" ht="33.75" customHeight="1" thickBot="1">
      <c r="A1" s="342" t="s">
        <v>395</v>
      </c>
      <c r="B1" s="343"/>
      <c r="C1" s="343"/>
      <c r="D1" s="343"/>
      <c r="G1" s="343"/>
      <c r="H1" s="312"/>
      <c r="I1" s="313"/>
      <c r="L1" s="312"/>
      <c r="M1" s="313"/>
      <c r="P1" s="312"/>
      <c r="Q1" s="312"/>
      <c r="T1" s="312"/>
      <c r="U1" s="313"/>
    </row>
    <row r="2" spans="1:21" s="33" customFormat="1" ht="24" customHeight="1">
      <c r="A2" s="344"/>
      <c r="B2" s="1231" t="s">
        <v>8</v>
      </c>
      <c r="C2" s="1232"/>
      <c r="D2" s="1232"/>
      <c r="E2" s="1233"/>
      <c r="F2" s="1222" t="s">
        <v>11</v>
      </c>
      <c r="G2" s="1215"/>
      <c r="H2" s="1215"/>
      <c r="I2" s="1223"/>
      <c r="J2" s="1222" t="s">
        <v>12</v>
      </c>
      <c r="K2" s="1215"/>
      <c r="L2" s="1215"/>
      <c r="M2" s="1223"/>
      <c r="N2" s="1215" t="s">
        <v>13</v>
      </c>
      <c r="O2" s="1216"/>
      <c r="P2" s="1216"/>
      <c r="Q2" s="1217"/>
    </row>
    <row r="3" spans="1:21" s="33" customFormat="1" ht="21" customHeight="1">
      <c r="A3" s="345"/>
      <c r="B3" s="1224" t="s">
        <v>256</v>
      </c>
      <c r="C3" s="1218" t="s">
        <v>195</v>
      </c>
      <c r="D3" s="1218" t="s">
        <v>250</v>
      </c>
      <c r="E3" s="1229" t="s">
        <v>216</v>
      </c>
      <c r="F3" s="1224" t="s">
        <v>256</v>
      </c>
      <c r="G3" s="1218" t="s">
        <v>195</v>
      </c>
      <c r="H3" s="1218" t="s">
        <v>250</v>
      </c>
      <c r="I3" s="1229" t="s">
        <v>216</v>
      </c>
      <c r="J3" s="1224" t="s">
        <v>256</v>
      </c>
      <c r="K3" s="1218" t="s">
        <v>195</v>
      </c>
      <c r="L3" s="1218" t="s">
        <v>250</v>
      </c>
      <c r="M3" s="1229" t="s">
        <v>216</v>
      </c>
      <c r="N3" s="1220" t="s">
        <v>256</v>
      </c>
      <c r="O3" s="1218" t="s">
        <v>195</v>
      </c>
      <c r="P3" s="1218" t="s">
        <v>250</v>
      </c>
      <c r="Q3" s="1227" t="s">
        <v>216</v>
      </c>
    </row>
    <row r="4" spans="1:21" s="33" customFormat="1" ht="54.75" customHeight="1" thickBot="1">
      <c r="A4" s="346"/>
      <c r="B4" s="1225"/>
      <c r="C4" s="1219"/>
      <c r="D4" s="1226"/>
      <c r="E4" s="1230" t="s">
        <v>146</v>
      </c>
      <c r="F4" s="1225"/>
      <c r="G4" s="1219"/>
      <c r="H4" s="1226"/>
      <c r="I4" s="1230" t="s">
        <v>146</v>
      </c>
      <c r="J4" s="1225"/>
      <c r="K4" s="1219"/>
      <c r="L4" s="1226"/>
      <c r="M4" s="1230" t="s">
        <v>146</v>
      </c>
      <c r="N4" s="1221"/>
      <c r="O4" s="1219"/>
      <c r="P4" s="1226"/>
      <c r="Q4" s="1228" t="s">
        <v>146</v>
      </c>
    </row>
    <row r="5" spans="1:21" s="33" customFormat="1" ht="15" customHeight="1" thickBot="1">
      <c r="A5" s="986"/>
      <c r="B5" s="1235" t="s">
        <v>119</v>
      </c>
      <c r="C5" s="1236"/>
      <c r="D5" s="1236"/>
      <c r="E5" s="1236"/>
      <c r="F5" s="1236"/>
      <c r="G5" s="1236"/>
      <c r="H5" s="1236"/>
      <c r="I5" s="1236"/>
      <c r="J5" s="1236"/>
      <c r="K5" s="1236"/>
      <c r="L5" s="1236"/>
      <c r="M5" s="1236"/>
      <c r="N5" s="1236"/>
      <c r="O5" s="1236"/>
      <c r="P5" s="1236"/>
      <c r="Q5" s="1237"/>
    </row>
    <row r="6" spans="1:21">
      <c r="A6" s="203" t="s">
        <v>5</v>
      </c>
      <c r="B6" s="500">
        <v>2604</v>
      </c>
      <c r="C6" s="520">
        <v>2559</v>
      </c>
      <c r="D6" s="499">
        <f>(B6/1.0103/C6-1)*100</f>
        <v>0.7</v>
      </c>
      <c r="E6" s="502">
        <f>(B6/1.0103-C6)/C$16*100</f>
        <v>0.9</v>
      </c>
      <c r="F6" s="500">
        <v>3144</v>
      </c>
      <c r="G6" s="520">
        <v>3100</v>
      </c>
      <c r="H6" s="499">
        <f>(F6/1.0103/G6-1)*100</f>
        <v>0.4</v>
      </c>
      <c r="I6" s="502">
        <f>(F6/1.0103-G6)/G$16*100</f>
        <v>0.5</v>
      </c>
      <c r="J6" s="500">
        <v>2880</v>
      </c>
      <c r="K6" s="520">
        <v>2841</v>
      </c>
      <c r="L6" s="499">
        <f>(J6/1.0103/K6-1)*100</f>
        <v>0.3</v>
      </c>
      <c r="M6" s="502">
        <f>(J6/1.0103-K6)/K$16*100</f>
        <v>0.4</v>
      </c>
      <c r="N6" s="501">
        <v>2210</v>
      </c>
      <c r="O6" s="520">
        <v>2169</v>
      </c>
      <c r="P6" s="499">
        <f>(N6/1.0103/O6-1)*100</f>
        <v>0.9</v>
      </c>
      <c r="Q6" s="502">
        <f>(N6/1.0103-O6)/O$16*100</f>
        <v>1</v>
      </c>
      <c r="R6" s="32"/>
      <c r="S6" s="32"/>
      <c r="T6" s="32"/>
      <c r="U6" s="32"/>
    </row>
    <row r="7" spans="1:21" ht="15" customHeight="1">
      <c r="A7" s="204" t="s">
        <v>6</v>
      </c>
      <c r="B7" s="492">
        <v>2028</v>
      </c>
      <c r="C7" s="521">
        <v>1976</v>
      </c>
      <c r="D7" s="493">
        <f>(B7/1.0103/C7-1)*100</f>
        <v>1.6</v>
      </c>
      <c r="E7" s="495">
        <f>(B7/1.0103-C7)/C$16*100</f>
        <v>1.5</v>
      </c>
      <c r="F7" s="492">
        <v>2355</v>
      </c>
      <c r="G7" s="521">
        <v>2299</v>
      </c>
      <c r="H7" s="493">
        <f>(F7/1.0103/G7-1)*100</f>
        <v>1.4</v>
      </c>
      <c r="I7" s="495">
        <f>(F7/1.0103-G7)/G$16*100</f>
        <v>1.2</v>
      </c>
      <c r="J7" s="492">
        <v>2251</v>
      </c>
      <c r="K7" s="521">
        <v>2207</v>
      </c>
      <c r="L7" s="493">
        <f>(J7/1.0103/K7-1)*100</f>
        <v>1</v>
      </c>
      <c r="M7" s="495">
        <f>(J7/1.0103-K7)/K$16*100</f>
        <v>0.9</v>
      </c>
      <c r="N7" s="494">
        <v>1767</v>
      </c>
      <c r="O7" s="521">
        <v>1716</v>
      </c>
      <c r="P7" s="493">
        <f>(N7/1.0103/O7-1)*100</f>
        <v>1.9</v>
      </c>
      <c r="Q7" s="495">
        <f>(N7/1.0103-O7)/O$16*100</f>
        <v>1.8</v>
      </c>
      <c r="R7" s="32"/>
      <c r="S7" s="32"/>
      <c r="T7" s="32"/>
      <c r="U7" s="32"/>
    </row>
    <row r="8" spans="1:21" ht="39.75" customHeight="1">
      <c r="A8" s="204" t="s">
        <v>63</v>
      </c>
      <c r="B8" s="492">
        <v>576</v>
      </c>
      <c r="C8" s="521">
        <v>583</v>
      </c>
      <c r="D8" s="493">
        <f>(B8/1.0103/C8-1)*100</f>
        <v>-2.2000000000000002</v>
      </c>
      <c r="E8" s="495">
        <f>(B8/1.0103-C8)/C$16*100</f>
        <v>-0.6</v>
      </c>
      <c r="F8" s="492">
        <v>789</v>
      </c>
      <c r="G8" s="521">
        <v>801</v>
      </c>
      <c r="H8" s="493">
        <f>(F8/1.0103/G8-1)*100</f>
        <v>-2.5</v>
      </c>
      <c r="I8" s="495">
        <f>(F8/1.0103-G8)/G$16*100</f>
        <v>-0.8</v>
      </c>
      <c r="J8" s="492">
        <v>629</v>
      </c>
      <c r="K8" s="521">
        <v>634</v>
      </c>
      <c r="L8" s="493">
        <f>(J8/1.0103/K8-1)*100</f>
        <v>-1.8</v>
      </c>
      <c r="M8" s="495">
        <f>(J8/1.0103-K8)/K$16*100</f>
        <v>-0.5</v>
      </c>
      <c r="N8" s="494">
        <v>443</v>
      </c>
      <c r="O8" s="521">
        <v>453</v>
      </c>
      <c r="P8" s="493">
        <f>(N8/1.0103/O8-1)*100</f>
        <v>-3.2</v>
      </c>
      <c r="Q8" s="495">
        <f>(N8/1.0103-O8)/O$16*100</f>
        <v>-0.8</v>
      </c>
      <c r="R8" s="32"/>
      <c r="S8" s="32"/>
      <c r="T8" s="32"/>
      <c r="U8" s="32"/>
    </row>
    <row r="9" spans="1:21" ht="8.1" customHeight="1">
      <c r="A9" s="347"/>
      <c r="B9" s="496"/>
      <c r="C9" s="522"/>
      <c r="D9" s="493"/>
      <c r="E9" s="495"/>
      <c r="F9" s="496"/>
      <c r="G9" s="522"/>
      <c r="H9" s="493"/>
      <c r="I9" s="495"/>
      <c r="J9" s="496"/>
      <c r="K9" s="522"/>
      <c r="L9" s="493"/>
      <c r="M9" s="495"/>
      <c r="N9" s="497"/>
      <c r="O9" s="522"/>
      <c r="P9" s="493"/>
      <c r="Q9" s="495"/>
      <c r="R9" s="32"/>
      <c r="S9" s="32"/>
      <c r="T9" s="32"/>
      <c r="U9" s="32"/>
    </row>
    <row r="10" spans="1:21" ht="18" customHeight="1">
      <c r="A10" s="204" t="s">
        <v>105</v>
      </c>
      <c r="B10" s="807">
        <f>B8/B6*100</f>
        <v>22.1</v>
      </c>
      <c r="C10" s="806">
        <f>C8/C6*100</f>
        <v>22.8</v>
      </c>
      <c r="D10" s="702"/>
      <c r="E10" s="703"/>
      <c r="F10" s="807">
        <f>F8/F6*100</f>
        <v>25.1</v>
      </c>
      <c r="G10" s="806">
        <f>G8/G6*100</f>
        <v>25.8</v>
      </c>
      <c r="H10" s="702"/>
      <c r="I10" s="703"/>
      <c r="J10" s="807">
        <f>J8/J6*100</f>
        <v>21.8</v>
      </c>
      <c r="K10" s="806">
        <f>K8/K6*100</f>
        <v>22.3</v>
      </c>
      <c r="L10" s="702"/>
      <c r="M10" s="703"/>
      <c r="N10" s="806">
        <f>N8/N6*100</f>
        <v>20</v>
      </c>
      <c r="O10" s="806">
        <f>O8/O6*100</f>
        <v>20.9</v>
      </c>
      <c r="P10" s="702"/>
      <c r="Q10" s="703"/>
      <c r="R10" s="32"/>
      <c r="S10" s="32"/>
      <c r="T10" s="32"/>
      <c r="U10" s="32"/>
    </row>
    <row r="11" spans="1:21" ht="8.1" customHeight="1">
      <c r="A11" s="204"/>
      <c r="B11" s="492"/>
      <c r="C11" s="521"/>
      <c r="D11" s="493"/>
      <c r="E11" s="495"/>
      <c r="F11" s="492"/>
      <c r="G11" s="521"/>
      <c r="H11" s="493"/>
      <c r="I11" s="495"/>
      <c r="J11" s="492"/>
      <c r="K11" s="521"/>
      <c r="L11" s="493"/>
      <c r="M11" s="495"/>
      <c r="N11" s="494"/>
      <c r="O11" s="521"/>
      <c r="P11" s="493"/>
      <c r="Q11" s="495"/>
      <c r="R11" s="32"/>
      <c r="S11" s="32"/>
      <c r="T11" s="32"/>
      <c r="U11" s="32"/>
    </row>
    <row r="12" spans="1:21" s="87" customFormat="1" ht="17.25" customHeight="1">
      <c r="A12" s="203" t="s">
        <v>281</v>
      </c>
      <c r="B12" s="500">
        <v>459</v>
      </c>
      <c r="C12" s="520">
        <v>442</v>
      </c>
      <c r="D12" s="499">
        <f>(B12/1.0103/C12-1)*100</f>
        <v>2.8</v>
      </c>
      <c r="E12" s="502">
        <f>-(B12/1.0103-C12)/C$16*100</f>
        <v>-0.6</v>
      </c>
      <c r="F12" s="500">
        <v>549</v>
      </c>
      <c r="G12" s="520">
        <v>531</v>
      </c>
      <c r="H12" s="499">
        <f>(F12/1.0103/G12-1)*100</f>
        <v>2.2999999999999998</v>
      </c>
      <c r="I12" s="502">
        <f>-(F12/1.0103-G12)/G$16*100</f>
        <v>-0.5</v>
      </c>
      <c r="J12" s="500">
        <v>515</v>
      </c>
      <c r="K12" s="520">
        <v>500</v>
      </c>
      <c r="L12" s="499">
        <f>(J12/1.0103/K12-1)*100</f>
        <v>1.9</v>
      </c>
      <c r="M12" s="502">
        <f>-(J12/1.0103-K12)/K$16*100</f>
        <v>-0.4</v>
      </c>
      <c r="N12" s="501">
        <v>390</v>
      </c>
      <c r="O12" s="520">
        <v>373</v>
      </c>
      <c r="P12" s="499">
        <f>(N12/1.0103/O12-1)*100</f>
        <v>3.5</v>
      </c>
      <c r="Q12" s="502">
        <f>-(N12/1.0103-O12)/O$16*100</f>
        <v>-0.7</v>
      </c>
    </row>
    <row r="13" spans="1:21" ht="16.5" customHeight="1">
      <c r="A13" s="205" t="s">
        <v>394</v>
      </c>
      <c r="B13" s="492">
        <v>255</v>
      </c>
      <c r="C13" s="521">
        <v>241</v>
      </c>
      <c r="D13" s="493">
        <f>(B13/1.0103/C13-1)*100</f>
        <v>4.7</v>
      </c>
      <c r="E13" s="495">
        <f>-(B13/1.0103-C13)/C$16*100</f>
        <v>-0.5</v>
      </c>
      <c r="F13" s="492">
        <v>302</v>
      </c>
      <c r="G13" s="521">
        <v>288</v>
      </c>
      <c r="H13" s="493">
        <f>(F13/1.0103/G13-1)*100</f>
        <v>3.8</v>
      </c>
      <c r="I13" s="495">
        <f>-(F13/1.0103-G13)/G$16*100</f>
        <v>-0.4</v>
      </c>
      <c r="J13" s="492">
        <v>289</v>
      </c>
      <c r="K13" s="521">
        <v>277</v>
      </c>
      <c r="L13" s="493">
        <f>(J13/1.0103/K13-1)*100</f>
        <v>3.3</v>
      </c>
      <c r="M13" s="495">
        <f>-(J13/1.0103-K13)/K$16*100</f>
        <v>-0.4</v>
      </c>
      <c r="N13" s="494">
        <v>216</v>
      </c>
      <c r="O13" s="521">
        <v>203</v>
      </c>
      <c r="P13" s="493">
        <f>(N13/1.0103/O13-1)*100</f>
        <v>5.3</v>
      </c>
      <c r="Q13" s="495">
        <f>-(N13/1.0103-O13)/O$16*100</f>
        <v>-0.6</v>
      </c>
      <c r="R13" s="32"/>
      <c r="S13" s="32"/>
      <c r="T13" s="32"/>
      <c r="U13" s="32"/>
    </row>
    <row r="14" spans="1:21" ht="18" customHeight="1">
      <c r="A14" s="206" t="s">
        <v>64</v>
      </c>
      <c r="B14" s="492">
        <v>204</v>
      </c>
      <c r="C14" s="521">
        <v>201</v>
      </c>
      <c r="D14" s="493">
        <f>(B14/1.0103/C14-1)*100</f>
        <v>0.5</v>
      </c>
      <c r="E14" s="495">
        <f>-(B14/1.0103-C14)/C$16*100</f>
        <v>0</v>
      </c>
      <c r="F14" s="492">
        <v>247</v>
      </c>
      <c r="G14" s="521">
        <v>243</v>
      </c>
      <c r="H14" s="493">
        <f>(F14/1.0103/G14-1)*100</f>
        <v>0.6</v>
      </c>
      <c r="I14" s="495">
        <f>-(F14/1.0103-G14)/G$16*100</f>
        <v>-0.1</v>
      </c>
      <c r="J14" s="492">
        <v>226</v>
      </c>
      <c r="K14" s="521">
        <v>223</v>
      </c>
      <c r="L14" s="493">
        <f>(J14/1.0103/K14-1)*100</f>
        <v>0.3</v>
      </c>
      <c r="M14" s="495">
        <f>-(J14/1.0103-K14)/K$16*100</f>
        <v>0</v>
      </c>
      <c r="N14" s="494">
        <v>174</v>
      </c>
      <c r="O14" s="521">
        <v>170</v>
      </c>
      <c r="P14" s="493">
        <f>(N14/1.0103/O14-1)*100</f>
        <v>1.3</v>
      </c>
      <c r="Q14" s="495">
        <f>-(N14/1.0103-O14)/O$16*100</f>
        <v>-0.1</v>
      </c>
      <c r="R14" s="32"/>
      <c r="S14" s="32"/>
      <c r="T14" s="32"/>
      <c r="U14" s="32"/>
    </row>
    <row r="15" spans="1:21" ht="8.1" customHeight="1">
      <c r="A15" s="206"/>
      <c r="B15" s="808"/>
      <c r="C15" s="576"/>
      <c r="D15" s="505"/>
      <c r="E15" s="506"/>
      <c r="F15" s="808"/>
      <c r="G15" s="576"/>
      <c r="H15" s="505"/>
      <c r="I15" s="506"/>
      <c r="J15" s="808"/>
      <c r="K15" s="576"/>
      <c r="L15" s="505"/>
      <c r="M15" s="506"/>
      <c r="N15" s="575"/>
      <c r="O15" s="576"/>
      <c r="P15" s="505"/>
      <c r="Q15" s="506"/>
      <c r="R15" s="32"/>
      <c r="S15" s="32"/>
      <c r="T15" s="32"/>
      <c r="U15" s="32"/>
    </row>
    <row r="16" spans="1:21" s="87" customFormat="1" ht="22.5" customHeight="1" thickBot="1">
      <c r="A16" s="207" t="s">
        <v>7</v>
      </c>
      <c r="B16" s="500">
        <v>2145</v>
      </c>
      <c r="C16" s="520">
        <v>2117</v>
      </c>
      <c r="D16" s="508">
        <f>(B16/1.0103/C16-1)*100</f>
        <v>0.3</v>
      </c>
      <c r="E16" s="809">
        <f>(B16/1.0103-C16)/C$16*100</f>
        <v>0.3</v>
      </c>
      <c r="F16" s="1037">
        <f>F6-F13-F14</f>
        <v>2595</v>
      </c>
      <c r="G16" s="520">
        <v>2569</v>
      </c>
      <c r="H16" s="508">
        <f>(F16/1.0103/G16-1)*100</f>
        <v>0</v>
      </c>
      <c r="I16" s="809">
        <f>(F16/1.0103-G16)/G$16*100</f>
        <v>0</v>
      </c>
      <c r="J16" s="1037">
        <f>J6-J13-J14</f>
        <v>2365</v>
      </c>
      <c r="K16" s="520">
        <v>2341</v>
      </c>
      <c r="L16" s="508">
        <f>(J16/1.0103/K16-1)*100</f>
        <v>0</v>
      </c>
      <c r="M16" s="809">
        <f>(J16/1.0103-K16)/K$16*100</f>
        <v>0</v>
      </c>
      <c r="N16" s="810">
        <v>1821</v>
      </c>
      <c r="O16" s="811">
        <v>1796</v>
      </c>
      <c r="P16" s="1044">
        <f>0.3</f>
        <v>0.3</v>
      </c>
      <c r="Q16" s="1045">
        <f>(N16/1.0103-O16)/O$16*100</f>
        <v>0.4</v>
      </c>
    </row>
    <row r="17" spans="1:21" s="35" customFormat="1" ht="15" customHeight="1" thickBot="1">
      <c r="B17" s="1212">
        <v>3</v>
      </c>
      <c r="C17" s="1213"/>
      <c r="D17" s="1213"/>
      <c r="E17" s="1213"/>
      <c r="F17" s="1213"/>
      <c r="G17" s="1213"/>
      <c r="H17" s="1213"/>
      <c r="I17" s="1213"/>
      <c r="J17" s="1213"/>
      <c r="K17" s="1213"/>
      <c r="L17" s="1213"/>
      <c r="M17" s="1213"/>
      <c r="N17" s="1213"/>
      <c r="O17" s="1213"/>
      <c r="P17" s="1213"/>
      <c r="Q17" s="1214"/>
      <c r="R17" s="34"/>
      <c r="S17" s="34"/>
      <c r="T17"/>
      <c r="U17"/>
    </row>
    <row r="18" spans="1:21" s="35" customFormat="1" ht="16.5" customHeight="1">
      <c r="A18" s="203" t="s">
        <v>5</v>
      </c>
      <c r="B18" s="500">
        <v>2633</v>
      </c>
      <c r="C18" s="520">
        <v>2588</v>
      </c>
      <c r="D18" s="499">
        <v>0.7</v>
      </c>
      <c r="E18" s="502">
        <v>0.8</v>
      </c>
      <c r="F18" s="1057">
        <v>3132</v>
      </c>
      <c r="G18" s="520">
        <v>3087</v>
      </c>
      <c r="H18" s="499">
        <f>(F18/1.0103/G18-1)*100</f>
        <v>0.4</v>
      </c>
      <c r="I18" s="502">
        <f>(F18/1.0103-G18)/G$28*100</f>
        <v>0.5</v>
      </c>
      <c r="J18" s="500">
        <v>2896</v>
      </c>
      <c r="K18" s="520">
        <v>2856</v>
      </c>
      <c r="L18" s="499">
        <f>(J18/1.0103/K18-1)*100</f>
        <v>0.4</v>
      </c>
      <c r="M18" s="502">
        <f>(J18/1.0103-K18)/K$28*100</f>
        <v>0.4</v>
      </c>
      <c r="N18" s="501">
        <v>2219</v>
      </c>
      <c r="O18" s="520">
        <v>2177</v>
      </c>
      <c r="P18" s="499">
        <v>0.9</v>
      </c>
      <c r="Q18" s="502">
        <v>1.1000000000000001</v>
      </c>
    </row>
    <row r="19" spans="1:21" ht="15.75" customHeight="1">
      <c r="A19" s="204" t="s">
        <v>6</v>
      </c>
      <c r="B19" s="492">
        <v>2049</v>
      </c>
      <c r="C19" s="521">
        <v>1997</v>
      </c>
      <c r="D19" s="493">
        <v>1.6</v>
      </c>
      <c r="E19" s="495">
        <v>1.5</v>
      </c>
      <c r="F19" s="503">
        <v>2352</v>
      </c>
      <c r="G19" s="521">
        <v>2295</v>
      </c>
      <c r="H19" s="493">
        <f>(F19/1.0103/G19-1)*100</f>
        <v>1.4</v>
      </c>
      <c r="I19" s="495">
        <f>(F19/1.0103-G19)/G$28*100</f>
        <v>1.3</v>
      </c>
      <c r="J19" s="492">
        <v>2261</v>
      </c>
      <c r="K19" s="521">
        <v>2217</v>
      </c>
      <c r="L19" s="493">
        <f>(J19/1.0103/K19-1)*100</f>
        <v>0.9</v>
      </c>
      <c r="M19" s="495">
        <f>(J19/1.0103-K19)/K$28*100</f>
        <v>0.9</v>
      </c>
      <c r="N19" s="494">
        <v>1773</v>
      </c>
      <c r="O19" s="521">
        <v>1722</v>
      </c>
      <c r="P19" s="493">
        <v>1.9</v>
      </c>
      <c r="Q19" s="495">
        <v>1.8</v>
      </c>
    </row>
    <row r="20" spans="1:21" ht="46.5" customHeight="1">
      <c r="A20" s="204" t="s">
        <v>63</v>
      </c>
      <c r="B20" s="492">
        <v>584</v>
      </c>
      <c r="C20" s="521">
        <v>592</v>
      </c>
      <c r="D20" s="493">
        <v>-2.4</v>
      </c>
      <c r="E20" s="495">
        <v>-0.7</v>
      </c>
      <c r="F20" s="503">
        <f>780</f>
        <v>780</v>
      </c>
      <c r="G20" s="521">
        <v>792</v>
      </c>
      <c r="H20" s="493">
        <f>(F20/1.0103/G20-1)*100</f>
        <v>-2.5</v>
      </c>
      <c r="I20" s="495">
        <f>(F20/1.0103-G20)/G$28*100</f>
        <v>-0.8</v>
      </c>
      <c r="J20" s="492">
        <v>635</v>
      </c>
      <c r="K20" s="521">
        <v>639</v>
      </c>
      <c r="L20" s="493">
        <f>(J20/1.0103/K20-1)*100</f>
        <v>-1.6</v>
      </c>
      <c r="M20" s="495">
        <f>(J20/1.0103-K20)/K$28*100</f>
        <v>-0.4</v>
      </c>
      <c r="N20" s="494">
        <v>445</v>
      </c>
      <c r="O20" s="521">
        <v>455</v>
      </c>
      <c r="P20" s="493">
        <v>-3.2</v>
      </c>
      <c r="Q20" s="495">
        <v>-0.8</v>
      </c>
    </row>
    <row r="21" spans="1:21" ht="8.1" customHeight="1">
      <c r="A21" s="347"/>
      <c r="B21" s="496"/>
      <c r="C21" s="522"/>
      <c r="D21" s="493"/>
      <c r="E21" s="495"/>
      <c r="F21" s="1058"/>
      <c r="G21" s="522"/>
      <c r="H21" s="493"/>
      <c r="I21" s="495"/>
      <c r="J21" s="496"/>
      <c r="K21" s="522"/>
      <c r="L21" s="493"/>
      <c r="M21" s="495"/>
      <c r="N21" s="497"/>
      <c r="O21" s="522"/>
      <c r="P21" s="493"/>
      <c r="Q21" s="495"/>
    </row>
    <row r="22" spans="1:21">
      <c r="A22" s="204" t="s">
        <v>105</v>
      </c>
      <c r="B22" s="807">
        <v>22.2</v>
      </c>
      <c r="C22" s="806">
        <v>22.9</v>
      </c>
      <c r="D22" s="702"/>
      <c r="E22" s="703"/>
      <c r="F22" s="1059">
        <f>F20/F18*100</f>
        <v>24.9</v>
      </c>
      <c r="G22" s="806">
        <v>25.7</v>
      </c>
      <c r="H22" s="702"/>
      <c r="I22" s="703"/>
      <c r="J22" s="807">
        <f>J20/J18*100</f>
        <v>21.9</v>
      </c>
      <c r="K22" s="806">
        <v>22.4</v>
      </c>
      <c r="L22" s="702"/>
      <c r="M22" s="703"/>
      <c r="N22" s="806">
        <v>20.100000000000001</v>
      </c>
      <c r="O22" s="806">
        <v>20.9</v>
      </c>
      <c r="P22" s="702"/>
      <c r="Q22" s="703"/>
    </row>
    <row r="23" spans="1:21">
      <c r="A23" s="204"/>
      <c r="B23" s="492"/>
      <c r="C23" s="521"/>
      <c r="D23" s="493"/>
      <c r="E23" s="495"/>
      <c r="F23" s="503"/>
      <c r="G23" s="521"/>
      <c r="H23" s="493"/>
      <c r="I23" s="495"/>
      <c r="J23" s="492"/>
      <c r="K23" s="521"/>
      <c r="L23" s="493"/>
      <c r="M23" s="495"/>
      <c r="N23" s="494"/>
      <c r="O23" s="521"/>
      <c r="P23" s="493"/>
      <c r="Q23" s="495"/>
    </row>
    <row r="24" spans="1:21">
      <c r="A24" s="203" t="s">
        <v>281</v>
      </c>
      <c r="B24" s="500">
        <v>465</v>
      </c>
      <c r="C24" s="520">
        <v>448</v>
      </c>
      <c r="D24" s="499">
        <v>2.7</v>
      </c>
      <c r="E24" s="502">
        <v>-0.6</v>
      </c>
      <c r="F24" s="1057">
        <v>548</v>
      </c>
      <c r="G24" s="520">
        <v>530</v>
      </c>
      <c r="H24" s="499">
        <f>(F24/1.0103/G24-1)*100</f>
        <v>2.2999999999999998</v>
      </c>
      <c r="I24" s="502">
        <f>-(F24/1.0103-G24)/G$28*100</f>
        <v>-0.5</v>
      </c>
      <c r="J24" s="500">
        <v>518</v>
      </c>
      <c r="K24" s="520">
        <v>502</v>
      </c>
      <c r="L24" s="499">
        <f>(J24/1.0103/K24-1)*100</f>
        <v>2.1</v>
      </c>
      <c r="M24" s="502">
        <f>-(J24/1.0103-K24)/K$28*100</f>
        <v>-0.5</v>
      </c>
      <c r="N24" s="501">
        <v>391</v>
      </c>
      <c r="O24" s="520">
        <v>375</v>
      </c>
      <c r="P24" s="499">
        <v>3.2</v>
      </c>
      <c r="Q24" s="502">
        <v>-0.7</v>
      </c>
    </row>
    <row r="25" spans="1:21" ht="13.5">
      <c r="A25" s="205" t="s">
        <v>394</v>
      </c>
      <c r="B25" s="492">
        <v>258</v>
      </c>
      <c r="C25" s="521">
        <v>244</v>
      </c>
      <c r="D25" s="493">
        <v>4.7</v>
      </c>
      <c r="E25" s="495">
        <v>-0.5</v>
      </c>
      <c r="F25" s="503">
        <v>302</v>
      </c>
      <c r="G25" s="521">
        <v>288</v>
      </c>
      <c r="H25" s="493">
        <f>(F25/1.0103/G25-1)*100</f>
        <v>3.8</v>
      </c>
      <c r="I25" s="495">
        <f>-(F25/1.0103-G25)/G$28*100</f>
        <v>-0.4</v>
      </c>
      <c r="J25" s="492">
        <v>291</v>
      </c>
      <c r="K25" s="521">
        <v>278</v>
      </c>
      <c r="L25" s="493">
        <f>(J25/1.0103/K25-1)*100</f>
        <v>3.6</v>
      </c>
      <c r="M25" s="495">
        <f>-(J25/1.0103-K25)/K$28*100</f>
        <v>-0.4</v>
      </c>
      <c r="N25" s="494">
        <v>217</v>
      </c>
      <c r="O25" s="521">
        <v>204</v>
      </c>
      <c r="P25" s="493">
        <v>5.3</v>
      </c>
      <c r="Q25" s="495">
        <v>-0.6</v>
      </c>
    </row>
    <row r="26" spans="1:21">
      <c r="A26" s="206" t="s">
        <v>64</v>
      </c>
      <c r="B26" s="492">
        <v>207</v>
      </c>
      <c r="C26" s="521">
        <v>203</v>
      </c>
      <c r="D26" s="493">
        <v>0.9</v>
      </c>
      <c r="E26" s="495">
        <v>-0.1</v>
      </c>
      <c r="F26" s="503">
        <v>246</v>
      </c>
      <c r="G26" s="521">
        <v>242</v>
      </c>
      <c r="H26" s="493">
        <f>(F26/1.0103/G26-1)*100</f>
        <v>0.6</v>
      </c>
      <c r="I26" s="495">
        <f>-(F26/1.0103-G26)/G$28*100</f>
        <v>-0.1</v>
      </c>
      <c r="J26" s="492">
        <v>227</v>
      </c>
      <c r="K26" s="521">
        <v>224</v>
      </c>
      <c r="L26" s="493">
        <f>(J26/1.0103/K26-1)*100</f>
        <v>0.3</v>
      </c>
      <c r="M26" s="495">
        <f>-(J26/1.0103-K26)/K$28*100</f>
        <v>0</v>
      </c>
      <c r="N26" s="494">
        <v>174</v>
      </c>
      <c r="O26" s="521">
        <v>171</v>
      </c>
      <c r="P26" s="493">
        <v>0.7</v>
      </c>
      <c r="Q26" s="495">
        <v>-0.1</v>
      </c>
    </row>
    <row r="27" spans="1:21" ht="8.1" customHeight="1">
      <c r="A27" s="206"/>
      <c r="B27" s="808"/>
      <c r="C27" s="576"/>
      <c r="D27" s="505"/>
      <c r="E27" s="506"/>
      <c r="F27" s="808"/>
      <c r="G27" s="576"/>
      <c r="H27" s="505"/>
      <c r="I27" s="506"/>
      <c r="J27" s="808"/>
      <c r="K27" s="576"/>
      <c r="L27" s="505"/>
      <c r="M27" s="506"/>
      <c r="N27" s="575"/>
      <c r="O27" s="576"/>
      <c r="P27" s="505"/>
      <c r="Q27" s="506"/>
    </row>
    <row r="28" spans="1:21" ht="13.5" thickBot="1">
      <c r="A28" s="207" t="s">
        <v>7</v>
      </c>
      <c r="B28" s="500">
        <v>2169</v>
      </c>
      <c r="C28" s="520">
        <v>2141</v>
      </c>
      <c r="D28" s="508">
        <v>0.3</v>
      </c>
      <c r="E28" s="809">
        <v>0.3</v>
      </c>
      <c r="F28" s="1037">
        <f>2585</f>
        <v>2585</v>
      </c>
      <c r="G28" s="520">
        <v>2557</v>
      </c>
      <c r="H28" s="508">
        <f>(F28/1.0103/G28-1)*100</f>
        <v>0.1</v>
      </c>
      <c r="I28" s="809">
        <f>(F28/1.0103-G28)/G$28*100</f>
        <v>0.1</v>
      </c>
      <c r="J28" s="1037">
        <f>J18-J24</f>
        <v>2378</v>
      </c>
      <c r="K28" s="520">
        <v>2354</v>
      </c>
      <c r="L28" s="508">
        <f>(J28/1.0103/K28-1)*100</f>
        <v>0</v>
      </c>
      <c r="M28" s="809">
        <f>(J28/1.0103-K28)/K$28*100</f>
        <v>0</v>
      </c>
      <c r="N28" s="500">
        <v>1827</v>
      </c>
      <c r="O28" s="520">
        <v>1802</v>
      </c>
      <c r="P28" s="594">
        <v>0.4</v>
      </c>
      <c r="Q28" s="509">
        <v>0.4</v>
      </c>
    </row>
    <row r="29" spans="1:21" ht="15" customHeight="1" thickBot="1">
      <c r="B29" s="1212" t="s">
        <v>168</v>
      </c>
      <c r="C29" s="1213"/>
      <c r="D29" s="1213"/>
      <c r="E29" s="1213"/>
      <c r="F29" s="1213"/>
      <c r="G29" s="1213"/>
      <c r="H29" s="1213"/>
      <c r="I29" s="1213"/>
      <c r="J29" s="1213"/>
      <c r="K29" s="1213"/>
      <c r="L29" s="1213"/>
      <c r="M29" s="1213"/>
      <c r="N29" s="1213"/>
      <c r="O29" s="1213"/>
      <c r="P29" s="1213"/>
      <c r="Q29" s="1214"/>
    </row>
    <row r="30" spans="1:21">
      <c r="A30" s="203" t="s">
        <v>5</v>
      </c>
      <c r="B30" s="500">
        <v>2372</v>
      </c>
      <c r="C30" s="520">
        <v>2329</v>
      </c>
      <c r="D30" s="499">
        <v>0.8</v>
      </c>
      <c r="E30" s="502">
        <v>1</v>
      </c>
      <c r="F30" s="500">
        <v>3395</v>
      </c>
      <c r="G30" s="520">
        <v>3382</v>
      </c>
      <c r="H30" s="499">
        <f>(F30/1.0103/G30-1)*100</f>
        <v>-0.6</v>
      </c>
      <c r="I30" s="502">
        <f>(F30/1.0103-G30)/G$40*100</f>
        <v>-0.8</v>
      </c>
      <c r="J30" s="500">
        <v>2685</v>
      </c>
      <c r="K30" s="520">
        <v>2647</v>
      </c>
      <c r="L30" s="499">
        <f>(J30/1.0103/K30-1)*100</f>
        <v>0.4</v>
      </c>
      <c r="M30" s="502">
        <f>(J30/1.0103-K30)/K$40*100</f>
        <v>0.5</v>
      </c>
      <c r="N30" s="501">
        <v>2169</v>
      </c>
      <c r="O30" s="520">
        <v>2128</v>
      </c>
      <c r="P30" s="499">
        <v>0.9</v>
      </c>
      <c r="Q30" s="502">
        <v>1.1000000000000001</v>
      </c>
    </row>
    <row r="31" spans="1:21">
      <c r="A31" s="204" t="s">
        <v>6</v>
      </c>
      <c r="B31" s="492">
        <v>1862</v>
      </c>
      <c r="C31" s="521">
        <v>1811</v>
      </c>
      <c r="D31" s="493">
        <v>1.8</v>
      </c>
      <c r="E31" s="495">
        <v>1.7</v>
      </c>
      <c r="F31" s="492">
        <v>2421</v>
      </c>
      <c r="G31" s="521">
        <v>2382</v>
      </c>
      <c r="H31" s="493">
        <f>(F31/1.0103/G31-1)*100</f>
        <v>0.6</v>
      </c>
      <c r="I31" s="495">
        <f>(F31/1.0103-G31)/G$40*100</f>
        <v>0.5</v>
      </c>
      <c r="J31" s="492">
        <v>2125</v>
      </c>
      <c r="K31" s="521">
        <v>2082</v>
      </c>
      <c r="L31" s="493">
        <f>(J31/1.0103/K31-1)*100</f>
        <v>1</v>
      </c>
      <c r="M31" s="495">
        <f>(J31/1.0103-K31)/K$40*100</f>
        <v>1</v>
      </c>
      <c r="N31" s="494">
        <v>1735</v>
      </c>
      <c r="O31" s="521">
        <v>1683</v>
      </c>
      <c r="P31" s="493">
        <v>2</v>
      </c>
      <c r="Q31" s="495">
        <v>1.9</v>
      </c>
    </row>
    <row r="32" spans="1:21" ht="36">
      <c r="A32" s="204" t="s">
        <v>63</v>
      </c>
      <c r="B32" s="492">
        <v>509</v>
      </c>
      <c r="C32" s="521">
        <v>519</v>
      </c>
      <c r="D32" s="493">
        <v>-2.9</v>
      </c>
      <c r="E32" s="495">
        <v>-0.8</v>
      </c>
      <c r="F32" s="492">
        <v>974</v>
      </c>
      <c r="G32" s="521">
        <v>1001</v>
      </c>
      <c r="H32" s="493">
        <f>(F32/1.0103/G32-1)*100</f>
        <v>-3.7</v>
      </c>
      <c r="I32" s="495">
        <f>(F32/1.0103-G32)/G$40*100</f>
        <v>-1.3</v>
      </c>
      <c r="J32" s="492">
        <v>560</v>
      </c>
      <c r="K32" s="521">
        <v>565</v>
      </c>
      <c r="L32" s="493">
        <f>(J32/1.0103/K32-1)*100</f>
        <v>-1.9</v>
      </c>
      <c r="M32" s="495">
        <f>(J32/1.0103-K32)/K$40*100</f>
        <v>-0.5</v>
      </c>
      <c r="N32" s="494">
        <v>434</v>
      </c>
      <c r="O32" s="521">
        <v>445</v>
      </c>
      <c r="P32" s="493">
        <v>-3.5</v>
      </c>
      <c r="Q32" s="495">
        <v>-0.9</v>
      </c>
    </row>
    <row r="33" spans="1:17" ht="8.1" customHeight="1">
      <c r="A33" s="347"/>
      <c r="B33" s="496"/>
      <c r="C33" s="522"/>
      <c r="D33" s="493"/>
      <c r="E33" s="495"/>
      <c r="F33" s="496"/>
      <c r="G33" s="522"/>
      <c r="H33" s="493"/>
      <c r="I33" s="495"/>
      <c r="J33" s="496"/>
      <c r="K33" s="522"/>
      <c r="L33" s="493"/>
      <c r="M33" s="495"/>
      <c r="N33" s="497"/>
      <c r="O33" s="522"/>
      <c r="P33" s="493"/>
      <c r="Q33" s="495"/>
    </row>
    <row r="34" spans="1:17">
      <c r="A34" s="204" t="s">
        <v>105</v>
      </c>
      <c r="B34" s="807">
        <v>21.5</v>
      </c>
      <c r="C34" s="806">
        <v>22.3</v>
      </c>
      <c r="D34" s="702"/>
      <c r="E34" s="703"/>
      <c r="F34" s="807">
        <f>F32/F30*100</f>
        <v>28.7</v>
      </c>
      <c r="G34" s="806">
        <v>29.6</v>
      </c>
      <c r="H34" s="702"/>
      <c r="I34" s="703"/>
      <c r="J34" s="807">
        <f>J32/J30*100</f>
        <v>20.9</v>
      </c>
      <c r="K34" s="806">
        <v>21.3</v>
      </c>
      <c r="L34" s="702"/>
      <c r="M34" s="703"/>
      <c r="N34" s="806">
        <v>20</v>
      </c>
      <c r="O34" s="806">
        <v>20.9</v>
      </c>
      <c r="P34" s="702"/>
      <c r="Q34" s="703"/>
    </row>
    <row r="35" spans="1:17" ht="8.1" customHeight="1">
      <c r="A35" s="204"/>
      <c r="B35" s="492"/>
      <c r="C35" s="521"/>
      <c r="D35" s="493"/>
      <c r="E35" s="495"/>
      <c r="F35" s="492"/>
      <c r="G35" s="521"/>
      <c r="H35" s="493"/>
      <c r="I35" s="495"/>
      <c r="J35" s="492"/>
      <c r="K35" s="521"/>
      <c r="L35" s="493"/>
      <c r="M35" s="495"/>
      <c r="N35" s="494"/>
      <c r="O35" s="521"/>
      <c r="P35" s="493"/>
      <c r="Q35" s="495"/>
    </row>
    <row r="36" spans="1:17">
      <c r="A36" s="203" t="s">
        <v>281</v>
      </c>
      <c r="B36" s="500">
        <v>415</v>
      </c>
      <c r="C36" s="520">
        <v>399</v>
      </c>
      <c r="D36" s="499">
        <v>2.9</v>
      </c>
      <c r="E36" s="502">
        <v>-0.6</v>
      </c>
      <c r="F36" s="500">
        <v>574</v>
      </c>
      <c r="G36" s="520">
        <v>561</v>
      </c>
      <c r="H36" s="499">
        <f>(F36/1.0103/G36-1)*100</f>
        <v>1.3</v>
      </c>
      <c r="I36" s="502">
        <f>-(F36/1.0103-G36)/G$40*100</f>
        <v>-0.3</v>
      </c>
      <c r="J36" s="500">
        <v>480</v>
      </c>
      <c r="K36" s="520">
        <v>464</v>
      </c>
      <c r="L36" s="499">
        <f>(J36/1.0103/K36-1)*100</f>
        <v>2.4</v>
      </c>
      <c r="M36" s="502">
        <f>-(J36/1.0103-K36)/K$40*100</f>
        <v>-0.5</v>
      </c>
      <c r="N36" s="501">
        <v>381</v>
      </c>
      <c r="O36" s="520">
        <v>364</v>
      </c>
      <c r="P36" s="499">
        <v>3.6</v>
      </c>
      <c r="Q36" s="502">
        <v>-0.7</v>
      </c>
    </row>
    <row r="37" spans="1:17" ht="13.5">
      <c r="A37" s="205" t="s">
        <v>394</v>
      </c>
      <c r="B37" s="492">
        <v>229</v>
      </c>
      <c r="C37" s="521">
        <v>216</v>
      </c>
      <c r="D37" s="493">
        <v>4.9000000000000004</v>
      </c>
      <c r="E37" s="495">
        <v>-0.6</v>
      </c>
      <c r="F37" s="492">
        <v>308</v>
      </c>
      <c r="G37" s="521">
        <v>296</v>
      </c>
      <c r="H37" s="493">
        <f>(F37/1.0103/G37-1)*100</f>
        <v>3</v>
      </c>
      <c r="I37" s="495">
        <f>-(F37/1.0103-G37)/G$40*100</f>
        <v>-0.3</v>
      </c>
      <c r="J37" s="492">
        <v>269</v>
      </c>
      <c r="K37" s="521">
        <v>256</v>
      </c>
      <c r="L37" s="493">
        <f>(J37/1.0103/K37-1)*100</f>
        <v>4</v>
      </c>
      <c r="M37" s="495">
        <f>-(J37/1.0103-K37)/K$40*100</f>
        <v>-0.5</v>
      </c>
      <c r="N37" s="494">
        <v>210</v>
      </c>
      <c r="O37" s="521">
        <v>197</v>
      </c>
      <c r="P37" s="493">
        <v>5.5</v>
      </c>
      <c r="Q37" s="495">
        <v>-0.6</v>
      </c>
    </row>
    <row r="38" spans="1:17">
      <c r="A38" s="206" t="s">
        <v>64</v>
      </c>
      <c r="B38" s="492">
        <v>186</v>
      </c>
      <c r="C38" s="521">
        <v>183</v>
      </c>
      <c r="D38" s="493">
        <v>0.6</v>
      </c>
      <c r="E38" s="495">
        <v>-0.1</v>
      </c>
      <c r="F38" s="492">
        <v>267</v>
      </c>
      <c r="G38" s="521">
        <v>266</v>
      </c>
      <c r="H38" s="493">
        <f>(F38/1.0103/G38-1)*100</f>
        <v>-0.6</v>
      </c>
      <c r="I38" s="495">
        <f>-(F38/1.0103-G38)/G$40*100</f>
        <v>0.1</v>
      </c>
      <c r="J38" s="492">
        <v>211</v>
      </c>
      <c r="K38" s="521">
        <v>208</v>
      </c>
      <c r="L38" s="493">
        <f>(J38/1.0103/K38-1)*100</f>
        <v>0.4</v>
      </c>
      <c r="M38" s="495">
        <f>-(J38/1.0103-K38)/K$40*100</f>
        <v>0</v>
      </c>
      <c r="N38" s="494">
        <v>170</v>
      </c>
      <c r="O38" s="521">
        <v>167</v>
      </c>
      <c r="P38" s="493">
        <v>0.8</v>
      </c>
      <c r="Q38" s="495">
        <v>-0.1</v>
      </c>
    </row>
    <row r="39" spans="1:17" ht="8.1" customHeight="1">
      <c r="A39" s="206"/>
      <c r="B39" s="808"/>
      <c r="C39" s="576"/>
      <c r="D39" s="505"/>
      <c r="E39" s="506"/>
      <c r="F39" s="808"/>
      <c r="G39" s="576"/>
      <c r="H39" s="505"/>
      <c r="I39" s="506"/>
      <c r="J39" s="808"/>
      <c r="K39" s="576"/>
      <c r="L39" s="505"/>
      <c r="M39" s="506"/>
      <c r="N39" s="575"/>
      <c r="O39" s="576"/>
      <c r="P39" s="505"/>
      <c r="Q39" s="506"/>
    </row>
    <row r="40" spans="1:17" ht="13.5" thickBot="1">
      <c r="A40" s="207" t="s">
        <v>7</v>
      </c>
      <c r="B40" s="1037">
        <v>1956</v>
      </c>
      <c r="C40" s="1038">
        <v>1931</v>
      </c>
      <c r="D40" s="508">
        <v>0.3</v>
      </c>
      <c r="E40" s="809">
        <v>0.3</v>
      </c>
      <c r="F40" s="1037">
        <f>2821</f>
        <v>2821</v>
      </c>
      <c r="G40" s="1038">
        <v>2821</v>
      </c>
      <c r="H40" s="594">
        <f>(F40/1.0103/G40-1)*100</f>
        <v>-1</v>
      </c>
      <c r="I40" s="809">
        <f>(F40/1.0103-G40)/G$40*100</f>
        <v>-1</v>
      </c>
      <c r="J40" s="1037">
        <v>2205</v>
      </c>
      <c r="K40" s="1038">
        <v>2183</v>
      </c>
      <c r="L40" s="594">
        <f>(J40/1.0103/K40-1)*100</f>
        <v>0</v>
      </c>
      <c r="M40" s="809">
        <f>(J40/1.0103-K40)/K$40*100</f>
        <v>0</v>
      </c>
      <c r="N40" s="1037">
        <v>1788</v>
      </c>
      <c r="O40" s="1038">
        <v>1763</v>
      </c>
      <c r="P40" s="594">
        <v>0.4</v>
      </c>
      <c r="Q40" s="509">
        <v>0.4</v>
      </c>
    </row>
    <row r="41" spans="1:17">
      <c r="E41" s="33"/>
      <c r="F41" s="130"/>
    </row>
    <row r="42" spans="1:17">
      <c r="A42" s="1108" t="s">
        <v>419</v>
      </c>
      <c r="B42" s="1108"/>
      <c r="C42" s="1108"/>
      <c r="D42" s="1108"/>
      <c r="E42" s="1108"/>
    </row>
    <row r="43" spans="1:17">
      <c r="A43" s="1105" t="s">
        <v>345</v>
      </c>
      <c r="B43" s="1105"/>
      <c r="C43" s="1105"/>
      <c r="D43" s="1105"/>
      <c r="E43" s="1105"/>
    </row>
    <row r="44" spans="1:17" ht="18.75" customHeight="1">
      <c r="A44" s="1234" t="s">
        <v>273</v>
      </c>
      <c r="B44" s="1234"/>
      <c r="C44" s="1234"/>
      <c r="D44" s="1234"/>
      <c r="E44" s="1234"/>
    </row>
    <row r="45" spans="1:17" ht="76.5" customHeight="1">
      <c r="A45" s="1128" t="s">
        <v>428</v>
      </c>
      <c r="B45" s="1128"/>
      <c r="C45" s="1128"/>
      <c r="D45" s="1128"/>
      <c r="E45" s="1128"/>
      <c r="F45" s="1128"/>
      <c r="G45" s="1128"/>
      <c r="H45" s="1128"/>
      <c r="I45" s="1128"/>
    </row>
  </sheetData>
  <mergeCells count="27">
    <mergeCell ref="B29:Q29"/>
    <mergeCell ref="A45:I45"/>
    <mergeCell ref="B2:E2"/>
    <mergeCell ref="F2:I2"/>
    <mergeCell ref="G3:G4"/>
    <mergeCell ref="E3:E4"/>
    <mergeCell ref="D3:D4"/>
    <mergeCell ref="I3:I4"/>
    <mergeCell ref="B3:B4"/>
    <mergeCell ref="H3:H4"/>
    <mergeCell ref="F3:F4"/>
    <mergeCell ref="A42:E42"/>
    <mergeCell ref="A43:E43"/>
    <mergeCell ref="A44:E44"/>
    <mergeCell ref="C3:C4"/>
    <mergeCell ref="B5:Q5"/>
    <mergeCell ref="B17:Q17"/>
    <mergeCell ref="N2:Q2"/>
    <mergeCell ref="O3:O4"/>
    <mergeCell ref="N3:N4"/>
    <mergeCell ref="J2:M2"/>
    <mergeCell ref="J3:J4"/>
    <mergeCell ref="L3:L4"/>
    <mergeCell ref="Q3:Q4"/>
    <mergeCell ref="P3:P4"/>
    <mergeCell ref="M3:M4"/>
    <mergeCell ref="K3:K4"/>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rgb="FF92D050"/>
  </sheetPr>
  <dimension ref="A1:I22"/>
  <sheetViews>
    <sheetView workbookViewId="0">
      <selection activeCell="A21" sqref="A21:H21"/>
    </sheetView>
  </sheetViews>
  <sheetFormatPr baseColWidth="10" defaultRowHeight="12.75"/>
  <cols>
    <col min="1" max="1" width="25.85546875" customWidth="1"/>
    <col min="2" max="2" width="12.28515625" customWidth="1"/>
    <col min="3" max="3" width="10.5703125" customWidth="1"/>
    <col min="4" max="4" width="10.85546875" customWidth="1"/>
    <col min="5" max="5" width="13.42578125" customWidth="1"/>
    <col min="6" max="6" width="11.42578125" customWidth="1"/>
    <col min="7" max="7" width="12.5703125" customWidth="1"/>
    <col min="8" max="8" width="11.140625" bestFit="1" customWidth="1"/>
  </cols>
  <sheetData>
    <row r="1" spans="1:9" ht="44.25" customHeight="1">
      <c r="A1" s="1238" t="s">
        <v>430</v>
      </c>
      <c r="B1" s="1238"/>
      <c r="C1" s="1239"/>
      <c r="D1" s="1239"/>
      <c r="E1" s="1239"/>
      <c r="F1" s="1239"/>
      <c r="G1" s="1239"/>
      <c r="H1" s="1239"/>
    </row>
    <row r="2" spans="1:9" ht="10.5" customHeight="1" thickBot="1">
      <c r="A2" s="19"/>
      <c r="B2" s="19"/>
      <c r="C2" s="14"/>
      <c r="D2" s="14"/>
      <c r="E2" s="14"/>
      <c r="F2" s="14"/>
      <c r="G2" s="14"/>
      <c r="H2" s="14"/>
    </row>
    <row r="3" spans="1:9" s="20" customFormat="1" ht="51.75" customHeight="1">
      <c r="A3" s="358"/>
      <c r="B3" s="360" t="s">
        <v>54</v>
      </c>
      <c r="C3" s="361" t="s">
        <v>392</v>
      </c>
      <c r="D3" s="361" t="s">
        <v>0</v>
      </c>
      <c r="E3" s="360" t="s">
        <v>1</v>
      </c>
      <c r="F3" s="360" t="s">
        <v>2</v>
      </c>
      <c r="G3" s="362" t="s">
        <v>3</v>
      </c>
    </row>
    <row r="4" spans="1:9">
      <c r="A4" s="359" t="s">
        <v>8</v>
      </c>
      <c r="B4" s="420">
        <v>100</v>
      </c>
      <c r="C4" s="420">
        <v>5.7</v>
      </c>
      <c r="D4" s="421">
        <v>403</v>
      </c>
      <c r="E4" s="421">
        <v>84</v>
      </c>
      <c r="F4" s="421">
        <v>440</v>
      </c>
      <c r="G4" s="422">
        <v>578</v>
      </c>
      <c r="H4" s="14"/>
    </row>
    <row r="5" spans="1:9" ht="19.5" customHeight="1">
      <c r="A5" s="983" t="s">
        <v>97</v>
      </c>
      <c r="B5" s="423">
        <f>75.8</f>
        <v>75.8</v>
      </c>
      <c r="C5" s="423">
        <v>4.8</v>
      </c>
      <c r="D5" s="424">
        <v>443</v>
      </c>
      <c r="E5" s="424">
        <v>319</v>
      </c>
      <c r="F5" s="424">
        <v>470</v>
      </c>
      <c r="G5" s="425">
        <v>578</v>
      </c>
      <c r="H5" s="14"/>
    </row>
    <row r="6" spans="1:9" ht="18" customHeight="1">
      <c r="A6" s="983" t="s">
        <v>98</v>
      </c>
      <c r="B6" s="423">
        <v>3.3</v>
      </c>
      <c r="C6" s="423">
        <v>0.1</v>
      </c>
      <c r="D6" s="424">
        <v>239</v>
      </c>
      <c r="E6" s="424">
        <v>3</v>
      </c>
      <c r="F6" s="424">
        <v>153</v>
      </c>
      <c r="G6" s="425">
        <v>309</v>
      </c>
      <c r="H6" s="14"/>
    </row>
    <row r="7" spans="1:9" ht="15.75" customHeight="1">
      <c r="A7" s="983" t="s">
        <v>99</v>
      </c>
      <c r="B7" s="423">
        <v>0.7</v>
      </c>
      <c r="C7" s="423">
        <v>0</v>
      </c>
      <c r="D7" s="424">
        <v>437</v>
      </c>
      <c r="E7" s="424">
        <v>67</v>
      </c>
      <c r="F7" s="424">
        <v>250</v>
      </c>
      <c r="G7" s="425">
        <v>940</v>
      </c>
      <c r="H7" s="14"/>
    </row>
    <row r="8" spans="1:9" ht="30.75" customHeight="1">
      <c r="A8" s="983" t="s">
        <v>100</v>
      </c>
      <c r="B8" s="423">
        <v>4.0999999999999996</v>
      </c>
      <c r="C8" s="423">
        <v>1.6</v>
      </c>
      <c r="D8" s="424">
        <v>449</v>
      </c>
      <c r="E8" s="424">
        <v>309</v>
      </c>
      <c r="F8" s="424">
        <v>493</v>
      </c>
      <c r="G8" s="425">
        <v>493</v>
      </c>
      <c r="H8" s="14"/>
    </row>
    <row r="9" spans="1:9" ht="18" customHeight="1">
      <c r="A9" s="983" t="s">
        <v>96</v>
      </c>
      <c r="B9" s="423">
        <v>5.7</v>
      </c>
      <c r="C9" s="423">
        <v>0.2</v>
      </c>
      <c r="D9" s="424">
        <v>214</v>
      </c>
      <c r="E9" s="424">
        <v>28</v>
      </c>
      <c r="F9" s="424">
        <v>149</v>
      </c>
      <c r="G9" s="425">
        <v>424</v>
      </c>
      <c r="H9" s="14"/>
    </row>
    <row r="10" spans="1:9" ht="21" customHeight="1">
      <c r="A10" s="983" t="s">
        <v>69</v>
      </c>
      <c r="B10" s="423">
        <v>10.3</v>
      </c>
      <c r="C10" s="423">
        <v>0.5</v>
      </c>
      <c r="D10" s="424">
        <v>315</v>
      </c>
      <c r="E10" s="424">
        <v>49</v>
      </c>
      <c r="F10" s="424">
        <v>219</v>
      </c>
      <c r="G10" s="425">
        <v>563</v>
      </c>
      <c r="H10" s="14"/>
    </row>
    <row r="11" spans="1:9" ht="21" customHeight="1">
      <c r="A11" s="984" t="s">
        <v>36</v>
      </c>
      <c r="B11" s="426">
        <v>0.2</v>
      </c>
      <c r="C11" s="426">
        <v>0</v>
      </c>
      <c r="D11" s="427">
        <v>265</v>
      </c>
      <c r="E11" s="427">
        <v>58</v>
      </c>
      <c r="F11" s="427">
        <v>105</v>
      </c>
      <c r="G11" s="428">
        <v>1002</v>
      </c>
      <c r="H11" s="14"/>
    </row>
    <row r="12" spans="1:9" ht="18" customHeight="1">
      <c r="A12" s="983" t="s">
        <v>31</v>
      </c>
      <c r="B12" s="423">
        <v>1</v>
      </c>
      <c r="C12" s="423">
        <v>0</v>
      </c>
      <c r="D12" s="424">
        <v>301</v>
      </c>
      <c r="E12" s="424">
        <v>74</v>
      </c>
      <c r="F12" s="424">
        <v>207</v>
      </c>
      <c r="G12" s="425">
        <v>314</v>
      </c>
      <c r="H12" s="14"/>
      <c r="I12" s="827"/>
    </row>
    <row r="13" spans="1:9" ht="15.75" customHeight="1">
      <c r="A13" s="983" t="s">
        <v>32</v>
      </c>
      <c r="B13" s="423">
        <v>1.5</v>
      </c>
      <c r="C13" s="423">
        <v>0.1</v>
      </c>
      <c r="D13" s="424">
        <v>271</v>
      </c>
      <c r="E13" s="424">
        <v>55</v>
      </c>
      <c r="F13" s="424">
        <v>203</v>
      </c>
      <c r="G13" s="425">
        <v>371</v>
      </c>
      <c r="H13" s="14"/>
    </row>
    <row r="14" spans="1:9" ht="15.75" customHeight="1">
      <c r="A14" s="983" t="s">
        <v>18</v>
      </c>
      <c r="B14" s="423">
        <v>3</v>
      </c>
      <c r="C14" s="423">
        <v>0.1</v>
      </c>
      <c r="D14" s="424">
        <v>334</v>
      </c>
      <c r="E14" s="424">
        <v>42</v>
      </c>
      <c r="F14" s="424">
        <v>243</v>
      </c>
      <c r="G14" s="425">
        <v>415</v>
      </c>
      <c r="H14" s="14"/>
    </row>
    <row r="15" spans="1:9" ht="16.5" customHeight="1">
      <c r="A15" s="983" t="s">
        <v>19</v>
      </c>
      <c r="B15" s="423">
        <v>6.7</v>
      </c>
      <c r="C15" s="423">
        <v>0.4</v>
      </c>
      <c r="D15" s="424">
        <v>376</v>
      </c>
      <c r="E15" s="424">
        <v>75</v>
      </c>
      <c r="F15" s="424">
        <v>340</v>
      </c>
      <c r="G15" s="425">
        <v>493</v>
      </c>
      <c r="H15" s="14"/>
    </row>
    <row r="16" spans="1:9" ht="18.75" customHeight="1">
      <c r="A16" s="983" t="s">
        <v>20</v>
      </c>
      <c r="B16" s="423">
        <v>16.899999999999999</v>
      </c>
      <c r="C16" s="423">
        <v>1</v>
      </c>
      <c r="D16" s="424">
        <v>400</v>
      </c>
      <c r="E16" s="424">
        <v>146</v>
      </c>
      <c r="F16" s="424">
        <v>418</v>
      </c>
      <c r="G16" s="425">
        <v>493</v>
      </c>
      <c r="H16" s="14"/>
    </row>
    <row r="17" spans="1:8" ht="18" customHeight="1">
      <c r="A17" s="985" t="s">
        <v>21</v>
      </c>
      <c r="B17" s="429">
        <v>70.7</v>
      </c>
      <c r="C17" s="429">
        <v>4.2</v>
      </c>
      <c r="D17" s="430">
        <v>415</v>
      </c>
      <c r="E17" s="430">
        <v>84</v>
      </c>
      <c r="F17" s="430">
        <v>470</v>
      </c>
      <c r="G17" s="431">
        <v>578</v>
      </c>
      <c r="H17" s="14"/>
    </row>
    <row r="18" spans="1:8" ht="16.5" customHeight="1">
      <c r="A18" s="983" t="s">
        <v>16</v>
      </c>
      <c r="B18" s="423">
        <v>53</v>
      </c>
      <c r="C18" s="423">
        <v>3.1</v>
      </c>
      <c r="D18" s="424">
        <v>410</v>
      </c>
      <c r="E18" s="424">
        <v>84</v>
      </c>
      <c r="F18" s="424">
        <v>470</v>
      </c>
      <c r="G18" s="425">
        <v>578</v>
      </c>
      <c r="H18" s="14"/>
    </row>
    <row r="19" spans="1:8" ht="19.5" customHeight="1">
      <c r="A19" s="985" t="s">
        <v>17</v>
      </c>
      <c r="B19" s="429">
        <v>47</v>
      </c>
      <c r="C19" s="429">
        <v>2.6</v>
      </c>
      <c r="D19" s="430">
        <v>396</v>
      </c>
      <c r="E19" s="430">
        <v>86</v>
      </c>
      <c r="F19" s="430">
        <v>418</v>
      </c>
      <c r="G19" s="431">
        <v>578</v>
      </c>
      <c r="H19" s="14"/>
    </row>
    <row r="20" spans="1:8">
      <c r="A20" s="4" t="s">
        <v>332</v>
      </c>
      <c r="B20" s="5"/>
      <c r="C20" s="6"/>
      <c r="D20" s="6"/>
      <c r="E20" s="6"/>
      <c r="F20" s="6"/>
      <c r="G20" s="6"/>
      <c r="H20" s="6"/>
    </row>
    <row r="21" spans="1:8" ht="31.5" customHeight="1">
      <c r="A21" s="1242" t="s">
        <v>437</v>
      </c>
      <c r="B21" s="1243"/>
      <c r="C21" s="1243"/>
      <c r="D21" s="1243"/>
      <c r="E21" s="1243"/>
      <c r="F21" s="1243"/>
      <c r="G21" s="1243"/>
      <c r="H21" s="1243"/>
    </row>
    <row r="22" spans="1:8" ht="48" customHeight="1">
      <c r="A22" s="1240" t="s">
        <v>433</v>
      </c>
      <c r="B22" s="1241"/>
      <c r="C22" s="1241"/>
      <c r="D22" s="1241"/>
      <c r="E22" s="1241"/>
      <c r="F22" s="1241"/>
      <c r="G22" s="1241"/>
      <c r="H22" s="1241"/>
    </row>
  </sheetData>
  <mergeCells count="3">
    <mergeCell ref="A1:H1"/>
    <mergeCell ref="A22:H22"/>
    <mergeCell ref="A21:H21"/>
  </mergeCells>
  <phoneticPr fontId="14" type="noConversion"/>
  <pageMargins left="0.27" right="0.17" top="0.17" bottom="0.17" header="0.4921259845" footer="0.492125984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tabColor rgb="FF92D050"/>
  </sheetPr>
  <dimension ref="A1:H23"/>
  <sheetViews>
    <sheetView workbookViewId="0">
      <selection sqref="A1:F1"/>
    </sheetView>
  </sheetViews>
  <sheetFormatPr baseColWidth="10" defaultRowHeight="12.75"/>
  <sheetData>
    <row r="1" spans="1:6" ht="29.25" customHeight="1">
      <c r="A1" s="1244" t="s">
        <v>278</v>
      </c>
      <c r="B1" s="1244"/>
      <c r="C1" s="1244"/>
      <c r="D1" s="1244"/>
      <c r="E1" s="1244"/>
      <c r="F1" s="1244"/>
    </row>
    <row r="19" spans="1:8" ht="18" customHeight="1"/>
    <row r="20" spans="1:8" s="819" customFormat="1" ht="18" customHeight="1"/>
    <row r="21" spans="1:8" s="819" customFormat="1" ht="18" customHeight="1"/>
    <row r="22" spans="1:8" ht="24.75" customHeight="1">
      <c r="A22" s="4" t="s">
        <v>332</v>
      </c>
      <c r="B22" s="5"/>
      <c r="C22" s="6"/>
      <c r="D22" s="6"/>
      <c r="E22" s="6"/>
      <c r="F22" s="6"/>
      <c r="G22" s="6"/>
      <c r="H22" s="6"/>
    </row>
    <row r="23" spans="1:8" ht="42.75" customHeight="1">
      <c r="A23" s="1242" t="s">
        <v>346</v>
      </c>
      <c r="B23" s="1243"/>
      <c r="C23" s="1243"/>
      <c r="D23" s="1243"/>
      <c r="E23" s="1243"/>
      <c r="F23" s="1243"/>
      <c r="G23" s="1243"/>
      <c r="H23" s="1243"/>
    </row>
  </sheetData>
  <mergeCells count="2">
    <mergeCell ref="A1:F1"/>
    <mergeCell ref="A23:H2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92D050"/>
  </sheetPr>
  <dimension ref="A1:XFD24"/>
  <sheetViews>
    <sheetView tabSelected="1" zoomScale="85" zoomScaleNormal="85" workbookViewId="0">
      <selection activeCell="B3" sqref="B3:I13"/>
    </sheetView>
  </sheetViews>
  <sheetFormatPr baseColWidth="10" defaultColWidth="11.42578125" defaultRowHeight="12.75"/>
  <cols>
    <col min="1" max="2" width="16.140625" style="122" customWidth="1"/>
    <col min="3" max="3" width="19.85546875" style="102" customWidth="1"/>
    <col min="4" max="16384" width="11.42578125" style="122"/>
  </cols>
  <sheetData>
    <row r="1" spans="1:15" s="160" customFormat="1" ht="21" customHeight="1">
      <c r="A1" s="159" t="s">
        <v>239</v>
      </c>
      <c r="B1" s="159"/>
      <c r="C1" s="168"/>
    </row>
    <row r="2" spans="1:15" s="160" customFormat="1" ht="18" customHeight="1">
      <c r="A2" s="159"/>
      <c r="B2" s="159"/>
      <c r="C2" s="168"/>
    </row>
    <row r="3" spans="1:15" ht="51.75" customHeight="1">
      <c r="A3" s="164" t="s">
        <v>42</v>
      </c>
      <c r="B3" s="170"/>
      <c r="C3" s="165" t="s">
        <v>183</v>
      </c>
      <c r="D3" s="165" t="s">
        <v>39</v>
      </c>
      <c r="E3" s="165" t="s">
        <v>119</v>
      </c>
      <c r="F3" s="165" t="s">
        <v>197</v>
      </c>
      <c r="G3" s="165" t="s">
        <v>198</v>
      </c>
      <c r="H3" s="165" t="s">
        <v>225</v>
      </c>
      <c r="I3" s="165" t="s">
        <v>165</v>
      </c>
      <c r="J3" s="23"/>
    </row>
    <row r="4" spans="1:15">
      <c r="A4" s="161"/>
      <c r="B4" s="164" t="s">
        <v>88</v>
      </c>
      <c r="C4" s="478">
        <v>2556</v>
      </c>
      <c r="D4" s="478">
        <v>1944</v>
      </c>
      <c r="E4" s="478">
        <v>2288</v>
      </c>
      <c r="F4" s="478">
        <v>1846</v>
      </c>
      <c r="G4" s="478">
        <v>2352</v>
      </c>
      <c r="H4" s="478">
        <f>'Source V3-1 distrib sn privé '!C4</f>
        <v>2238</v>
      </c>
      <c r="I4" s="478">
        <f>'Source V3-1 distrib sn privé '!D4</f>
        <v>2276</v>
      </c>
      <c r="J4" s="587"/>
      <c r="K4" s="588"/>
      <c r="L4" s="588"/>
    </row>
    <row r="5" spans="1:15" ht="19.5" customHeight="1">
      <c r="A5" s="162" t="s">
        <v>43</v>
      </c>
      <c r="B5" s="171" t="s">
        <v>33</v>
      </c>
      <c r="C5" s="479">
        <v>1523</v>
      </c>
      <c r="D5" s="479">
        <v>1356</v>
      </c>
      <c r="E5" s="479">
        <v>1474</v>
      </c>
      <c r="F5" s="479">
        <v>1397</v>
      </c>
      <c r="G5" s="479">
        <v>1492</v>
      </c>
      <c r="H5" s="479">
        <f>'Source V3-1 distrib sn privé '!C5</f>
        <v>1189</v>
      </c>
      <c r="I5" s="479">
        <f>'Source V3-1 distrib sn privé '!D5</f>
        <v>1418</v>
      </c>
      <c r="J5" s="589"/>
      <c r="K5" s="590"/>
      <c r="L5" s="590"/>
    </row>
    <row r="6" spans="1:15" ht="17.25" customHeight="1">
      <c r="A6" s="162" t="s">
        <v>44</v>
      </c>
      <c r="B6" s="171" t="s">
        <v>56</v>
      </c>
      <c r="C6" s="479">
        <v>1838</v>
      </c>
      <c r="D6" s="479">
        <v>1474</v>
      </c>
      <c r="E6" s="479">
        <v>1592</v>
      </c>
      <c r="F6" s="479">
        <v>1491</v>
      </c>
      <c r="G6" s="479">
        <v>1616</v>
      </c>
      <c r="H6" s="479">
        <f>'Source V3-1 distrib sn privé '!C6</f>
        <v>1346</v>
      </c>
      <c r="I6" s="479">
        <f>'Source V3-1 distrib sn privé '!D6</f>
        <v>1577</v>
      </c>
      <c r="J6" s="589"/>
      <c r="K6" s="590"/>
      <c r="L6" s="590"/>
    </row>
    <row r="7" spans="1:15" ht="19.5" customHeight="1">
      <c r="A7" s="162" t="s">
        <v>45</v>
      </c>
      <c r="B7" s="171" t="s">
        <v>57</v>
      </c>
      <c r="C7" s="479">
        <v>2035</v>
      </c>
      <c r="D7" s="479">
        <v>1569</v>
      </c>
      <c r="E7" s="479">
        <v>1705</v>
      </c>
      <c r="F7" s="479">
        <v>1567</v>
      </c>
      <c r="G7" s="479">
        <v>1738</v>
      </c>
      <c r="H7" s="479">
        <f>'Source V3-1 distrib sn privé '!C7</f>
        <v>1479</v>
      </c>
      <c r="I7" s="479">
        <f>'Source V3-1 distrib sn privé '!D7</f>
        <v>1718</v>
      </c>
      <c r="J7" s="589"/>
      <c r="K7" s="590"/>
      <c r="L7" s="590"/>
    </row>
    <row r="8" spans="1:15" ht="18" customHeight="1">
      <c r="A8" s="162" t="s">
        <v>46</v>
      </c>
      <c r="B8" s="171" t="s">
        <v>58</v>
      </c>
      <c r="C8" s="479">
        <v>2203</v>
      </c>
      <c r="D8" s="479">
        <v>1659</v>
      </c>
      <c r="E8" s="479">
        <v>1818</v>
      </c>
      <c r="F8" s="479">
        <v>1632</v>
      </c>
      <c r="G8" s="479">
        <v>1855</v>
      </c>
      <c r="H8" s="479">
        <f>'Source V3-1 distrib sn privé '!C8</f>
        <v>1621</v>
      </c>
      <c r="I8" s="479">
        <f>'Source V3-1 distrib sn privé '!D8</f>
        <v>1867</v>
      </c>
      <c r="J8" s="589"/>
      <c r="K8" s="590"/>
      <c r="L8" s="590"/>
    </row>
    <row r="9" spans="1:15" ht="21" customHeight="1">
      <c r="A9" s="162" t="s">
        <v>47</v>
      </c>
      <c r="B9" s="171" t="s">
        <v>59</v>
      </c>
      <c r="C9" s="479">
        <v>2368</v>
      </c>
      <c r="D9" s="479">
        <v>1758</v>
      </c>
      <c r="E9" s="479">
        <v>1935</v>
      </c>
      <c r="F9" s="479">
        <v>1713</v>
      </c>
      <c r="G9" s="479">
        <v>1976</v>
      </c>
      <c r="H9" s="479">
        <f>'Source V3-1 distrib sn privé '!C9</f>
        <v>1789</v>
      </c>
      <c r="I9" s="479">
        <f>'Source V3-1 distrib sn privé '!D9</f>
        <v>2027</v>
      </c>
      <c r="J9" s="589"/>
      <c r="K9" s="590"/>
      <c r="L9" s="590"/>
    </row>
    <row r="10" spans="1:15" ht="18.75" customHeight="1">
      <c r="A10" s="162" t="s">
        <v>48</v>
      </c>
      <c r="B10" s="171" t="s">
        <v>60</v>
      </c>
      <c r="C10" s="479">
        <v>2541</v>
      </c>
      <c r="D10" s="479">
        <v>1879</v>
      </c>
      <c r="E10" s="479">
        <v>2074</v>
      </c>
      <c r="F10" s="479">
        <v>1798</v>
      </c>
      <c r="G10" s="479">
        <v>2126</v>
      </c>
      <c r="H10" s="479">
        <f>'Source V3-1 distrib sn privé '!C10</f>
        <v>1995</v>
      </c>
      <c r="I10" s="479">
        <f>'Source V3-1 distrib sn privé '!D10</f>
        <v>2215</v>
      </c>
      <c r="J10" s="589"/>
      <c r="K10" s="590"/>
      <c r="L10" s="590"/>
    </row>
    <row r="11" spans="1:15" ht="18" customHeight="1">
      <c r="A11" s="162" t="s">
        <v>49</v>
      </c>
      <c r="B11" s="171" t="s">
        <v>61</v>
      </c>
      <c r="C11" s="479">
        <v>2779</v>
      </c>
      <c r="D11" s="479">
        <v>2037</v>
      </c>
      <c r="E11" s="479">
        <v>2284</v>
      </c>
      <c r="F11" s="479">
        <v>1899</v>
      </c>
      <c r="G11" s="479">
        <v>2357</v>
      </c>
      <c r="H11" s="479">
        <f>'Source V3-1 distrib sn privé '!C11</f>
        <v>2273</v>
      </c>
      <c r="I11" s="479">
        <f>'Source V3-1 distrib sn privé '!D11</f>
        <v>2446</v>
      </c>
      <c r="J11" s="589"/>
      <c r="K11" s="590"/>
      <c r="L11" s="590"/>
    </row>
    <row r="12" spans="1:15" ht="21" customHeight="1">
      <c r="A12" s="162" t="s">
        <v>50</v>
      </c>
      <c r="B12" s="171" t="s">
        <v>62</v>
      </c>
      <c r="C12" s="479">
        <v>3113</v>
      </c>
      <c r="D12" s="479">
        <v>2278</v>
      </c>
      <c r="E12" s="479">
        <v>2617</v>
      </c>
      <c r="F12" s="479">
        <v>2049</v>
      </c>
      <c r="G12" s="479">
        <v>2680</v>
      </c>
      <c r="H12" s="479">
        <f>'Source V3-1 distrib sn privé '!C12</f>
        <v>2709</v>
      </c>
      <c r="I12" s="479">
        <f>'Source V3-1 distrib sn privé '!D12</f>
        <v>2752</v>
      </c>
      <c r="J12" s="589"/>
      <c r="K12" s="590"/>
      <c r="L12" s="590"/>
    </row>
    <row r="13" spans="1:15" ht="21" customHeight="1">
      <c r="A13" s="162" t="s">
        <v>51</v>
      </c>
      <c r="B13" s="171" t="s">
        <v>34</v>
      </c>
      <c r="C13" s="479">
        <v>3667</v>
      </c>
      <c r="D13" s="479">
        <v>2721</v>
      </c>
      <c r="E13" s="479">
        <v>3199</v>
      </c>
      <c r="F13" s="479">
        <v>2361</v>
      </c>
      <c r="G13" s="479">
        <v>3336</v>
      </c>
      <c r="H13" s="479">
        <f>'Source V3-1 distrib sn privé '!C13</f>
        <v>3576</v>
      </c>
      <c r="I13" s="479">
        <f>'Source V3-1 distrib sn privé '!D13</f>
        <v>3318</v>
      </c>
      <c r="J13" s="589"/>
      <c r="K13" s="590"/>
      <c r="L13" s="590"/>
    </row>
    <row r="14" spans="1:15" s="146" customFormat="1">
      <c r="A14" s="163" t="s">
        <v>35</v>
      </c>
      <c r="B14" s="163"/>
      <c r="C14" s="477">
        <f>C13/C5</f>
        <v>2.41</v>
      </c>
      <c r="D14" s="477">
        <f t="shared" ref="D14:I14" si="0">D13/D5</f>
        <v>2.0099999999999998</v>
      </c>
      <c r="E14" s="477">
        <f t="shared" si="0"/>
        <v>2.17</v>
      </c>
      <c r="F14" s="477">
        <f t="shared" si="0"/>
        <v>1.69</v>
      </c>
      <c r="G14" s="477">
        <f t="shared" si="0"/>
        <v>2.2400000000000002</v>
      </c>
      <c r="H14" s="477">
        <f t="shared" si="0"/>
        <v>3.01</v>
      </c>
      <c r="I14" s="477">
        <f t="shared" si="0"/>
        <v>2.34</v>
      </c>
      <c r="J14" s="591"/>
      <c r="K14" s="592"/>
      <c r="L14" s="592"/>
      <c r="M14" s="122"/>
      <c r="N14" s="122"/>
      <c r="O14" s="122"/>
    </row>
    <row r="15" spans="1:15" s="411" customFormat="1" ht="36.75" customHeight="1">
      <c r="A15" s="408"/>
      <c r="B15" s="408"/>
      <c r="C15" s="409"/>
      <c r="D15" s="409"/>
      <c r="E15" s="409"/>
      <c r="F15" s="409"/>
      <c r="G15" s="409"/>
      <c r="H15" s="409"/>
      <c r="I15" s="409"/>
      <c r="J15" s="409"/>
      <c r="K15" s="409"/>
      <c r="L15" s="409"/>
    </row>
    <row r="16" spans="1:15" s="411" customFormat="1" ht="12.75" customHeight="1">
      <c r="A16" s="1083" t="s">
        <v>421</v>
      </c>
      <c r="B16" s="1084"/>
      <c r="C16" s="1084"/>
      <c r="D16" s="1084"/>
      <c r="E16" s="1084"/>
      <c r="F16" s="410"/>
      <c r="G16" s="410"/>
      <c r="H16" s="409"/>
      <c r="I16" s="409"/>
      <c r="J16" s="409"/>
      <c r="K16" s="409"/>
      <c r="L16" s="409"/>
    </row>
    <row r="17" spans="1:16384" s="411" customFormat="1" ht="38.25" customHeight="1">
      <c r="A17" s="1080" t="s">
        <v>334</v>
      </c>
      <c r="B17" s="1080"/>
      <c r="C17" s="1080"/>
      <c r="D17" s="1080"/>
      <c r="E17" s="1080"/>
      <c r="F17" s="412"/>
      <c r="G17" s="412"/>
      <c r="H17" s="409"/>
      <c r="I17" s="409"/>
      <c r="J17" s="460"/>
      <c r="K17" s="409"/>
      <c r="L17" s="409"/>
    </row>
    <row r="18" spans="1:16384" s="403" customFormat="1" ht="30.75" customHeight="1">
      <c r="A18" s="1080" t="s">
        <v>202</v>
      </c>
      <c r="B18" s="1085"/>
      <c r="C18" s="1085"/>
      <c r="D18" s="1085"/>
      <c r="E18" s="1085"/>
      <c r="F18" s="413"/>
      <c r="G18" s="468"/>
      <c r="H18" s="460"/>
      <c r="I18" s="460"/>
      <c r="J18" s="398"/>
      <c r="K18" s="399"/>
      <c r="L18" s="414"/>
    </row>
    <row r="19" spans="1:16384" s="403" customFormat="1" ht="60.75" customHeight="1">
      <c r="A19" s="1071" t="s">
        <v>254</v>
      </c>
      <c r="B19" s="1071"/>
      <c r="C19" s="1071"/>
      <c r="D19" s="1071"/>
      <c r="E19" s="1071"/>
      <c r="F19" s="412"/>
      <c r="G19" s="412"/>
      <c r="H19" s="398"/>
      <c r="I19" s="398"/>
      <c r="J19" s="404"/>
      <c r="K19" s="404"/>
      <c r="L19" s="404"/>
    </row>
    <row r="20" spans="1:16384" s="403" customFormat="1">
      <c r="A20" s="1080"/>
      <c r="B20" s="1080"/>
      <c r="C20" s="1080"/>
      <c r="D20" s="1080"/>
      <c r="E20" s="1080"/>
      <c r="F20" s="412"/>
      <c r="G20" s="412"/>
      <c r="H20" s="404"/>
      <c r="I20" s="404"/>
      <c r="J20" s="404"/>
      <c r="K20" s="404"/>
      <c r="L20" s="404"/>
    </row>
    <row r="21" spans="1:16384" s="403" customFormat="1">
      <c r="A21" s="1080"/>
      <c r="B21" s="1080"/>
      <c r="C21" s="1080"/>
      <c r="D21" s="1080"/>
      <c r="E21" s="1080"/>
      <c r="F21" s="412"/>
      <c r="G21" s="412"/>
      <c r="H21" s="404"/>
      <c r="I21" s="404"/>
      <c r="J21" s="404"/>
      <c r="K21" s="404"/>
      <c r="L21" s="404"/>
    </row>
    <row r="22" spans="1:16384" s="403" customFormat="1" ht="12.75" hidden="1" customHeight="1">
      <c r="A22" s="1080"/>
      <c r="B22" s="1080"/>
      <c r="C22" s="1080"/>
      <c r="D22" s="1080"/>
      <c r="E22" s="1080"/>
      <c r="F22" s="412"/>
      <c r="G22" s="412"/>
      <c r="H22" s="404"/>
      <c r="I22" s="404"/>
      <c r="J22" s="406"/>
      <c r="K22" s="406"/>
      <c r="L22" s="416"/>
    </row>
    <row r="23" spans="1:16384" s="146" customFormat="1" ht="62.25" customHeight="1">
      <c r="A23" s="1080"/>
      <c r="B23" s="1082"/>
      <c r="C23" s="1082"/>
      <c r="D23" s="1082"/>
      <c r="E23" s="1082"/>
      <c r="F23" s="415"/>
      <c r="G23" s="415"/>
      <c r="H23" s="406"/>
      <c r="I23" s="406"/>
      <c r="J23" s="406"/>
      <c r="K23" s="406"/>
      <c r="L23" s="416"/>
      <c r="M23" s="403"/>
      <c r="N23" s="403"/>
      <c r="O23" s="403"/>
      <c r="P23" s="403"/>
      <c r="Q23" s="403"/>
      <c r="R23" s="403"/>
      <c r="S23" s="403"/>
      <c r="T23" s="403"/>
      <c r="U23" s="403"/>
      <c r="V23" s="403"/>
      <c r="W23" s="403"/>
      <c r="X23" s="403"/>
      <c r="Y23" s="403"/>
      <c r="Z23" s="403"/>
      <c r="AA23" s="403"/>
      <c r="AB23" s="403"/>
      <c r="AC23" s="403"/>
      <c r="AD23" s="403"/>
      <c r="AE23" s="403"/>
      <c r="AF23" s="403"/>
      <c r="AG23" s="403"/>
      <c r="AH23" s="403"/>
      <c r="AI23" s="403"/>
      <c r="AJ23" s="403"/>
      <c r="AK23" s="403"/>
      <c r="AL23" s="403"/>
      <c r="AM23" s="403"/>
      <c r="AN23" s="403"/>
      <c r="AO23" s="403"/>
      <c r="AP23" s="403"/>
      <c r="AQ23" s="403"/>
      <c r="AR23" s="403"/>
      <c r="AS23" s="403"/>
      <c r="AT23" s="403"/>
      <c r="AU23" s="403"/>
      <c r="AV23" s="403"/>
      <c r="AW23" s="403"/>
      <c r="AX23" s="403"/>
      <c r="AY23" s="403"/>
      <c r="AZ23" s="403"/>
      <c r="BA23" s="403"/>
      <c r="BB23" s="403"/>
      <c r="BC23" s="403"/>
      <c r="BD23" s="403"/>
      <c r="BE23" s="403"/>
      <c r="BF23" s="403"/>
      <c r="BG23" s="403"/>
      <c r="BH23" s="403"/>
      <c r="BI23" s="403"/>
      <c r="BJ23" s="403"/>
      <c r="BK23" s="403"/>
      <c r="BL23" s="403"/>
      <c r="BM23" s="403"/>
      <c r="BN23" s="403"/>
      <c r="BO23" s="403"/>
      <c r="BP23" s="403"/>
      <c r="BQ23" s="403"/>
      <c r="BR23" s="403"/>
      <c r="BS23" s="403"/>
      <c r="BT23" s="403"/>
      <c r="BU23" s="403"/>
      <c r="BV23" s="403"/>
      <c r="BW23" s="403"/>
      <c r="BX23" s="403"/>
      <c r="BY23" s="403"/>
      <c r="BZ23" s="403"/>
      <c r="CA23" s="403"/>
      <c r="CB23" s="403"/>
      <c r="CC23" s="403"/>
      <c r="CD23" s="403"/>
      <c r="CE23" s="403"/>
      <c r="CF23" s="403"/>
      <c r="CG23" s="403"/>
      <c r="CH23" s="403"/>
      <c r="CI23" s="403"/>
      <c r="CJ23" s="403"/>
      <c r="CK23" s="403"/>
      <c r="CL23" s="403"/>
      <c r="CM23" s="403"/>
      <c r="CN23" s="403"/>
      <c r="CO23" s="403"/>
      <c r="CP23" s="403"/>
      <c r="CQ23" s="403"/>
      <c r="CR23" s="403"/>
      <c r="CS23" s="403"/>
      <c r="CT23" s="403"/>
      <c r="CU23" s="403"/>
      <c r="CV23" s="403"/>
      <c r="CW23" s="403"/>
      <c r="CX23" s="403"/>
      <c r="CY23" s="403"/>
      <c r="CZ23" s="403"/>
      <c r="DA23" s="403"/>
      <c r="DB23" s="403"/>
      <c r="DC23" s="403"/>
      <c r="DD23" s="403"/>
      <c r="DE23" s="403"/>
      <c r="DF23" s="403"/>
      <c r="DG23" s="403"/>
      <c r="DH23" s="403"/>
      <c r="DI23" s="403"/>
      <c r="DJ23" s="403"/>
      <c r="DK23" s="403"/>
      <c r="DL23" s="403"/>
      <c r="DM23" s="403"/>
      <c r="DN23" s="403"/>
      <c r="DO23" s="403"/>
      <c r="DP23" s="403"/>
      <c r="DQ23" s="403"/>
      <c r="DR23" s="403"/>
      <c r="DS23" s="403"/>
      <c r="DT23" s="403"/>
      <c r="DU23" s="403"/>
      <c r="DV23" s="403"/>
      <c r="DW23" s="403"/>
      <c r="DX23" s="403"/>
      <c r="DY23" s="403"/>
      <c r="DZ23" s="403"/>
      <c r="EA23" s="403"/>
      <c r="EB23" s="403"/>
      <c r="EC23" s="403"/>
      <c r="ED23" s="403"/>
      <c r="EE23" s="403"/>
      <c r="EF23" s="403"/>
      <c r="EG23" s="403"/>
      <c r="EH23" s="403"/>
      <c r="EI23" s="403"/>
      <c r="EJ23" s="403"/>
      <c r="EK23" s="403"/>
      <c r="EL23" s="403"/>
      <c r="EM23" s="403"/>
      <c r="EN23" s="403"/>
      <c r="EO23" s="403"/>
      <c r="EP23" s="403"/>
      <c r="EQ23" s="403"/>
      <c r="ER23" s="403"/>
      <c r="ES23" s="403"/>
      <c r="ET23" s="403"/>
      <c r="EU23" s="403"/>
      <c r="EV23" s="403"/>
      <c r="EW23" s="403"/>
      <c r="EX23" s="403"/>
      <c r="EY23" s="403"/>
      <c r="EZ23" s="403"/>
      <c r="FA23" s="403"/>
      <c r="FB23" s="403"/>
      <c r="FC23" s="403"/>
      <c r="FD23" s="403"/>
      <c r="FE23" s="403"/>
      <c r="FF23" s="403"/>
      <c r="FG23" s="403"/>
      <c r="FH23" s="403"/>
      <c r="FI23" s="403"/>
      <c r="FJ23" s="403"/>
      <c r="FK23" s="403"/>
      <c r="FL23" s="403"/>
      <c r="FM23" s="403"/>
      <c r="FN23" s="403"/>
      <c r="FO23" s="403"/>
      <c r="FP23" s="403"/>
      <c r="FQ23" s="403"/>
      <c r="FR23" s="403"/>
      <c r="FS23" s="403"/>
      <c r="FT23" s="403"/>
      <c r="FU23" s="403"/>
      <c r="FV23" s="403"/>
      <c r="FW23" s="403"/>
      <c r="FX23" s="403"/>
      <c r="FY23" s="403"/>
      <c r="FZ23" s="403"/>
      <c r="GA23" s="403"/>
      <c r="GB23" s="403"/>
      <c r="GC23" s="403"/>
      <c r="GD23" s="403"/>
      <c r="GE23" s="403"/>
      <c r="GF23" s="403"/>
      <c r="GG23" s="403"/>
      <c r="GH23" s="403"/>
      <c r="GI23" s="403"/>
      <c r="GJ23" s="403"/>
      <c r="GK23" s="403"/>
      <c r="GL23" s="403"/>
      <c r="GM23" s="403"/>
      <c r="GN23" s="403"/>
      <c r="GO23" s="403"/>
      <c r="GP23" s="403"/>
      <c r="GQ23" s="403"/>
      <c r="GR23" s="403"/>
      <c r="GS23" s="403"/>
      <c r="GT23" s="403"/>
      <c r="GU23" s="403"/>
      <c r="GV23" s="403"/>
      <c r="GW23" s="403"/>
      <c r="GX23" s="403"/>
      <c r="GY23" s="403"/>
      <c r="GZ23" s="403"/>
      <c r="HA23" s="403"/>
      <c r="HB23" s="403"/>
      <c r="HC23" s="403"/>
      <c r="HD23" s="403"/>
      <c r="HE23" s="403"/>
      <c r="HF23" s="403"/>
      <c r="HG23" s="403"/>
      <c r="HH23" s="403"/>
      <c r="HI23" s="403"/>
      <c r="HJ23" s="403"/>
      <c r="HK23" s="403"/>
      <c r="HL23" s="403"/>
      <c r="HM23" s="403"/>
      <c r="HN23" s="403"/>
      <c r="HO23" s="403"/>
      <c r="HP23" s="403"/>
      <c r="HQ23" s="403"/>
      <c r="HR23" s="403"/>
      <c r="HS23" s="403"/>
      <c r="HT23" s="403"/>
      <c r="HU23" s="403"/>
      <c r="HV23" s="403"/>
      <c r="HW23" s="403"/>
      <c r="HX23" s="403"/>
      <c r="HY23" s="403"/>
      <c r="HZ23" s="403"/>
      <c r="IA23" s="403"/>
      <c r="IB23" s="403"/>
      <c r="IC23" s="403"/>
      <c r="ID23" s="403"/>
      <c r="IE23" s="403"/>
      <c r="IF23" s="403"/>
      <c r="IG23" s="403"/>
      <c r="IH23" s="403"/>
      <c r="II23" s="403"/>
      <c r="IJ23" s="403"/>
      <c r="IK23" s="403"/>
      <c r="IL23" s="403"/>
      <c r="IM23" s="403"/>
      <c r="IN23" s="403"/>
      <c r="IO23" s="403"/>
      <c r="IP23" s="403"/>
      <c r="IQ23" s="403"/>
      <c r="IR23" s="403"/>
      <c r="IS23" s="403"/>
      <c r="IT23" s="403"/>
      <c r="IU23" s="403"/>
      <c r="IV23" s="403"/>
      <c r="IW23" s="403"/>
      <c r="IX23" s="403"/>
      <c r="IY23" s="403"/>
      <c r="IZ23" s="403"/>
      <c r="JA23" s="403"/>
      <c r="JB23" s="403"/>
      <c r="JC23" s="403"/>
      <c r="JD23" s="403"/>
      <c r="JE23" s="403"/>
      <c r="JF23" s="403"/>
      <c r="JG23" s="403"/>
      <c r="JH23" s="403"/>
      <c r="JI23" s="403"/>
      <c r="JJ23" s="403"/>
      <c r="JK23" s="403"/>
      <c r="JL23" s="403"/>
      <c r="JM23" s="403"/>
      <c r="JN23" s="403"/>
      <c r="JO23" s="403"/>
      <c r="JP23" s="403"/>
      <c r="JQ23" s="403"/>
      <c r="JR23" s="403"/>
      <c r="JS23" s="403"/>
      <c r="JT23" s="403"/>
      <c r="JU23" s="403"/>
      <c r="JV23" s="403"/>
      <c r="JW23" s="403"/>
      <c r="JX23" s="403"/>
      <c r="JY23" s="403"/>
      <c r="JZ23" s="403"/>
      <c r="KA23" s="403"/>
      <c r="KB23" s="403"/>
      <c r="KC23" s="403"/>
      <c r="KD23" s="403"/>
      <c r="KE23" s="403"/>
      <c r="KF23" s="403"/>
      <c r="KG23" s="403"/>
      <c r="KH23" s="403"/>
      <c r="KI23" s="403"/>
      <c r="KJ23" s="403"/>
      <c r="KK23" s="403"/>
      <c r="KL23" s="403"/>
      <c r="KM23" s="403"/>
      <c r="KN23" s="403"/>
      <c r="KO23" s="403"/>
      <c r="KP23" s="403"/>
      <c r="KQ23" s="403"/>
      <c r="KR23" s="403"/>
      <c r="KS23" s="403"/>
      <c r="KT23" s="403"/>
      <c r="KU23" s="403"/>
      <c r="KV23" s="403"/>
      <c r="KW23" s="403"/>
      <c r="KX23" s="403"/>
      <c r="KY23" s="403"/>
      <c r="KZ23" s="403"/>
      <c r="LA23" s="403"/>
      <c r="LB23" s="403"/>
      <c r="LC23" s="403"/>
      <c r="LD23" s="403"/>
      <c r="LE23" s="403"/>
      <c r="LF23" s="403"/>
      <c r="LG23" s="403"/>
      <c r="LH23" s="403"/>
      <c r="LI23" s="403"/>
      <c r="LJ23" s="403"/>
      <c r="LK23" s="403"/>
      <c r="LL23" s="403"/>
      <c r="LM23" s="403"/>
      <c r="LN23" s="403"/>
      <c r="LO23" s="403"/>
      <c r="LP23" s="403"/>
      <c r="LQ23" s="403"/>
      <c r="LR23" s="403"/>
      <c r="LS23" s="403"/>
      <c r="LT23" s="403"/>
      <c r="LU23" s="403"/>
      <c r="LV23" s="403"/>
      <c r="LW23" s="403"/>
      <c r="LX23" s="403"/>
      <c r="LY23" s="403"/>
      <c r="LZ23" s="403"/>
      <c r="MA23" s="403"/>
      <c r="MB23" s="403"/>
      <c r="MC23" s="403"/>
      <c r="MD23" s="403"/>
      <c r="ME23" s="403"/>
      <c r="MF23" s="403"/>
      <c r="MG23" s="403"/>
      <c r="MH23" s="403"/>
      <c r="MI23" s="403"/>
      <c r="MJ23" s="403"/>
      <c r="MK23" s="403"/>
      <c r="ML23" s="403"/>
      <c r="MM23" s="403"/>
      <c r="MN23" s="403"/>
      <c r="MO23" s="403"/>
      <c r="MP23" s="403"/>
      <c r="MQ23" s="403"/>
      <c r="MR23" s="403"/>
      <c r="MS23" s="403"/>
      <c r="MT23" s="403"/>
      <c r="MU23" s="403"/>
      <c r="MV23" s="403"/>
      <c r="MW23" s="403"/>
      <c r="MX23" s="403"/>
      <c r="MY23" s="403"/>
      <c r="MZ23" s="403"/>
      <c r="NA23" s="403"/>
      <c r="NB23" s="403"/>
      <c r="NC23" s="403"/>
      <c r="ND23" s="403"/>
      <c r="NE23" s="403"/>
      <c r="NF23" s="403"/>
      <c r="NG23" s="403"/>
      <c r="NH23" s="403"/>
      <c r="NI23" s="403"/>
      <c r="NJ23" s="403"/>
      <c r="NK23" s="403"/>
      <c r="NL23" s="403"/>
      <c r="NM23" s="403"/>
      <c r="NN23" s="403"/>
      <c r="NO23" s="403"/>
      <c r="NP23" s="403"/>
      <c r="NQ23" s="403"/>
      <c r="NR23" s="403"/>
      <c r="NS23" s="403"/>
      <c r="NT23" s="403"/>
      <c r="NU23" s="403"/>
      <c r="NV23" s="403"/>
      <c r="NW23" s="403"/>
      <c r="NX23" s="403"/>
      <c r="NY23" s="403"/>
      <c r="NZ23" s="403"/>
      <c r="OA23" s="403"/>
      <c r="OB23" s="403"/>
      <c r="OC23" s="403"/>
      <c r="OD23" s="403"/>
      <c r="OE23" s="403"/>
      <c r="OF23" s="403"/>
      <c r="OG23" s="403"/>
      <c r="OH23" s="403"/>
      <c r="OI23" s="403"/>
      <c r="OJ23" s="403"/>
      <c r="OK23" s="403"/>
      <c r="OL23" s="403"/>
      <c r="OM23" s="403"/>
      <c r="ON23" s="403"/>
      <c r="OO23" s="403"/>
      <c r="OP23" s="403"/>
      <c r="OQ23" s="403"/>
      <c r="OR23" s="403"/>
      <c r="OS23" s="403"/>
      <c r="OT23" s="403"/>
      <c r="OU23" s="403"/>
      <c r="OV23" s="403"/>
      <c r="OW23" s="403"/>
      <c r="OX23" s="403"/>
      <c r="OY23" s="403"/>
      <c r="OZ23" s="403"/>
      <c r="PA23" s="403"/>
      <c r="PB23" s="403"/>
      <c r="PC23" s="403"/>
      <c r="PD23" s="403"/>
      <c r="PE23" s="403"/>
      <c r="PF23" s="403"/>
      <c r="PG23" s="403"/>
      <c r="PH23" s="403"/>
      <c r="PI23" s="403"/>
      <c r="PJ23" s="403"/>
      <c r="PK23" s="403"/>
      <c r="PL23" s="403"/>
      <c r="PM23" s="403"/>
      <c r="PN23" s="403"/>
      <c r="PO23" s="403"/>
      <c r="PP23" s="403"/>
      <c r="PQ23" s="403"/>
      <c r="PR23" s="403"/>
      <c r="PS23" s="403"/>
      <c r="PT23" s="403"/>
      <c r="PU23" s="403"/>
      <c r="PV23" s="403"/>
      <c r="PW23" s="403"/>
      <c r="PX23" s="403"/>
      <c r="PY23" s="403"/>
      <c r="PZ23" s="403"/>
      <c r="QA23" s="403"/>
      <c r="QB23" s="403"/>
      <c r="QC23" s="403"/>
      <c r="QD23" s="403"/>
      <c r="QE23" s="403"/>
      <c r="QF23" s="403"/>
      <c r="QG23" s="403"/>
      <c r="QH23" s="403"/>
      <c r="QI23" s="403"/>
      <c r="QJ23" s="403"/>
      <c r="QK23" s="403"/>
      <c r="QL23" s="403"/>
      <c r="QM23" s="403"/>
      <c r="QN23" s="403"/>
      <c r="QO23" s="403"/>
      <c r="QP23" s="403"/>
      <c r="QQ23" s="403"/>
      <c r="QR23" s="403"/>
      <c r="QS23" s="403"/>
      <c r="QT23" s="403"/>
      <c r="QU23" s="403"/>
      <c r="QV23" s="403"/>
      <c r="QW23" s="403"/>
      <c r="QX23" s="403"/>
      <c r="QY23" s="403"/>
      <c r="QZ23" s="403"/>
      <c r="RA23" s="403"/>
      <c r="RB23" s="403"/>
      <c r="RC23" s="403"/>
      <c r="RD23" s="403"/>
      <c r="RE23" s="403"/>
      <c r="RF23" s="403"/>
      <c r="RG23" s="403"/>
      <c r="RH23" s="403"/>
      <c r="RI23" s="403"/>
      <c r="RJ23" s="403"/>
      <c r="RK23" s="403"/>
      <c r="RL23" s="403"/>
      <c r="RM23" s="403"/>
      <c r="RN23" s="403"/>
      <c r="RO23" s="403"/>
      <c r="RP23" s="403"/>
      <c r="RQ23" s="403"/>
      <c r="RR23" s="403"/>
      <c r="RS23" s="403"/>
      <c r="RT23" s="403"/>
      <c r="RU23" s="403"/>
      <c r="RV23" s="403"/>
      <c r="RW23" s="403"/>
      <c r="RX23" s="403"/>
      <c r="RY23" s="403"/>
      <c r="RZ23" s="403"/>
      <c r="SA23" s="403"/>
      <c r="SB23" s="403"/>
      <c r="SC23" s="403"/>
      <c r="SD23" s="403"/>
      <c r="SE23" s="403"/>
      <c r="SF23" s="403"/>
      <c r="SG23" s="403"/>
      <c r="SH23" s="403"/>
      <c r="SI23" s="403"/>
      <c r="SJ23" s="403"/>
      <c r="SK23" s="403"/>
      <c r="SL23" s="403"/>
      <c r="SM23" s="403"/>
      <c r="SN23" s="403"/>
      <c r="SO23" s="403"/>
      <c r="SP23" s="403"/>
      <c r="SQ23" s="403"/>
      <c r="SR23" s="403"/>
      <c r="SS23" s="403"/>
      <c r="ST23" s="403"/>
      <c r="SU23" s="403"/>
      <c r="SV23" s="403"/>
      <c r="SW23" s="403"/>
      <c r="SX23" s="403"/>
      <c r="SY23" s="403"/>
      <c r="SZ23" s="403"/>
      <c r="TA23" s="403"/>
      <c r="TB23" s="403"/>
      <c r="TC23" s="403"/>
      <c r="TD23" s="403"/>
      <c r="TE23" s="403"/>
      <c r="TF23" s="403"/>
      <c r="TG23" s="403"/>
      <c r="TH23" s="403"/>
      <c r="TI23" s="403"/>
      <c r="TJ23" s="403"/>
      <c r="TK23" s="403"/>
      <c r="TL23" s="403"/>
      <c r="TM23" s="403"/>
      <c r="TN23" s="403"/>
      <c r="TO23" s="403"/>
      <c r="TP23" s="403"/>
      <c r="TQ23" s="403"/>
      <c r="TR23" s="403"/>
      <c r="TS23" s="403"/>
      <c r="TT23" s="403"/>
      <c r="TU23" s="403"/>
      <c r="TV23" s="403"/>
      <c r="TW23" s="403"/>
      <c r="TX23" s="403"/>
      <c r="TY23" s="403"/>
      <c r="TZ23" s="403"/>
      <c r="UA23" s="403"/>
      <c r="UB23" s="403"/>
      <c r="UC23" s="403"/>
      <c r="UD23" s="403"/>
      <c r="UE23" s="403"/>
      <c r="UF23" s="403"/>
      <c r="UG23" s="403"/>
      <c r="UH23" s="403"/>
      <c r="UI23" s="403"/>
      <c r="UJ23" s="403"/>
      <c r="UK23" s="403"/>
      <c r="UL23" s="403"/>
      <c r="UM23" s="403"/>
      <c r="UN23" s="403"/>
      <c r="UO23" s="403"/>
      <c r="UP23" s="403"/>
      <c r="UQ23" s="403"/>
      <c r="UR23" s="403"/>
      <c r="US23" s="403"/>
      <c r="UT23" s="403"/>
      <c r="UU23" s="403"/>
      <c r="UV23" s="403"/>
      <c r="UW23" s="403"/>
      <c r="UX23" s="403"/>
      <c r="UY23" s="403"/>
      <c r="UZ23" s="403"/>
      <c r="VA23" s="403"/>
      <c r="VB23" s="403"/>
      <c r="VC23" s="403"/>
      <c r="VD23" s="403"/>
      <c r="VE23" s="403"/>
      <c r="VF23" s="403"/>
      <c r="VG23" s="403"/>
      <c r="VH23" s="403"/>
      <c r="VI23" s="403"/>
      <c r="VJ23" s="403"/>
      <c r="VK23" s="403"/>
      <c r="VL23" s="403"/>
      <c r="VM23" s="403"/>
      <c r="VN23" s="403"/>
      <c r="VO23" s="403"/>
      <c r="VP23" s="403"/>
      <c r="VQ23" s="403"/>
      <c r="VR23" s="403"/>
      <c r="VS23" s="403"/>
      <c r="VT23" s="403"/>
      <c r="VU23" s="403"/>
      <c r="VV23" s="403"/>
      <c r="VW23" s="403"/>
      <c r="VX23" s="403"/>
      <c r="VY23" s="403"/>
      <c r="VZ23" s="403"/>
      <c r="WA23" s="403"/>
      <c r="WB23" s="403"/>
      <c r="WC23" s="403"/>
      <c r="WD23" s="403"/>
      <c r="WE23" s="403"/>
      <c r="WF23" s="403"/>
      <c r="WG23" s="403"/>
      <c r="WH23" s="403"/>
      <c r="WI23" s="403"/>
      <c r="WJ23" s="403"/>
      <c r="WK23" s="403"/>
      <c r="WL23" s="403"/>
      <c r="WM23" s="403"/>
      <c r="WN23" s="403"/>
      <c r="WO23" s="403"/>
      <c r="WP23" s="403"/>
      <c r="WQ23" s="403"/>
      <c r="WR23" s="403"/>
      <c r="WS23" s="403"/>
      <c r="WT23" s="403"/>
      <c r="WU23" s="403"/>
      <c r="WV23" s="403"/>
      <c r="WW23" s="403"/>
      <c r="WX23" s="403"/>
      <c r="WY23" s="403"/>
      <c r="WZ23" s="403"/>
      <c r="XA23" s="403"/>
      <c r="XB23" s="403"/>
      <c r="XC23" s="403"/>
      <c r="XD23" s="403"/>
      <c r="XE23" s="403"/>
      <c r="XF23" s="403"/>
      <c r="XG23" s="403"/>
      <c r="XH23" s="403"/>
      <c r="XI23" s="403"/>
      <c r="XJ23" s="403"/>
      <c r="XK23" s="403"/>
      <c r="XL23" s="403"/>
      <c r="XM23" s="403"/>
      <c r="XN23" s="403"/>
      <c r="XO23" s="403"/>
      <c r="XP23" s="403"/>
      <c r="XQ23" s="403"/>
      <c r="XR23" s="403"/>
      <c r="XS23" s="403"/>
      <c r="XT23" s="403"/>
      <c r="XU23" s="403"/>
      <c r="XV23" s="403"/>
      <c r="XW23" s="403"/>
      <c r="XX23" s="403"/>
      <c r="XY23" s="403"/>
      <c r="XZ23" s="403"/>
      <c r="YA23" s="403"/>
      <c r="YB23" s="403"/>
      <c r="YC23" s="403"/>
      <c r="YD23" s="403"/>
      <c r="YE23" s="403"/>
      <c r="YF23" s="403"/>
      <c r="YG23" s="403"/>
      <c r="YH23" s="403"/>
      <c r="YI23" s="403"/>
      <c r="YJ23" s="403"/>
      <c r="YK23" s="403"/>
      <c r="YL23" s="403"/>
      <c r="YM23" s="403"/>
      <c r="YN23" s="403"/>
      <c r="YO23" s="403"/>
      <c r="YP23" s="403"/>
      <c r="YQ23" s="403"/>
      <c r="YR23" s="403"/>
      <c r="YS23" s="403"/>
      <c r="YT23" s="403"/>
      <c r="YU23" s="403"/>
      <c r="YV23" s="403"/>
      <c r="YW23" s="403"/>
      <c r="YX23" s="403"/>
      <c r="YY23" s="403"/>
      <c r="YZ23" s="403"/>
      <c r="ZA23" s="403"/>
      <c r="ZB23" s="403"/>
      <c r="ZC23" s="403"/>
      <c r="ZD23" s="403"/>
      <c r="ZE23" s="403"/>
      <c r="ZF23" s="403"/>
      <c r="ZG23" s="403"/>
      <c r="ZH23" s="403"/>
      <c r="ZI23" s="403"/>
      <c r="ZJ23" s="403"/>
      <c r="ZK23" s="403"/>
      <c r="ZL23" s="403"/>
      <c r="ZM23" s="403"/>
      <c r="ZN23" s="403"/>
      <c r="ZO23" s="403"/>
      <c r="ZP23" s="403"/>
      <c r="ZQ23" s="403"/>
      <c r="ZR23" s="403"/>
      <c r="ZS23" s="403"/>
      <c r="ZT23" s="403"/>
      <c r="ZU23" s="403"/>
      <c r="ZV23" s="403"/>
      <c r="ZW23" s="403"/>
      <c r="ZX23" s="403"/>
      <c r="ZY23" s="403"/>
      <c r="ZZ23" s="403"/>
      <c r="AAA23" s="403"/>
      <c r="AAB23" s="403"/>
      <c r="AAC23" s="403"/>
      <c r="AAD23" s="403"/>
      <c r="AAE23" s="403"/>
      <c r="AAF23" s="403"/>
      <c r="AAG23" s="403"/>
      <c r="AAH23" s="403"/>
      <c r="AAI23" s="403"/>
      <c r="AAJ23" s="403"/>
      <c r="AAK23" s="403"/>
      <c r="AAL23" s="403"/>
      <c r="AAM23" s="403"/>
      <c r="AAN23" s="403"/>
      <c r="AAO23" s="403"/>
      <c r="AAP23" s="403"/>
      <c r="AAQ23" s="403"/>
      <c r="AAR23" s="403"/>
      <c r="AAS23" s="403"/>
      <c r="AAT23" s="403"/>
      <c r="AAU23" s="403"/>
      <c r="AAV23" s="403"/>
      <c r="AAW23" s="403"/>
      <c r="AAX23" s="403"/>
      <c r="AAY23" s="403"/>
      <c r="AAZ23" s="403"/>
      <c r="ABA23" s="403"/>
      <c r="ABB23" s="403"/>
      <c r="ABC23" s="403"/>
      <c r="ABD23" s="403"/>
      <c r="ABE23" s="403"/>
      <c r="ABF23" s="403"/>
      <c r="ABG23" s="403"/>
      <c r="ABH23" s="403"/>
      <c r="ABI23" s="403"/>
      <c r="ABJ23" s="403"/>
      <c r="ABK23" s="403"/>
      <c r="ABL23" s="403"/>
      <c r="ABM23" s="403"/>
      <c r="ABN23" s="403"/>
      <c r="ABO23" s="403"/>
      <c r="ABP23" s="403"/>
      <c r="ABQ23" s="403"/>
      <c r="ABR23" s="403"/>
      <c r="ABS23" s="403"/>
      <c r="ABT23" s="403"/>
      <c r="ABU23" s="403"/>
      <c r="ABV23" s="403"/>
      <c r="ABW23" s="403"/>
      <c r="ABX23" s="403"/>
      <c r="ABY23" s="403"/>
      <c r="ABZ23" s="403"/>
      <c r="ACA23" s="403"/>
      <c r="ACB23" s="403"/>
      <c r="ACC23" s="403"/>
      <c r="ACD23" s="403"/>
      <c r="ACE23" s="403"/>
      <c r="ACF23" s="403"/>
      <c r="ACG23" s="403"/>
      <c r="ACH23" s="403"/>
      <c r="ACI23" s="403"/>
      <c r="ACJ23" s="403"/>
      <c r="ACK23" s="403"/>
      <c r="ACL23" s="403"/>
      <c r="ACM23" s="403"/>
      <c r="ACN23" s="403"/>
      <c r="ACO23" s="403"/>
      <c r="ACP23" s="403"/>
      <c r="ACQ23" s="403"/>
      <c r="ACR23" s="403"/>
      <c r="ACS23" s="403"/>
      <c r="ACT23" s="403"/>
      <c r="ACU23" s="403"/>
      <c r="ACV23" s="403"/>
      <c r="ACW23" s="403"/>
      <c r="ACX23" s="403"/>
      <c r="ACY23" s="403"/>
      <c r="ACZ23" s="403"/>
      <c r="ADA23" s="403"/>
      <c r="ADB23" s="403"/>
      <c r="ADC23" s="403"/>
      <c r="ADD23" s="403"/>
      <c r="ADE23" s="403"/>
      <c r="ADF23" s="403"/>
      <c r="ADG23" s="403"/>
      <c r="ADH23" s="403"/>
      <c r="ADI23" s="403"/>
      <c r="ADJ23" s="403"/>
      <c r="ADK23" s="403"/>
      <c r="ADL23" s="403"/>
      <c r="ADM23" s="403"/>
      <c r="ADN23" s="403"/>
      <c r="ADO23" s="403"/>
      <c r="ADP23" s="403"/>
      <c r="ADQ23" s="403"/>
      <c r="ADR23" s="403"/>
      <c r="ADS23" s="403"/>
      <c r="ADT23" s="403"/>
      <c r="ADU23" s="403"/>
      <c r="ADV23" s="403"/>
      <c r="ADW23" s="403"/>
      <c r="ADX23" s="403"/>
      <c r="ADY23" s="403"/>
      <c r="ADZ23" s="403"/>
      <c r="AEA23" s="403"/>
      <c r="AEB23" s="403"/>
      <c r="AEC23" s="403"/>
      <c r="AED23" s="403"/>
      <c r="AEE23" s="403"/>
      <c r="AEF23" s="403"/>
      <c r="AEG23" s="403"/>
      <c r="AEH23" s="403"/>
      <c r="AEI23" s="403"/>
      <c r="AEJ23" s="403"/>
      <c r="AEK23" s="403"/>
      <c r="AEL23" s="403"/>
      <c r="AEM23" s="403"/>
      <c r="AEN23" s="403"/>
      <c r="AEO23" s="403"/>
      <c r="AEP23" s="403"/>
      <c r="AEQ23" s="403"/>
      <c r="AER23" s="403"/>
      <c r="AES23" s="403"/>
      <c r="AET23" s="403"/>
      <c r="AEU23" s="403"/>
      <c r="AEV23" s="403"/>
      <c r="AEW23" s="403"/>
      <c r="AEX23" s="403"/>
      <c r="AEY23" s="403"/>
      <c r="AEZ23" s="403"/>
      <c r="AFA23" s="403"/>
      <c r="AFB23" s="403"/>
      <c r="AFC23" s="403"/>
      <c r="AFD23" s="403"/>
      <c r="AFE23" s="403"/>
      <c r="AFF23" s="403"/>
      <c r="AFG23" s="403"/>
      <c r="AFH23" s="403"/>
      <c r="AFI23" s="403"/>
      <c r="AFJ23" s="403"/>
      <c r="AFK23" s="403"/>
      <c r="AFL23" s="403"/>
      <c r="AFM23" s="403"/>
      <c r="AFN23" s="403"/>
      <c r="AFO23" s="403"/>
      <c r="AFP23" s="403"/>
      <c r="AFQ23" s="403"/>
      <c r="AFR23" s="403"/>
      <c r="AFS23" s="403"/>
      <c r="AFT23" s="403"/>
      <c r="AFU23" s="403"/>
      <c r="AFV23" s="403"/>
      <c r="AFW23" s="403"/>
      <c r="AFX23" s="403"/>
      <c r="AFY23" s="403"/>
      <c r="AFZ23" s="403"/>
      <c r="AGA23" s="403"/>
      <c r="AGB23" s="403"/>
      <c r="AGC23" s="403"/>
      <c r="AGD23" s="403"/>
      <c r="AGE23" s="403"/>
      <c r="AGF23" s="403"/>
      <c r="AGG23" s="403"/>
      <c r="AGH23" s="403"/>
      <c r="AGI23" s="403"/>
      <c r="AGJ23" s="403"/>
      <c r="AGK23" s="403"/>
      <c r="AGL23" s="403"/>
      <c r="AGM23" s="403"/>
      <c r="AGN23" s="403"/>
      <c r="AGO23" s="403"/>
      <c r="AGP23" s="403"/>
      <c r="AGQ23" s="403"/>
      <c r="AGR23" s="403"/>
      <c r="AGS23" s="403"/>
      <c r="AGT23" s="403"/>
      <c r="AGU23" s="403"/>
      <c r="AGV23" s="403"/>
      <c r="AGW23" s="403"/>
      <c r="AGX23" s="403"/>
      <c r="AGY23" s="403"/>
      <c r="AGZ23" s="403"/>
      <c r="AHA23" s="403"/>
      <c r="AHB23" s="403"/>
      <c r="AHC23" s="403"/>
      <c r="AHD23" s="403"/>
      <c r="AHE23" s="403"/>
      <c r="AHF23" s="403"/>
      <c r="AHG23" s="403"/>
      <c r="AHH23" s="403"/>
      <c r="AHI23" s="403"/>
      <c r="AHJ23" s="403"/>
      <c r="AHK23" s="403"/>
      <c r="AHL23" s="403"/>
      <c r="AHM23" s="403"/>
      <c r="AHN23" s="403"/>
      <c r="AHO23" s="403"/>
      <c r="AHP23" s="403"/>
      <c r="AHQ23" s="403"/>
      <c r="AHR23" s="403"/>
      <c r="AHS23" s="403"/>
      <c r="AHT23" s="403"/>
      <c r="AHU23" s="403"/>
      <c r="AHV23" s="403"/>
      <c r="AHW23" s="403"/>
      <c r="AHX23" s="403"/>
      <c r="AHY23" s="403"/>
      <c r="AHZ23" s="403"/>
      <c r="AIA23" s="403"/>
      <c r="AIB23" s="403"/>
      <c r="AIC23" s="403"/>
      <c r="AID23" s="403"/>
      <c r="AIE23" s="403"/>
      <c r="AIF23" s="403"/>
      <c r="AIG23" s="403"/>
      <c r="AIH23" s="403"/>
      <c r="AII23" s="403"/>
      <c r="AIJ23" s="403"/>
      <c r="AIK23" s="403"/>
      <c r="AIL23" s="403"/>
      <c r="AIM23" s="403"/>
      <c r="AIN23" s="403"/>
      <c r="AIO23" s="403"/>
      <c r="AIP23" s="403"/>
      <c r="AIQ23" s="403"/>
      <c r="AIR23" s="403"/>
      <c r="AIS23" s="403"/>
      <c r="AIT23" s="403"/>
      <c r="AIU23" s="403"/>
      <c r="AIV23" s="403"/>
      <c r="AIW23" s="403"/>
      <c r="AIX23" s="403"/>
      <c r="AIY23" s="403"/>
      <c r="AIZ23" s="403"/>
      <c r="AJA23" s="403"/>
      <c r="AJB23" s="403"/>
      <c r="AJC23" s="403"/>
      <c r="AJD23" s="403"/>
      <c r="AJE23" s="403"/>
      <c r="AJF23" s="403"/>
      <c r="AJG23" s="403"/>
      <c r="AJH23" s="403"/>
      <c r="AJI23" s="403"/>
      <c r="AJJ23" s="403"/>
      <c r="AJK23" s="403"/>
      <c r="AJL23" s="403"/>
      <c r="AJM23" s="403"/>
      <c r="AJN23" s="403"/>
      <c r="AJO23" s="403"/>
      <c r="AJP23" s="403"/>
      <c r="AJQ23" s="403"/>
      <c r="AJR23" s="403"/>
      <c r="AJS23" s="403"/>
      <c r="AJT23" s="403"/>
      <c r="AJU23" s="403"/>
      <c r="AJV23" s="403"/>
      <c r="AJW23" s="403"/>
      <c r="AJX23" s="403"/>
      <c r="AJY23" s="403"/>
      <c r="AJZ23" s="403"/>
      <c r="AKA23" s="403"/>
      <c r="AKB23" s="403"/>
      <c r="AKC23" s="403"/>
      <c r="AKD23" s="403"/>
      <c r="AKE23" s="403"/>
      <c r="AKF23" s="403"/>
      <c r="AKG23" s="403"/>
      <c r="AKH23" s="403"/>
      <c r="AKI23" s="403"/>
      <c r="AKJ23" s="403"/>
      <c r="AKK23" s="403"/>
      <c r="AKL23" s="403"/>
      <c r="AKM23" s="403"/>
      <c r="AKN23" s="403"/>
      <c r="AKO23" s="403"/>
      <c r="AKP23" s="403"/>
      <c r="AKQ23" s="403"/>
      <c r="AKR23" s="403"/>
      <c r="AKS23" s="403"/>
      <c r="AKT23" s="403"/>
      <c r="AKU23" s="403"/>
      <c r="AKV23" s="403"/>
      <c r="AKW23" s="403"/>
      <c r="AKX23" s="403"/>
      <c r="AKY23" s="403"/>
      <c r="AKZ23" s="403"/>
      <c r="ALA23" s="403"/>
      <c r="ALB23" s="403"/>
      <c r="ALC23" s="403"/>
      <c r="ALD23" s="403"/>
      <c r="ALE23" s="403"/>
      <c r="ALF23" s="403"/>
      <c r="ALG23" s="403"/>
      <c r="ALH23" s="403"/>
      <c r="ALI23" s="403"/>
      <c r="ALJ23" s="403"/>
      <c r="ALK23" s="403"/>
      <c r="ALL23" s="403"/>
      <c r="ALM23" s="403"/>
      <c r="ALN23" s="403"/>
      <c r="ALO23" s="403"/>
      <c r="ALP23" s="403"/>
      <c r="ALQ23" s="403"/>
      <c r="ALR23" s="403"/>
      <c r="ALS23" s="403"/>
      <c r="ALT23" s="403"/>
      <c r="ALU23" s="403"/>
      <c r="ALV23" s="403"/>
      <c r="ALW23" s="403"/>
      <c r="ALX23" s="403"/>
      <c r="ALY23" s="403"/>
      <c r="ALZ23" s="403"/>
      <c r="AMA23" s="403"/>
      <c r="AMB23" s="403"/>
      <c r="AMC23" s="403"/>
      <c r="AMD23" s="403"/>
      <c r="AME23" s="403"/>
      <c r="AMF23" s="403"/>
      <c r="AMG23" s="403"/>
      <c r="AMH23" s="403"/>
      <c r="AMI23" s="403"/>
      <c r="AMJ23" s="403"/>
      <c r="AMK23" s="403"/>
      <c r="AML23" s="403"/>
      <c r="AMM23" s="403"/>
      <c r="AMN23" s="403"/>
      <c r="AMO23" s="403"/>
      <c r="AMP23" s="403"/>
      <c r="AMQ23" s="403"/>
      <c r="AMR23" s="403"/>
      <c r="AMS23" s="403"/>
      <c r="AMT23" s="403"/>
      <c r="AMU23" s="403"/>
      <c r="AMV23" s="403"/>
      <c r="AMW23" s="403"/>
      <c r="AMX23" s="403"/>
      <c r="AMY23" s="403"/>
      <c r="AMZ23" s="403"/>
      <c r="ANA23" s="403"/>
      <c r="ANB23" s="403"/>
      <c r="ANC23" s="403"/>
      <c r="AND23" s="403"/>
      <c r="ANE23" s="403"/>
      <c r="ANF23" s="403"/>
      <c r="ANG23" s="403"/>
      <c r="ANH23" s="403"/>
      <c r="ANI23" s="403"/>
      <c r="ANJ23" s="403"/>
      <c r="ANK23" s="403"/>
      <c r="ANL23" s="403"/>
      <c r="ANM23" s="403"/>
      <c r="ANN23" s="403"/>
      <c r="ANO23" s="403"/>
      <c r="ANP23" s="403"/>
      <c r="ANQ23" s="403"/>
      <c r="ANR23" s="403"/>
      <c r="ANS23" s="403"/>
      <c r="ANT23" s="403"/>
      <c r="ANU23" s="403"/>
      <c r="ANV23" s="403"/>
      <c r="ANW23" s="403"/>
      <c r="ANX23" s="403"/>
      <c r="ANY23" s="403"/>
      <c r="ANZ23" s="403"/>
      <c r="AOA23" s="403"/>
      <c r="AOB23" s="403"/>
      <c r="AOC23" s="403"/>
      <c r="AOD23" s="403"/>
      <c r="AOE23" s="403"/>
      <c r="AOF23" s="403"/>
      <c r="AOG23" s="403"/>
      <c r="AOH23" s="403"/>
      <c r="AOI23" s="403"/>
      <c r="AOJ23" s="403"/>
      <c r="AOK23" s="403"/>
      <c r="AOL23" s="403"/>
      <c r="AOM23" s="403"/>
      <c r="AON23" s="403"/>
      <c r="AOO23" s="403"/>
      <c r="AOP23" s="403"/>
      <c r="AOQ23" s="403"/>
      <c r="AOR23" s="403"/>
      <c r="AOS23" s="403"/>
      <c r="AOT23" s="403"/>
      <c r="AOU23" s="403"/>
      <c r="AOV23" s="403"/>
      <c r="AOW23" s="403"/>
      <c r="AOX23" s="403"/>
      <c r="AOY23" s="403"/>
      <c r="AOZ23" s="403"/>
      <c r="APA23" s="403"/>
      <c r="APB23" s="403"/>
      <c r="APC23" s="403"/>
      <c r="APD23" s="403"/>
      <c r="APE23" s="403"/>
      <c r="APF23" s="403"/>
      <c r="APG23" s="403"/>
      <c r="APH23" s="403"/>
      <c r="API23" s="403"/>
      <c r="APJ23" s="403"/>
      <c r="APK23" s="403"/>
      <c r="APL23" s="403"/>
      <c r="APM23" s="403"/>
      <c r="APN23" s="403"/>
      <c r="APO23" s="403"/>
      <c r="APP23" s="403"/>
      <c r="APQ23" s="403"/>
      <c r="APR23" s="403"/>
      <c r="APS23" s="403"/>
      <c r="APT23" s="403"/>
      <c r="APU23" s="403"/>
      <c r="APV23" s="403"/>
      <c r="APW23" s="403"/>
      <c r="APX23" s="403"/>
      <c r="APY23" s="403"/>
      <c r="APZ23" s="403"/>
      <c r="AQA23" s="403"/>
      <c r="AQB23" s="403"/>
      <c r="AQC23" s="403"/>
      <c r="AQD23" s="403"/>
      <c r="AQE23" s="403"/>
      <c r="AQF23" s="403"/>
      <c r="AQG23" s="403"/>
      <c r="AQH23" s="403"/>
      <c r="AQI23" s="403"/>
      <c r="AQJ23" s="403"/>
      <c r="AQK23" s="403"/>
      <c r="AQL23" s="403"/>
      <c r="AQM23" s="403"/>
      <c r="AQN23" s="403"/>
      <c r="AQO23" s="403"/>
      <c r="AQP23" s="403"/>
      <c r="AQQ23" s="403"/>
      <c r="AQR23" s="403"/>
      <c r="AQS23" s="403"/>
      <c r="AQT23" s="403"/>
      <c r="AQU23" s="403"/>
      <c r="AQV23" s="403"/>
      <c r="AQW23" s="403"/>
      <c r="AQX23" s="403"/>
      <c r="AQY23" s="403"/>
      <c r="AQZ23" s="403"/>
      <c r="ARA23" s="403"/>
      <c r="ARB23" s="403"/>
      <c r="ARC23" s="403"/>
      <c r="ARD23" s="403"/>
      <c r="ARE23" s="403"/>
      <c r="ARF23" s="403"/>
      <c r="ARG23" s="403"/>
      <c r="ARH23" s="403"/>
      <c r="ARI23" s="403"/>
      <c r="ARJ23" s="403"/>
      <c r="ARK23" s="403"/>
      <c r="ARL23" s="403"/>
      <c r="ARM23" s="403"/>
      <c r="ARN23" s="403"/>
      <c r="ARO23" s="403"/>
      <c r="ARP23" s="403"/>
      <c r="ARQ23" s="403"/>
      <c r="ARR23" s="403"/>
      <c r="ARS23" s="403"/>
      <c r="ART23" s="403"/>
      <c r="ARU23" s="403"/>
      <c r="ARV23" s="403"/>
      <c r="ARW23" s="403"/>
      <c r="ARX23" s="403"/>
      <c r="ARY23" s="403"/>
      <c r="ARZ23" s="403"/>
      <c r="ASA23" s="403"/>
      <c r="ASB23" s="403"/>
      <c r="ASC23" s="403"/>
      <c r="ASD23" s="403"/>
      <c r="ASE23" s="403"/>
      <c r="ASF23" s="403"/>
      <c r="ASG23" s="403"/>
      <c r="ASH23" s="403"/>
      <c r="ASI23" s="403"/>
      <c r="ASJ23" s="403"/>
      <c r="ASK23" s="403"/>
      <c r="ASL23" s="403"/>
      <c r="ASM23" s="403"/>
      <c r="ASN23" s="403"/>
      <c r="ASO23" s="403"/>
      <c r="ASP23" s="403"/>
      <c r="ASQ23" s="403"/>
      <c r="ASR23" s="403"/>
      <c r="ASS23" s="403"/>
      <c r="AST23" s="403"/>
      <c r="ASU23" s="403"/>
      <c r="ASV23" s="403"/>
      <c r="ASW23" s="403"/>
      <c r="ASX23" s="403"/>
      <c r="ASY23" s="403"/>
      <c r="ASZ23" s="403"/>
      <c r="ATA23" s="403"/>
      <c r="ATB23" s="403"/>
      <c r="ATC23" s="403"/>
      <c r="ATD23" s="403"/>
      <c r="ATE23" s="403"/>
      <c r="ATF23" s="403"/>
      <c r="ATG23" s="403"/>
      <c r="ATH23" s="403"/>
      <c r="ATI23" s="403"/>
      <c r="ATJ23" s="403"/>
      <c r="ATK23" s="403"/>
      <c r="ATL23" s="403"/>
      <c r="ATM23" s="403"/>
      <c r="ATN23" s="403"/>
      <c r="ATO23" s="403"/>
      <c r="ATP23" s="403"/>
      <c r="ATQ23" s="403"/>
      <c r="ATR23" s="403"/>
      <c r="ATS23" s="403"/>
      <c r="ATT23" s="403"/>
      <c r="ATU23" s="403"/>
      <c r="ATV23" s="403"/>
      <c r="ATW23" s="403"/>
      <c r="ATX23" s="403"/>
      <c r="ATY23" s="403"/>
      <c r="ATZ23" s="403"/>
      <c r="AUA23" s="403"/>
      <c r="AUB23" s="403"/>
      <c r="AUC23" s="403"/>
      <c r="AUD23" s="403"/>
      <c r="AUE23" s="403"/>
      <c r="AUF23" s="403"/>
      <c r="AUG23" s="403"/>
      <c r="AUH23" s="403"/>
      <c r="AUI23" s="403"/>
      <c r="AUJ23" s="403"/>
      <c r="AUK23" s="403"/>
      <c r="AUL23" s="403"/>
      <c r="AUM23" s="403"/>
      <c r="AUN23" s="403"/>
      <c r="AUO23" s="403"/>
      <c r="AUP23" s="403"/>
      <c r="AUQ23" s="403"/>
      <c r="AUR23" s="403"/>
      <c r="AUS23" s="403"/>
      <c r="AUT23" s="403"/>
      <c r="AUU23" s="403"/>
      <c r="AUV23" s="403"/>
      <c r="AUW23" s="403"/>
      <c r="AUX23" s="403"/>
      <c r="AUY23" s="403"/>
      <c r="AUZ23" s="403"/>
      <c r="AVA23" s="403"/>
      <c r="AVB23" s="403"/>
      <c r="AVC23" s="403"/>
      <c r="AVD23" s="403"/>
      <c r="AVE23" s="403"/>
      <c r="AVF23" s="403"/>
      <c r="AVG23" s="403"/>
      <c r="AVH23" s="403"/>
      <c r="AVI23" s="403"/>
      <c r="AVJ23" s="403"/>
      <c r="AVK23" s="403"/>
      <c r="AVL23" s="403"/>
      <c r="AVM23" s="403"/>
      <c r="AVN23" s="403"/>
      <c r="AVO23" s="403"/>
      <c r="AVP23" s="403"/>
      <c r="AVQ23" s="403"/>
      <c r="AVR23" s="403"/>
      <c r="AVS23" s="403"/>
      <c r="AVT23" s="403"/>
      <c r="AVU23" s="403"/>
      <c r="AVV23" s="403"/>
      <c r="AVW23" s="403"/>
      <c r="AVX23" s="403"/>
      <c r="AVY23" s="403"/>
      <c r="AVZ23" s="403"/>
      <c r="AWA23" s="403"/>
      <c r="AWB23" s="403"/>
      <c r="AWC23" s="403"/>
      <c r="AWD23" s="403"/>
      <c r="AWE23" s="403"/>
      <c r="AWF23" s="403"/>
      <c r="AWG23" s="403"/>
      <c r="AWH23" s="403"/>
      <c r="AWI23" s="403"/>
      <c r="AWJ23" s="403"/>
      <c r="AWK23" s="403"/>
      <c r="AWL23" s="403"/>
      <c r="AWM23" s="403"/>
      <c r="AWN23" s="403"/>
      <c r="AWO23" s="403"/>
      <c r="AWP23" s="403"/>
      <c r="AWQ23" s="403"/>
      <c r="AWR23" s="403"/>
      <c r="AWS23" s="403"/>
      <c r="AWT23" s="403"/>
      <c r="AWU23" s="403"/>
      <c r="AWV23" s="403"/>
      <c r="AWW23" s="403"/>
      <c r="AWX23" s="403"/>
      <c r="AWY23" s="403"/>
      <c r="AWZ23" s="403"/>
      <c r="AXA23" s="403"/>
      <c r="AXB23" s="403"/>
      <c r="AXC23" s="403"/>
      <c r="AXD23" s="403"/>
      <c r="AXE23" s="403"/>
      <c r="AXF23" s="403"/>
      <c r="AXG23" s="403"/>
      <c r="AXH23" s="403"/>
      <c r="AXI23" s="403"/>
      <c r="AXJ23" s="403"/>
      <c r="AXK23" s="403"/>
      <c r="AXL23" s="403"/>
      <c r="AXM23" s="403"/>
      <c r="AXN23" s="403"/>
      <c r="AXO23" s="403"/>
      <c r="AXP23" s="403"/>
      <c r="AXQ23" s="403"/>
      <c r="AXR23" s="403"/>
      <c r="AXS23" s="403"/>
      <c r="AXT23" s="403"/>
      <c r="AXU23" s="403"/>
      <c r="AXV23" s="403"/>
      <c r="AXW23" s="403"/>
      <c r="AXX23" s="403"/>
      <c r="AXY23" s="403"/>
      <c r="AXZ23" s="403"/>
      <c r="AYA23" s="403"/>
      <c r="AYB23" s="403"/>
      <c r="AYC23" s="403"/>
      <c r="AYD23" s="403"/>
      <c r="AYE23" s="403"/>
      <c r="AYF23" s="403"/>
      <c r="AYG23" s="403"/>
      <c r="AYH23" s="403"/>
      <c r="AYI23" s="403"/>
      <c r="AYJ23" s="403"/>
      <c r="AYK23" s="403"/>
      <c r="AYL23" s="403"/>
      <c r="AYM23" s="403"/>
      <c r="AYN23" s="403"/>
      <c r="AYO23" s="403"/>
      <c r="AYP23" s="403"/>
      <c r="AYQ23" s="403"/>
      <c r="AYR23" s="403"/>
      <c r="AYS23" s="403"/>
      <c r="AYT23" s="403"/>
      <c r="AYU23" s="403"/>
      <c r="AYV23" s="403"/>
      <c r="AYW23" s="403"/>
      <c r="AYX23" s="403"/>
      <c r="AYY23" s="403"/>
      <c r="AYZ23" s="403"/>
      <c r="AZA23" s="403"/>
      <c r="AZB23" s="403"/>
      <c r="AZC23" s="403"/>
      <c r="AZD23" s="403"/>
      <c r="AZE23" s="403"/>
      <c r="AZF23" s="403"/>
      <c r="AZG23" s="403"/>
      <c r="AZH23" s="403"/>
      <c r="AZI23" s="403"/>
      <c r="AZJ23" s="403"/>
      <c r="AZK23" s="403"/>
      <c r="AZL23" s="403"/>
      <c r="AZM23" s="403"/>
      <c r="AZN23" s="403"/>
      <c r="AZO23" s="403"/>
      <c r="AZP23" s="403"/>
      <c r="AZQ23" s="403"/>
      <c r="AZR23" s="403"/>
      <c r="AZS23" s="403"/>
      <c r="AZT23" s="403"/>
      <c r="AZU23" s="403"/>
      <c r="AZV23" s="403"/>
      <c r="AZW23" s="403"/>
      <c r="AZX23" s="403"/>
      <c r="AZY23" s="403"/>
      <c r="AZZ23" s="403"/>
      <c r="BAA23" s="403"/>
      <c r="BAB23" s="403"/>
      <c r="BAC23" s="403"/>
      <c r="BAD23" s="403"/>
      <c r="BAE23" s="403"/>
      <c r="BAF23" s="403"/>
      <c r="BAG23" s="403"/>
      <c r="BAH23" s="403"/>
      <c r="BAI23" s="403"/>
      <c r="BAJ23" s="403"/>
      <c r="BAK23" s="403"/>
      <c r="BAL23" s="403"/>
      <c r="BAM23" s="403"/>
      <c r="BAN23" s="403"/>
      <c r="BAO23" s="403"/>
      <c r="BAP23" s="403"/>
      <c r="BAQ23" s="403"/>
      <c r="BAR23" s="403"/>
      <c r="BAS23" s="403"/>
      <c r="BAT23" s="403"/>
      <c r="BAU23" s="403"/>
      <c r="BAV23" s="403"/>
      <c r="BAW23" s="403"/>
      <c r="BAX23" s="403"/>
      <c r="BAY23" s="403"/>
      <c r="BAZ23" s="403"/>
      <c r="BBA23" s="403"/>
      <c r="BBB23" s="403"/>
      <c r="BBC23" s="403"/>
      <c r="BBD23" s="403"/>
      <c r="BBE23" s="403"/>
      <c r="BBF23" s="403"/>
      <c r="BBG23" s="403"/>
      <c r="BBH23" s="403"/>
      <c r="BBI23" s="403"/>
      <c r="BBJ23" s="403"/>
      <c r="BBK23" s="403"/>
      <c r="BBL23" s="403"/>
      <c r="BBM23" s="403"/>
      <c r="BBN23" s="403"/>
      <c r="BBO23" s="403"/>
      <c r="BBP23" s="403"/>
      <c r="BBQ23" s="403"/>
      <c r="BBR23" s="403"/>
      <c r="BBS23" s="403"/>
      <c r="BBT23" s="403"/>
      <c r="BBU23" s="403"/>
      <c r="BBV23" s="403"/>
      <c r="BBW23" s="403"/>
      <c r="BBX23" s="403"/>
      <c r="BBY23" s="403"/>
      <c r="BBZ23" s="403"/>
      <c r="BCA23" s="403"/>
      <c r="BCB23" s="403"/>
      <c r="BCC23" s="403"/>
      <c r="BCD23" s="403"/>
      <c r="BCE23" s="403"/>
      <c r="BCF23" s="403"/>
      <c r="BCG23" s="403"/>
      <c r="BCH23" s="403"/>
      <c r="BCI23" s="403"/>
      <c r="BCJ23" s="403"/>
      <c r="BCK23" s="403"/>
      <c r="BCL23" s="403"/>
      <c r="BCM23" s="403"/>
      <c r="BCN23" s="403"/>
      <c r="BCO23" s="403"/>
      <c r="BCP23" s="403"/>
      <c r="BCQ23" s="403"/>
      <c r="BCR23" s="403"/>
      <c r="BCS23" s="403"/>
      <c r="BCT23" s="403"/>
      <c r="BCU23" s="403"/>
      <c r="BCV23" s="403"/>
      <c r="BCW23" s="403"/>
      <c r="BCX23" s="403"/>
      <c r="BCY23" s="403"/>
      <c r="BCZ23" s="403"/>
      <c r="BDA23" s="403"/>
      <c r="BDB23" s="403"/>
      <c r="BDC23" s="403"/>
      <c r="BDD23" s="403"/>
      <c r="BDE23" s="403"/>
      <c r="BDF23" s="403"/>
      <c r="BDG23" s="403"/>
      <c r="BDH23" s="403"/>
      <c r="BDI23" s="403"/>
      <c r="BDJ23" s="403"/>
      <c r="BDK23" s="403"/>
      <c r="BDL23" s="403"/>
      <c r="BDM23" s="403"/>
      <c r="BDN23" s="403"/>
      <c r="BDO23" s="403"/>
      <c r="BDP23" s="403"/>
      <c r="BDQ23" s="403"/>
      <c r="BDR23" s="403"/>
      <c r="BDS23" s="403"/>
      <c r="BDT23" s="403"/>
      <c r="BDU23" s="403"/>
      <c r="BDV23" s="403"/>
      <c r="BDW23" s="403"/>
      <c r="BDX23" s="403"/>
      <c r="BDY23" s="403"/>
      <c r="BDZ23" s="403"/>
      <c r="BEA23" s="403"/>
      <c r="BEB23" s="403"/>
      <c r="BEC23" s="403"/>
      <c r="BED23" s="403"/>
      <c r="BEE23" s="403"/>
      <c r="BEF23" s="403"/>
      <c r="BEG23" s="403"/>
      <c r="BEH23" s="403"/>
      <c r="BEI23" s="403"/>
      <c r="BEJ23" s="403"/>
      <c r="BEK23" s="403"/>
      <c r="BEL23" s="403"/>
      <c r="BEM23" s="403"/>
      <c r="BEN23" s="403"/>
      <c r="BEO23" s="403"/>
      <c r="BEP23" s="403"/>
      <c r="BEQ23" s="403"/>
      <c r="BER23" s="403"/>
      <c r="BES23" s="403"/>
      <c r="BET23" s="403"/>
      <c r="BEU23" s="403"/>
      <c r="BEV23" s="403"/>
      <c r="BEW23" s="403"/>
      <c r="BEX23" s="403"/>
      <c r="BEY23" s="403"/>
      <c r="BEZ23" s="403"/>
      <c r="BFA23" s="403"/>
      <c r="BFB23" s="403"/>
      <c r="BFC23" s="403"/>
      <c r="BFD23" s="403"/>
      <c r="BFE23" s="403"/>
      <c r="BFF23" s="403"/>
      <c r="BFG23" s="403"/>
      <c r="BFH23" s="403"/>
      <c r="BFI23" s="403"/>
      <c r="BFJ23" s="403"/>
      <c r="BFK23" s="403"/>
      <c r="BFL23" s="403"/>
      <c r="BFM23" s="403"/>
      <c r="BFN23" s="403"/>
      <c r="BFO23" s="403"/>
      <c r="BFP23" s="403"/>
      <c r="BFQ23" s="403"/>
      <c r="BFR23" s="403"/>
      <c r="BFS23" s="403"/>
      <c r="BFT23" s="403"/>
      <c r="BFU23" s="403"/>
      <c r="BFV23" s="403"/>
      <c r="BFW23" s="403"/>
      <c r="BFX23" s="403"/>
      <c r="BFY23" s="403"/>
      <c r="BFZ23" s="403"/>
      <c r="BGA23" s="403"/>
      <c r="BGB23" s="403"/>
      <c r="BGC23" s="403"/>
      <c r="BGD23" s="403"/>
      <c r="BGE23" s="403"/>
      <c r="BGF23" s="403"/>
      <c r="BGG23" s="403"/>
      <c r="BGH23" s="403"/>
      <c r="BGI23" s="403"/>
      <c r="BGJ23" s="403"/>
      <c r="BGK23" s="403"/>
      <c r="BGL23" s="403"/>
      <c r="BGM23" s="403"/>
      <c r="BGN23" s="403"/>
      <c r="BGO23" s="403"/>
      <c r="BGP23" s="403"/>
      <c r="BGQ23" s="403"/>
      <c r="BGR23" s="403"/>
      <c r="BGS23" s="403"/>
      <c r="BGT23" s="403"/>
      <c r="BGU23" s="403"/>
      <c r="BGV23" s="403"/>
      <c r="BGW23" s="403"/>
      <c r="BGX23" s="403"/>
      <c r="BGY23" s="403"/>
      <c r="BGZ23" s="403"/>
      <c r="BHA23" s="403"/>
      <c r="BHB23" s="403"/>
      <c r="BHC23" s="403"/>
      <c r="BHD23" s="403"/>
      <c r="BHE23" s="403"/>
      <c r="BHF23" s="403"/>
      <c r="BHG23" s="403"/>
      <c r="BHH23" s="403"/>
      <c r="BHI23" s="403"/>
      <c r="BHJ23" s="403"/>
      <c r="BHK23" s="403"/>
      <c r="BHL23" s="403"/>
      <c r="BHM23" s="403"/>
      <c r="BHN23" s="403"/>
      <c r="BHO23" s="403"/>
      <c r="BHP23" s="403"/>
      <c r="BHQ23" s="403"/>
      <c r="BHR23" s="403"/>
      <c r="BHS23" s="403"/>
      <c r="BHT23" s="403"/>
      <c r="BHU23" s="403"/>
      <c r="BHV23" s="403"/>
      <c r="BHW23" s="403"/>
      <c r="BHX23" s="403"/>
      <c r="BHY23" s="403"/>
      <c r="BHZ23" s="403"/>
      <c r="BIA23" s="403"/>
      <c r="BIB23" s="403"/>
      <c r="BIC23" s="403"/>
      <c r="BID23" s="403"/>
      <c r="BIE23" s="403"/>
      <c r="BIF23" s="403"/>
      <c r="BIG23" s="403"/>
      <c r="BIH23" s="403"/>
      <c r="BII23" s="403"/>
      <c r="BIJ23" s="403"/>
      <c r="BIK23" s="403"/>
      <c r="BIL23" s="403"/>
      <c r="BIM23" s="403"/>
      <c r="BIN23" s="403"/>
      <c r="BIO23" s="403"/>
      <c r="BIP23" s="403"/>
      <c r="BIQ23" s="403"/>
      <c r="BIR23" s="403"/>
      <c r="BIS23" s="403"/>
      <c r="BIT23" s="403"/>
      <c r="BIU23" s="403"/>
      <c r="BIV23" s="403"/>
      <c r="BIW23" s="403"/>
      <c r="BIX23" s="403"/>
      <c r="BIY23" s="403"/>
      <c r="BIZ23" s="403"/>
      <c r="BJA23" s="403"/>
      <c r="BJB23" s="403"/>
      <c r="BJC23" s="403"/>
      <c r="BJD23" s="403"/>
      <c r="BJE23" s="403"/>
      <c r="BJF23" s="403"/>
      <c r="BJG23" s="403"/>
      <c r="BJH23" s="403"/>
      <c r="BJI23" s="403"/>
      <c r="BJJ23" s="403"/>
      <c r="BJK23" s="403"/>
      <c r="BJL23" s="403"/>
      <c r="BJM23" s="403"/>
      <c r="BJN23" s="403"/>
      <c r="BJO23" s="403"/>
      <c r="BJP23" s="403"/>
      <c r="BJQ23" s="403"/>
      <c r="BJR23" s="403"/>
      <c r="BJS23" s="403"/>
      <c r="BJT23" s="403"/>
      <c r="BJU23" s="403"/>
      <c r="BJV23" s="403"/>
      <c r="BJW23" s="403"/>
      <c r="BJX23" s="403"/>
      <c r="BJY23" s="403"/>
      <c r="BJZ23" s="403"/>
      <c r="BKA23" s="403"/>
      <c r="BKB23" s="403"/>
      <c r="BKC23" s="403"/>
      <c r="BKD23" s="403"/>
      <c r="BKE23" s="403"/>
      <c r="BKF23" s="403"/>
      <c r="BKG23" s="403"/>
      <c r="BKH23" s="403"/>
      <c r="BKI23" s="403"/>
      <c r="BKJ23" s="403"/>
      <c r="BKK23" s="403"/>
      <c r="BKL23" s="403"/>
      <c r="BKM23" s="403"/>
      <c r="BKN23" s="403"/>
      <c r="BKO23" s="403"/>
      <c r="BKP23" s="403"/>
      <c r="BKQ23" s="403"/>
      <c r="BKR23" s="403"/>
      <c r="BKS23" s="403"/>
      <c r="BKT23" s="403"/>
      <c r="BKU23" s="403"/>
      <c r="BKV23" s="403"/>
      <c r="BKW23" s="403"/>
      <c r="BKX23" s="403"/>
      <c r="BKY23" s="403"/>
      <c r="BKZ23" s="403"/>
      <c r="BLA23" s="403"/>
      <c r="BLB23" s="403"/>
      <c r="BLC23" s="403"/>
      <c r="BLD23" s="403"/>
      <c r="BLE23" s="403"/>
      <c r="BLF23" s="403"/>
      <c r="BLG23" s="403"/>
      <c r="BLH23" s="403"/>
      <c r="BLI23" s="403"/>
      <c r="BLJ23" s="403"/>
      <c r="BLK23" s="403"/>
      <c r="BLL23" s="403"/>
      <c r="BLM23" s="403"/>
      <c r="BLN23" s="403"/>
      <c r="BLO23" s="403"/>
      <c r="BLP23" s="403"/>
      <c r="BLQ23" s="403"/>
      <c r="BLR23" s="403"/>
      <c r="BLS23" s="403"/>
      <c r="BLT23" s="403"/>
      <c r="BLU23" s="403"/>
      <c r="BLV23" s="403"/>
      <c r="BLW23" s="403"/>
      <c r="BLX23" s="403"/>
      <c r="BLY23" s="403"/>
      <c r="BLZ23" s="403"/>
      <c r="BMA23" s="403"/>
      <c r="BMB23" s="403"/>
      <c r="BMC23" s="403"/>
      <c r="BMD23" s="403"/>
      <c r="BME23" s="403"/>
      <c r="BMF23" s="403"/>
      <c r="BMG23" s="403"/>
      <c r="BMH23" s="403"/>
      <c r="BMI23" s="403"/>
      <c r="BMJ23" s="403"/>
      <c r="BMK23" s="403"/>
      <c r="BML23" s="403"/>
      <c r="BMM23" s="403"/>
      <c r="BMN23" s="403"/>
      <c r="BMO23" s="403"/>
      <c r="BMP23" s="403"/>
      <c r="BMQ23" s="403"/>
      <c r="BMR23" s="403"/>
      <c r="BMS23" s="403"/>
      <c r="BMT23" s="403"/>
      <c r="BMU23" s="403"/>
      <c r="BMV23" s="403"/>
      <c r="BMW23" s="403"/>
      <c r="BMX23" s="403"/>
      <c r="BMY23" s="403"/>
      <c r="BMZ23" s="403"/>
      <c r="BNA23" s="403"/>
      <c r="BNB23" s="403"/>
      <c r="BNC23" s="403"/>
      <c r="BND23" s="403"/>
      <c r="BNE23" s="403"/>
      <c r="BNF23" s="403"/>
      <c r="BNG23" s="403"/>
      <c r="BNH23" s="403"/>
      <c r="BNI23" s="403"/>
      <c r="BNJ23" s="403"/>
      <c r="BNK23" s="403"/>
      <c r="BNL23" s="403"/>
      <c r="BNM23" s="403"/>
      <c r="BNN23" s="403"/>
      <c r="BNO23" s="403"/>
      <c r="BNP23" s="403"/>
      <c r="BNQ23" s="403"/>
      <c r="BNR23" s="403"/>
      <c r="BNS23" s="403"/>
      <c r="BNT23" s="403"/>
      <c r="BNU23" s="403"/>
      <c r="BNV23" s="403"/>
      <c r="BNW23" s="403"/>
      <c r="BNX23" s="403"/>
      <c r="BNY23" s="403"/>
      <c r="BNZ23" s="403"/>
      <c r="BOA23" s="403"/>
      <c r="BOB23" s="403"/>
      <c r="BOC23" s="403"/>
      <c r="BOD23" s="403"/>
      <c r="BOE23" s="403"/>
      <c r="BOF23" s="403"/>
      <c r="BOG23" s="403"/>
      <c r="BOH23" s="403"/>
      <c r="BOI23" s="403"/>
      <c r="BOJ23" s="403"/>
      <c r="BOK23" s="403"/>
      <c r="BOL23" s="403"/>
      <c r="BOM23" s="403"/>
      <c r="BON23" s="403"/>
      <c r="BOO23" s="403"/>
      <c r="BOP23" s="403"/>
      <c r="BOQ23" s="403"/>
      <c r="BOR23" s="403"/>
      <c r="BOS23" s="403"/>
      <c r="BOT23" s="403"/>
      <c r="BOU23" s="403"/>
      <c r="BOV23" s="403"/>
      <c r="BOW23" s="403"/>
      <c r="BOX23" s="403"/>
      <c r="BOY23" s="403"/>
      <c r="BOZ23" s="403"/>
      <c r="BPA23" s="403"/>
      <c r="BPB23" s="403"/>
      <c r="BPC23" s="403"/>
      <c r="BPD23" s="403"/>
      <c r="BPE23" s="403"/>
      <c r="BPF23" s="403"/>
      <c r="BPG23" s="403"/>
      <c r="BPH23" s="403"/>
      <c r="BPI23" s="403"/>
      <c r="BPJ23" s="403"/>
      <c r="BPK23" s="403"/>
      <c r="BPL23" s="403"/>
      <c r="BPM23" s="403"/>
      <c r="BPN23" s="403"/>
      <c r="BPO23" s="403"/>
      <c r="BPP23" s="403"/>
      <c r="BPQ23" s="403"/>
      <c r="BPR23" s="403"/>
      <c r="BPS23" s="403"/>
      <c r="BPT23" s="403"/>
      <c r="BPU23" s="403"/>
      <c r="BPV23" s="403"/>
      <c r="BPW23" s="403"/>
      <c r="BPX23" s="403"/>
      <c r="BPY23" s="403"/>
      <c r="BPZ23" s="403"/>
      <c r="BQA23" s="403"/>
      <c r="BQB23" s="403"/>
      <c r="BQC23" s="403"/>
      <c r="BQD23" s="403"/>
      <c r="BQE23" s="403"/>
      <c r="BQF23" s="403"/>
      <c r="BQG23" s="403"/>
      <c r="BQH23" s="403"/>
      <c r="BQI23" s="403"/>
      <c r="BQJ23" s="403"/>
      <c r="BQK23" s="403"/>
      <c r="BQL23" s="403"/>
      <c r="BQM23" s="403"/>
      <c r="BQN23" s="403"/>
      <c r="BQO23" s="403"/>
      <c r="BQP23" s="403"/>
      <c r="BQQ23" s="403"/>
      <c r="BQR23" s="403"/>
      <c r="BQS23" s="403"/>
      <c r="BQT23" s="403"/>
      <c r="BQU23" s="403"/>
      <c r="BQV23" s="403"/>
      <c r="BQW23" s="403"/>
      <c r="BQX23" s="403"/>
      <c r="BQY23" s="403"/>
      <c r="BQZ23" s="403"/>
      <c r="BRA23" s="403"/>
      <c r="BRB23" s="403"/>
      <c r="BRC23" s="403"/>
      <c r="BRD23" s="403"/>
      <c r="BRE23" s="403"/>
      <c r="BRF23" s="403"/>
      <c r="BRG23" s="403"/>
      <c r="BRH23" s="403"/>
      <c r="BRI23" s="403"/>
      <c r="BRJ23" s="403"/>
      <c r="BRK23" s="403"/>
      <c r="BRL23" s="403"/>
      <c r="BRM23" s="403"/>
      <c r="BRN23" s="403"/>
      <c r="BRO23" s="403"/>
      <c r="BRP23" s="403"/>
      <c r="BRQ23" s="403"/>
      <c r="BRR23" s="403"/>
      <c r="BRS23" s="403"/>
      <c r="BRT23" s="403"/>
      <c r="BRU23" s="403"/>
      <c r="BRV23" s="403"/>
      <c r="BRW23" s="403"/>
      <c r="BRX23" s="403"/>
      <c r="BRY23" s="403"/>
      <c r="BRZ23" s="403"/>
      <c r="BSA23" s="403"/>
      <c r="BSB23" s="403"/>
      <c r="BSC23" s="403"/>
      <c r="BSD23" s="403"/>
      <c r="BSE23" s="403"/>
      <c r="BSF23" s="403"/>
      <c r="BSG23" s="403"/>
      <c r="BSH23" s="403"/>
      <c r="BSI23" s="403"/>
      <c r="BSJ23" s="403"/>
      <c r="BSK23" s="403"/>
      <c r="BSL23" s="403"/>
      <c r="BSM23" s="403"/>
      <c r="BSN23" s="403"/>
      <c r="BSO23" s="403"/>
      <c r="BSP23" s="403"/>
      <c r="BSQ23" s="403"/>
      <c r="BSR23" s="403"/>
      <c r="BSS23" s="403"/>
      <c r="BST23" s="403"/>
      <c r="BSU23" s="403"/>
      <c r="BSV23" s="403"/>
      <c r="BSW23" s="403"/>
      <c r="BSX23" s="403"/>
      <c r="BSY23" s="403"/>
      <c r="BSZ23" s="403"/>
      <c r="BTA23" s="403"/>
      <c r="BTB23" s="403"/>
      <c r="BTC23" s="403"/>
      <c r="BTD23" s="403"/>
      <c r="BTE23" s="403"/>
      <c r="BTF23" s="403"/>
      <c r="BTG23" s="403"/>
      <c r="BTH23" s="403"/>
      <c r="BTI23" s="403"/>
      <c r="BTJ23" s="403"/>
      <c r="BTK23" s="403"/>
      <c r="BTL23" s="403"/>
      <c r="BTM23" s="403"/>
      <c r="BTN23" s="403"/>
      <c r="BTO23" s="403"/>
      <c r="BTP23" s="403"/>
      <c r="BTQ23" s="403"/>
      <c r="BTR23" s="403"/>
      <c r="BTS23" s="403"/>
      <c r="BTT23" s="403"/>
      <c r="BTU23" s="403"/>
      <c r="BTV23" s="403"/>
      <c r="BTW23" s="403"/>
      <c r="BTX23" s="403"/>
      <c r="BTY23" s="403"/>
      <c r="BTZ23" s="403"/>
      <c r="BUA23" s="403"/>
      <c r="BUB23" s="403"/>
      <c r="BUC23" s="403"/>
      <c r="BUD23" s="403"/>
      <c r="BUE23" s="403"/>
      <c r="BUF23" s="403"/>
      <c r="BUG23" s="403"/>
      <c r="BUH23" s="403"/>
      <c r="BUI23" s="403"/>
      <c r="BUJ23" s="403"/>
      <c r="BUK23" s="403"/>
      <c r="BUL23" s="403"/>
      <c r="BUM23" s="403"/>
      <c r="BUN23" s="403"/>
      <c r="BUO23" s="403"/>
      <c r="BUP23" s="403"/>
      <c r="BUQ23" s="403"/>
      <c r="BUR23" s="403"/>
      <c r="BUS23" s="403"/>
      <c r="BUT23" s="403"/>
      <c r="BUU23" s="403"/>
      <c r="BUV23" s="403"/>
      <c r="BUW23" s="403"/>
      <c r="BUX23" s="403"/>
      <c r="BUY23" s="403"/>
      <c r="BUZ23" s="403"/>
      <c r="BVA23" s="403"/>
      <c r="BVB23" s="403"/>
      <c r="BVC23" s="403"/>
      <c r="BVD23" s="403"/>
      <c r="BVE23" s="403"/>
      <c r="BVF23" s="403"/>
      <c r="BVG23" s="403"/>
      <c r="BVH23" s="403"/>
      <c r="BVI23" s="403"/>
      <c r="BVJ23" s="403"/>
      <c r="BVK23" s="403"/>
      <c r="BVL23" s="403"/>
      <c r="BVM23" s="403"/>
      <c r="BVN23" s="403"/>
      <c r="BVO23" s="403"/>
      <c r="BVP23" s="403"/>
      <c r="BVQ23" s="403"/>
      <c r="BVR23" s="403"/>
      <c r="BVS23" s="403"/>
      <c r="BVT23" s="403"/>
      <c r="BVU23" s="403"/>
      <c r="BVV23" s="403"/>
      <c r="BVW23" s="403"/>
      <c r="BVX23" s="403"/>
      <c r="BVY23" s="403"/>
      <c r="BVZ23" s="403"/>
      <c r="BWA23" s="403"/>
      <c r="BWB23" s="403"/>
      <c r="BWC23" s="403"/>
      <c r="BWD23" s="403"/>
      <c r="BWE23" s="403"/>
      <c r="BWF23" s="403"/>
      <c r="BWG23" s="403"/>
      <c r="BWH23" s="403"/>
      <c r="BWI23" s="403"/>
      <c r="BWJ23" s="403"/>
      <c r="BWK23" s="403"/>
      <c r="BWL23" s="403"/>
      <c r="BWM23" s="403"/>
      <c r="BWN23" s="403"/>
      <c r="BWO23" s="403"/>
      <c r="BWP23" s="403"/>
      <c r="BWQ23" s="403"/>
      <c r="BWR23" s="403"/>
      <c r="BWS23" s="403"/>
      <c r="BWT23" s="403"/>
      <c r="BWU23" s="403"/>
      <c r="BWV23" s="403"/>
      <c r="BWW23" s="403"/>
      <c r="BWX23" s="403"/>
      <c r="BWY23" s="403"/>
      <c r="BWZ23" s="403"/>
      <c r="BXA23" s="403"/>
      <c r="BXB23" s="403"/>
      <c r="BXC23" s="403"/>
      <c r="BXD23" s="403"/>
      <c r="BXE23" s="403"/>
      <c r="BXF23" s="403"/>
      <c r="BXG23" s="403"/>
      <c r="BXH23" s="403"/>
      <c r="BXI23" s="403"/>
      <c r="BXJ23" s="403"/>
      <c r="BXK23" s="403"/>
      <c r="BXL23" s="403"/>
      <c r="BXM23" s="403"/>
      <c r="BXN23" s="403"/>
      <c r="BXO23" s="403"/>
      <c r="BXP23" s="403"/>
      <c r="BXQ23" s="403"/>
      <c r="BXR23" s="403"/>
      <c r="BXS23" s="403"/>
      <c r="BXT23" s="403"/>
      <c r="BXU23" s="403"/>
      <c r="BXV23" s="403"/>
      <c r="BXW23" s="403"/>
      <c r="BXX23" s="403"/>
      <c r="BXY23" s="403"/>
      <c r="BXZ23" s="403"/>
      <c r="BYA23" s="403"/>
      <c r="BYB23" s="403"/>
      <c r="BYC23" s="403"/>
      <c r="BYD23" s="403"/>
      <c r="BYE23" s="403"/>
      <c r="BYF23" s="403"/>
      <c r="BYG23" s="403"/>
      <c r="BYH23" s="403"/>
      <c r="BYI23" s="403"/>
      <c r="BYJ23" s="403"/>
      <c r="BYK23" s="403"/>
      <c r="BYL23" s="403"/>
      <c r="BYM23" s="403"/>
      <c r="BYN23" s="403"/>
      <c r="BYO23" s="403"/>
      <c r="BYP23" s="403"/>
      <c r="BYQ23" s="403"/>
      <c r="BYR23" s="403"/>
      <c r="BYS23" s="403"/>
      <c r="BYT23" s="403"/>
      <c r="BYU23" s="403"/>
      <c r="BYV23" s="403"/>
      <c r="BYW23" s="403"/>
      <c r="BYX23" s="403"/>
      <c r="BYY23" s="403"/>
      <c r="BYZ23" s="403"/>
      <c r="BZA23" s="403"/>
      <c r="BZB23" s="403"/>
      <c r="BZC23" s="403"/>
      <c r="BZD23" s="403"/>
      <c r="BZE23" s="403"/>
      <c r="BZF23" s="403"/>
      <c r="BZG23" s="403"/>
      <c r="BZH23" s="403"/>
      <c r="BZI23" s="403"/>
      <c r="BZJ23" s="403"/>
      <c r="BZK23" s="403"/>
      <c r="BZL23" s="403"/>
      <c r="BZM23" s="403"/>
      <c r="BZN23" s="403"/>
      <c r="BZO23" s="403"/>
      <c r="BZP23" s="403"/>
      <c r="BZQ23" s="403"/>
      <c r="BZR23" s="403"/>
      <c r="BZS23" s="403"/>
      <c r="BZT23" s="403"/>
      <c r="BZU23" s="403"/>
      <c r="BZV23" s="403"/>
      <c r="BZW23" s="403"/>
      <c r="BZX23" s="403"/>
      <c r="BZY23" s="403"/>
      <c r="BZZ23" s="403"/>
      <c r="CAA23" s="403"/>
      <c r="CAB23" s="403"/>
      <c r="CAC23" s="403"/>
      <c r="CAD23" s="403"/>
      <c r="CAE23" s="403"/>
      <c r="CAF23" s="403"/>
      <c r="CAG23" s="403"/>
      <c r="CAH23" s="403"/>
      <c r="CAI23" s="403"/>
      <c r="CAJ23" s="403"/>
      <c r="CAK23" s="403"/>
      <c r="CAL23" s="403"/>
      <c r="CAM23" s="403"/>
      <c r="CAN23" s="403"/>
      <c r="CAO23" s="403"/>
      <c r="CAP23" s="403"/>
      <c r="CAQ23" s="403"/>
      <c r="CAR23" s="403"/>
      <c r="CAS23" s="403"/>
      <c r="CAT23" s="403"/>
      <c r="CAU23" s="403"/>
      <c r="CAV23" s="403"/>
      <c r="CAW23" s="403"/>
      <c r="CAX23" s="403"/>
      <c r="CAY23" s="403"/>
      <c r="CAZ23" s="403"/>
      <c r="CBA23" s="403"/>
      <c r="CBB23" s="403"/>
      <c r="CBC23" s="403"/>
      <c r="CBD23" s="403"/>
      <c r="CBE23" s="403"/>
      <c r="CBF23" s="403"/>
      <c r="CBG23" s="403"/>
      <c r="CBH23" s="403"/>
      <c r="CBI23" s="403"/>
      <c r="CBJ23" s="403"/>
      <c r="CBK23" s="403"/>
      <c r="CBL23" s="403"/>
      <c r="CBM23" s="403"/>
      <c r="CBN23" s="403"/>
      <c r="CBO23" s="403"/>
      <c r="CBP23" s="403"/>
      <c r="CBQ23" s="403"/>
      <c r="CBR23" s="403"/>
      <c r="CBS23" s="403"/>
      <c r="CBT23" s="403"/>
      <c r="CBU23" s="403"/>
      <c r="CBV23" s="403"/>
      <c r="CBW23" s="403"/>
      <c r="CBX23" s="403"/>
      <c r="CBY23" s="403"/>
      <c r="CBZ23" s="403"/>
      <c r="CCA23" s="403"/>
      <c r="CCB23" s="403"/>
      <c r="CCC23" s="403"/>
      <c r="CCD23" s="403"/>
      <c r="CCE23" s="403"/>
      <c r="CCF23" s="403"/>
      <c r="CCG23" s="403"/>
      <c r="CCH23" s="403"/>
      <c r="CCI23" s="403"/>
      <c r="CCJ23" s="403"/>
      <c r="CCK23" s="403"/>
      <c r="CCL23" s="403"/>
      <c r="CCM23" s="403"/>
      <c r="CCN23" s="403"/>
      <c r="CCO23" s="403"/>
      <c r="CCP23" s="403"/>
      <c r="CCQ23" s="403"/>
      <c r="CCR23" s="403"/>
      <c r="CCS23" s="403"/>
      <c r="CCT23" s="403"/>
      <c r="CCU23" s="403"/>
      <c r="CCV23" s="403"/>
      <c r="CCW23" s="403"/>
      <c r="CCX23" s="403"/>
      <c r="CCY23" s="403"/>
      <c r="CCZ23" s="403"/>
      <c r="CDA23" s="403"/>
      <c r="CDB23" s="403"/>
      <c r="CDC23" s="403"/>
      <c r="CDD23" s="403"/>
      <c r="CDE23" s="403"/>
      <c r="CDF23" s="403"/>
      <c r="CDG23" s="403"/>
      <c r="CDH23" s="403"/>
      <c r="CDI23" s="403"/>
      <c r="CDJ23" s="403"/>
      <c r="CDK23" s="403"/>
      <c r="CDL23" s="403"/>
      <c r="CDM23" s="403"/>
      <c r="CDN23" s="403"/>
      <c r="CDO23" s="403"/>
      <c r="CDP23" s="403"/>
      <c r="CDQ23" s="403"/>
      <c r="CDR23" s="403"/>
      <c r="CDS23" s="403"/>
      <c r="CDT23" s="403"/>
      <c r="CDU23" s="403"/>
      <c r="CDV23" s="403"/>
      <c r="CDW23" s="403"/>
      <c r="CDX23" s="403"/>
      <c r="CDY23" s="403"/>
      <c r="CDZ23" s="403"/>
      <c r="CEA23" s="403"/>
      <c r="CEB23" s="403"/>
      <c r="CEC23" s="403"/>
      <c r="CED23" s="403"/>
      <c r="CEE23" s="403"/>
      <c r="CEF23" s="403"/>
      <c r="CEG23" s="403"/>
      <c r="CEH23" s="403"/>
      <c r="CEI23" s="403"/>
      <c r="CEJ23" s="403"/>
      <c r="CEK23" s="403"/>
      <c r="CEL23" s="403"/>
      <c r="CEM23" s="403"/>
      <c r="CEN23" s="403"/>
      <c r="CEO23" s="403"/>
      <c r="CEP23" s="403"/>
      <c r="CEQ23" s="403"/>
      <c r="CER23" s="403"/>
      <c r="CES23" s="403"/>
      <c r="CET23" s="403"/>
      <c r="CEU23" s="403"/>
      <c r="CEV23" s="403"/>
      <c r="CEW23" s="403"/>
      <c r="CEX23" s="403"/>
      <c r="CEY23" s="403"/>
      <c r="CEZ23" s="403"/>
      <c r="CFA23" s="403"/>
      <c r="CFB23" s="403"/>
      <c r="CFC23" s="403"/>
      <c r="CFD23" s="403"/>
      <c r="CFE23" s="403"/>
      <c r="CFF23" s="403"/>
      <c r="CFG23" s="403"/>
      <c r="CFH23" s="403"/>
      <c r="CFI23" s="403"/>
      <c r="CFJ23" s="403"/>
      <c r="CFK23" s="403"/>
      <c r="CFL23" s="403"/>
      <c r="CFM23" s="403"/>
      <c r="CFN23" s="403"/>
      <c r="CFO23" s="403"/>
      <c r="CFP23" s="403"/>
      <c r="CFQ23" s="403"/>
      <c r="CFR23" s="403"/>
      <c r="CFS23" s="403"/>
      <c r="CFT23" s="403"/>
      <c r="CFU23" s="403"/>
      <c r="CFV23" s="403"/>
      <c r="CFW23" s="403"/>
      <c r="CFX23" s="403"/>
      <c r="CFY23" s="403"/>
      <c r="CFZ23" s="403"/>
      <c r="CGA23" s="403"/>
      <c r="CGB23" s="403"/>
      <c r="CGC23" s="403"/>
      <c r="CGD23" s="403"/>
      <c r="CGE23" s="403"/>
      <c r="CGF23" s="403"/>
      <c r="CGG23" s="403"/>
      <c r="CGH23" s="403"/>
      <c r="CGI23" s="403"/>
      <c r="CGJ23" s="403"/>
      <c r="CGK23" s="403"/>
      <c r="CGL23" s="403"/>
      <c r="CGM23" s="403"/>
      <c r="CGN23" s="403"/>
      <c r="CGO23" s="403"/>
      <c r="CGP23" s="403"/>
      <c r="CGQ23" s="403"/>
      <c r="CGR23" s="403"/>
      <c r="CGS23" s="403"/>
      <c r="CGT23" s="403"/>
      <c r="CGU23" s="403"/>
      <c r="CGV23" s="403"/>
      <c r="CGW23" s="403"/>
      <c r="CGX23" s="403"/>
      <c r="CGY23" s="403"/>
      <c r="CGZ23" s="403"/>
      <c r="CHA23" s="403"/>
      <c r="CHB23" s="403"/>
      <c r="CHC23" s="403"/>
      <c r="CHD23" s="403"/>
      <c r="CHE23" s="403"/>
      <c r="CHF23" s="403"/>
      <c r="CHG23" s="403"/>
      <c r="CHH23" s="403"/>
      <c r="CHI23" s="403"/>
      <c r="CHJ23" s="403"/>
      <c r="CHK23" s="403"/>
      <c r="CHL23" s="403"/>
      <c r="CHM23" s="403"/>
      <c r="CHN23" s="403"/>
      <c r="CHO23" s="403"/>
      <c r="CHP23" s="403"/>
      <c r="CHQ23" s="403"/>
      <c r="CHR23" s="403"/>
      <c r="CHS23" s="403"/>
      <c r="CHT23" s="403"/>
      <c r="CHU23" s="403"/>
      <c r="CHV23" s="403"/>
      <c r="CHW23" s="403"/>
      <c r="CHX23" s="403"/>
      <c r="CHY23" s="403"/>
      <c r="CHZ23" s="403"/>
      <c r="CIA23" s="403"/>
      <c r="CIB23" s="403"/>
      <c r="CIC23" s="403"/>
      <c r="CID23" s="403"/>
      <c r="CIE23" s="403"/>
      <c r="CIF23" s="403"/>
      <c r="CIG23" s="403"/>
      <c r="CIH23" s="403"/>
      <c r="CII23" s="403"/>
      <c r="CIJ23" s="403"/>
      <c r="CIK23" s="403"/>
      <c r="CIL23" s="403"/>
      <c r="CIM23" s="403"/>
      <c r="CIN23" s="403"/>
      <c r="CIO23" s="403"/>
      <c r="CIP23" s="403"/>
      <c r="CIQ23" s="403"/>
      <c r="CIR23" s="403"/>
      <c r="CIS23" s="403"/>
      <c r="CIT23" s="403"/>
      <c r="CIU23" s="403"/>
      <c r="CIV23" s="403"/>
      <c r="CIW23" s="403"/>
      <c r="CIX23" s="403"/>
      <c r="CIY23" s="403"/>
      <c r="CIZ23" s="403"/>
      <c r="CJA23" s="403"/>
      <c r="CJB23" s="403"/>
      <c r="CJC23" s="403"/>
      <c r="CJD23" s="403"/>
      <c r="CJE23" s="403"/>
      <c r="CJF23" s="403"/>
      <c r="CJG23" s="403"/>
      <c r="CJH23" s="403"/>
      <c r="CJI23" s="403"/>
      <c r="CJJ23" s="403"/>
      <c r="CJK23" s="403"/>
      <c r="CJL23" s="403"/>
      <c r="CJM23" s="403"/>
      <c r="CJN23" s="403"/>
      <c r="CJO23" s="403"/>
      <c r="CJP23" s="403"/>
      <c r="CJQ23" s="403"/>
      <c r="CJR23" s="403"/>
      <c r="CJS23" s="403"/>
      <c r="CJT23" s="403"/>
      <c r="CJU23" s="403"/>
      <c r="CJV23" s="403"/>
      <c r="CJW23" s="403"/>
      <c r="CJX23" s="403"/>
      <c r="CJY23" s="403"/>
      <c r="CJZ23" s="403"/>
      <c r="CKA23" s="403"/>
      <c r="CKB23" s="403"/>
      <c r="CKC23" s="403"/>
      <c r="CKD23" s="403"/>
      <c r="CKE23" s="403"/>
      <c r="CKF23" s="403"/>
      <c r="CKG23" s="403"/>
      <c r="CKH23" s="403"/>
      <c r="CKI23" s="403"/>
      <c r="CKJ23" s="403"/>
      <c r="CKK23" s="403"/>
      <c r="CKL23" s="403"/>
      <c r="CKM23" s="403"/>
      <c r="CKN23" s="403"/>
      <c r="CKO23" s="403"/>
      <c r="CKP23" s="403"/>
      <c r="CKQ23" s="403"/>
      <c r="CKR23" s="403"/>
      <c r="CKS23" s="403"/>
      <c r="CKT23" s="403"/>
      <c r="CKU23" s="403"/>
      <c r="CKV23" s="403"/>
      <c r="CKW23" s="403"/>
      <c r="CKX23" s="403"/>
      <c r="CKY23" s="403"/>
      <c r="CKZ23" s="403"/>
      <c r="CLA23" s="403"/>
      <c r="CLB23" s="403"/>
      <c r="CLC23" s="403"/>
      <c r="CLD23" s="403"/>
      <c r="CLE23" s="403"/>
      <c r="CLF23" s="403"/>
      <c r="CLG23" s="403"/>
      <c r="CLH23" s="403"/>
      <c r="CLI23" s="403"/>
      <c r="CLJ23" s="403"/>
      <c r="CLK23" s="403"/>
      <c r="CLL23" s="403"/>
      <c r="CLM23" s="403"/>
      <c r="CLN23" s="403"/>
      <c r="CLO23" s="403"/>
      <c r="CLP23" s="403"/>
      <c r="CLQ23" s="403"/>
      <c r="CLR23" s="403"/>
      <c r="CLS23" s="403"/>
      <c r="CLT23" s="403"/>
      <c r="CLU23" s="403"/>
      <c r="CLV23" s="403"/>
      <c r="CLW23" s="403"/>
      <c r="CLX23" s="403"/>
      <c r="CLY23" s="403"/>
      <c r="CLZ23" s="403"/>
      <c r="CMA23" s="403"/>
      <c r="CMB23" s="403"/>
      <c r="CMC23" s="403"/>
      <c r="CMD23" s="403"/>
      <c r="CME23" s="403"/>
      <c r="CMF23" s="403"/>
      <c r="CMG23" s="403"/>
      <c r="CMH23" s="403"/>
      <c r="CMI23" s="403"/>
      <c r="CMJ23" s="403"/>
      <c r="CMK23" s="403"/>
      <c r="CML23" s="403"/>
      <c r="CMM23" s="403"/>
      <c r="CMN23" s="403"/>
      <c r="CMO23" s="403"/>
      <c r="CMP23" s="403"/>
      <c r="CMQ23" s="403"/>
      <c r="CMR23" s="403"/>
      <c r="CMS23" s="403"/>
      <c r="CMT23" s="403"/>
      <c r="CMU23" s="403"/>
      <c r="CMV23" s="403"/>
      <c r="CMW23" s="403"/>
      <c r="CMX23" s="403"/>
      <c r="CMY23" s="403"/>
      <c r="CMZ23" s="403"/>
      <c r="CNA23" s="403"/>
      <c r="CNB23" s="403"/>
      <c r="CNC23" s="403"/>
      <c r="CND23" s="403"/>
      <c r="CNE23" s="403"/>
      <c r="CNF23" s="403"/>
      <c r="CNG23" s="403"/>
      <c r="CNH23" s="403"/>
      <c r="CNI23" s="403"/>
      <c r="CNJ23" s="403"/>
      <c r="CNK23" s="403"/>
      <c r="CNL23" s="403"/>
      <c r="CNM23" s="403"/>
      <c r="CNN23" s="403"/>
      <c r="CNO23" s="403"/>
      <c r="CNP23" s="403"/>
      <c r="CNQ23" s="403"/>
      <c r="CNR23" s="403"/>
      <c r="CNS23" s="403"/>
      <c r="CNT23" s="403"/>
      <c r="CNU23" s="403"/>
      <c r="CNV23" s="403"/>
      <c r="CNW23" s="403"/>
      <c r="CNX23" s="403"/>
      <c r="CNY23" s="403"/>
      <c r="CNZ23" s="403"/>
      <c r="COA23" s="403"/>
      <c r="COB23" s="403"/>
      <c r="COC23" s="403"/>
      <c r="COD23" s="403"/>
      <c r="COE23" s="403"/>
      <c r="COF23" s="403"/>
      <c r="COG23" s="403"/>
      <c r="COH23" s="403"/>
      <c r="COI23" s="403"/>
      <c r="COJ23" s="403"/>
      <c r="COK23" s="403"/>
      <c r="COL23" s="403"/>
      <c r="COM23" s="403"/>
      <c r="CON23" s="403"/>
      <c r="COO23" s="403"/>
      <c r="COP23" s="403"/>
      <c r="COQ23" s="403"/>
      <c r="COR23" s="403"/>
      <c r="COS23" s="403"/>
      <c r="COT23" s="403"/>
      <c r="COU23" s="403"/>
      <c r="COV23" s="403"/>
      <c r="COW23" s="403"/>
      <c r="COX23" s="403"/>
      <c r="COY23" s="403"/>
      <c r="COZ23" s="403"/>
      <c r="CPA23" s="403"/>
      <c r="CPB23" s="403"/>
      <c r="CPC23" s="403"/>
      <c r="CPD23" s="403"/>
      <c r="CPE23" s="403"/>
      <c r="CPF23" s="403"/>
      <c r="CPG23" s="403"/>
      <c r="CPH23" s="403"/>
      <c r="CPI23" s="403"/>
      <c r="CPJ23" s="403"/>
      <c r="CPK23" s="403"/>
      <c r="CPL23" s="403"/>
      <c r="CPM23" s="403"/>
      <c r="CPN23" s="403"/>
      <c r="CPO23" s="403"/>
      <c r="CPP23" s="403"/>
      <c r="CPQ23" s="403"/>
      <c r="CPR23" s="403"/>
      <c r="CPS23" s="403"/>
      <c r="CPT23" s="403"/>
      <c r="CPU23" s="403"/>
      <c r="CPV23" s="403"/>
      <c r="CPW23" s="403"/>
      <c r="CPX23" s="403"/>
      <c r="CPY23" s="403"/>
      <c r="CPZ23" s="403"/>
      <c r="CQA23" s="403"/>
      <c r="CQB23" s="403"/>
      <c r="CQC23" s="403"/>
      <c r="CQD23" s="403"/>
      <c r="CQE23" s="403"/>
      <c r="CQF23" s="403"/>
      <c r="CQG23" s="403"/>
      <c r="CQH23" s="403"/>
      <c r="CQI23" s="403"/>
      <c r="CQJ23" s="403"/>
      <c r="CQK23" s="403"/>
      <c r="CQL23" s="403"/>
      <c r="CQM23" s="403"/>
      <c r="CQN23" s="403"/>
      <c r="CQO23" s="403"/>
      <c r="CQP23" s="403"/>
      <c r="CQQ23" s="403"/>
      <c r="CQR23" s="403"/>
      <c r="CQS23" s="403"/>
      <c r="CQT23" s="403"/>
      <c r="CQU23" s="403"/>
      <c r="CQV23" s="403"/>
      <c r="CQW23" s="403"/>
      <c r="CQX23" s="403"/>
      <c r="CQY23" s="403"/>
      <c r="CQZ23" s="403"/>
      <c r="CRA23" s="403"/>
      <c r="CRB23" s="403"/>
      <c r="CRC23" s="403"/>
      <c r="CRD23" s="403"/>
      <c r="CRE23" s="403"/>
      <c r="CRF23" s="403"/>
      <c r="CRG23" s="403"/>
      <c r="CRH23" s="403"/>
      <c r="CRI23" s="403"/>
      <c r="CRJ23" s="403"/>
      <c r="CRK23" s="403"/>
      <c r="CRL23" s="403"/>
      <c r="CRM23" s="403"/>
      <c r="CRN23" s="403"/>
      <c r="CRO23" s="403"/>
      <c r="CRP23" s="403"/>
      <c r="CRQ23" s="403"/>
      <c r="CRR23" s="403"/>
      <c r="CRS23" s="403"/>
      <c r="CRT23" s="403"/>
      <c r="CRU23" s="403"/>
      <c r="CRV23" s="403"/>
      <c r="CRW23" s="403"/>
      <c r="CRX23" s="403"/>
      <c r="CRY23" s="403"/>
      <c r="CRZ23" s="403"/>
      <c r="CSA23" s="403"/>
      <c r="CSB23" s="403"/>
      <c r="CSC23" s="403"/>
      <c r="CSD23" s="403"/>
      <c r="CSE23" s="403"/>
      <c r="CSF23" s="403"/>
      <c r="CSG23" s="403"/>
      <c r="CSH23" s="403"/>
      <c r="CSI23" s="403"/>
      <c r="CSJ23" s="403"/>
      <c r="CSK23" s="403"/>
      <c r="CSL23" s="403"/>
      <c r="CSM23" s="403"/>
      <c r="CSN23" s="403"/>
      <c r="CSO23" s="403"/>
      <c r="CSP23" s="403"/>
      <c r="CSQ23" s="403"/>
      <c r="CSR23" s="403"/>
      <c r="CSS23" s="403"/>
      <c r="CST23" s="403"/>
      <c r="CSU23" s="403"/>
      <c r="CSV23" s="403"/>
      <c r="CSW23" s="403"/>
      <c r="CSX23" s="403"/>
      <c r="CSY23" s="403"/>
      <c r="CSZ23" s="403"/>
      <c r="CTA23" s="403"/>
      <c r="CTB23" s="403"/>
      <c r="CTC23" s="403"/>
      <c r="CTD23" s="403"/>
      <c r="CTE23" s="403"/>
      <c r="CTF23" s="403"/>
      <c r="CTG23" s="403"/>
      <c r="CTH23" s="403"/>
      <c r="CTI23" s="403"/>
      <c r="CTJ23" s="403"/>
      <c r="CTK23" s="403"/>
      <c r="CTL23" s="403"/>
      <c r="CTM23" s="403"/>
      <c r="CTN23" s="403"/>
      <c r="CTO23" s="403"/>
      <c r="CTP23" s="403"/>
      <c r="CTQ23" s="403"/>
      <c r="CTR23" s="403"/>
      <c r="CTS23" s="403"/>
      <c r="CTT23" s="403"/>
      <c r="CTU23" s="403"/>
      <c r="CTV23" s="403"/>
      <c r="CTW23" s="403"/>
      <c r="CTX23" s="403"/>
      <c r="CTY23" s="403"/>
      <c r="CTZ23" s="403"/>
      <c r="CUA23" s="403"/>
      <c r="CUB23" s="403"/>
      <c r="CUC23" s="403"/>
      <c r="CUD23" s="403"/>
      <c r="CUE23" s="403"/>
      <c r="CUF23" s="403"/>
      <c r="CUG23" s="403"/>
      <c r="CUH23" s="403"/>
      <c r="CUI23" s="403"/>
      <c r="CUJ23" s="403"/>
      <c r="CUK23" s="403"/>
      <c r="CUL23" s="403"/>
      <c r="CUM23" s="403"/>
      <c r="CUN23" s="403"/>
      <c r="CUO23" s="403"/>
      <c r="CUP23" s="403"/>
      <c r="CUQ23" s="403"/>
      <c r="CUR23" s="403"/>
      <c r="CUS23" s="403"/>
      <c r="CUT23" s="403"/>
      <c r="CUU23" s="403"/>
      <c r="CUV23" s="403"/>
      <c r="CUW23" s="403"/>
      <c r="CUX23" s="403"/>
      <c r="CUY23" s="403"/>
      <c r="CUZ23" s="403"/>
      <c r="CVA23" s="403"/>
      <c r="CVB23" s="403"/>
      <c r="CVC23" s="403"/>
      <c r="CVD23" s="403"/>
      <c r="CVE23" s="403"/>
      <c r="CVF23" s="403"/>
      <c r="CVG23" s="403"/>
      <c r="CVH23" s="403"/>
      <c r="CVI23" s="403"/>
      <c r="CVJ23" s="403"/>
      <c r="CVK23" s="403"/>
      <c r="CVL23" s="403"/>
      <c r="CVM23" s="403"/>
      <c r="CVN23" s="403"/>
      <c r="CVO23" s="403"/>
      <c r="CVP23" s="403"/>
      <c r="CVQ23" s="403"/>
      <c r="CVR23" s="403"/>
      <c r="CVS23" s="403"/>
      <c r="CVT23" s="403"/>
      <c r="CVU23" s="403"/>
      <c r="CVV23" s="403"/>
      <c r="CVW23" s="403"/>
      <c r="CVX23" s="403"/>
      <c r="CVY23" s="403"/>
      <c r="CVZ23" s="403"/>
      <c r="CWA23" s="403"/>
      <c r="CWB23" s="403"/>
      <c r="CWC23" s="403"/>
      <c r="CWD23" s="403"/>
      <c r="CWE23" s="403"/>
      <c r="CWF23" s="403"/>
      <c r="CWG23" s="403"/>
      <c r="CWH23" s="403"/>
      <c r="CWI23" s="403"/>
      <c r="CWJ23" s="403"/>
      <c r="CWK23" s="403"/>
      <c r="CWL23" s="403"/>
      <c r="CWM23" s="403"/>
      <c r="CWN23" s="403"/>
      <c r="CWO23" s="403"/>
      <c r="CWP23" s="403"/>
      <c r="CWQ23" s="403"/>
      <c r="CWR23" s="403"/>
      <c r="CWS23" s="403"/>
      <c r="CWT23" s="403"/>
      <c r="CWU23" s="403"/>
      <c r="CWV23" s="403"/>
      <c r="CWW23" s="403"/>
      <c r="CWX23" s="403"/>
      <c r="CWY23" s="403"/>
      <c r="CWZ23" s="403"/>
      <c r="CXA23" s="403"/>
      <c r="CXB23" s="403"/>
      <c r="CXC23" s="403"/>
      <c r="CXD23" s="403"/>
      <c r="CXE23" s="403"/>
      <c r="CXF23" s="403"/>
      <c r="CXG23" s="403"/>
      <c r="CXH23" s="403"/>
      <c r="CXI23" s="403"/>
      <c r="CXJ23" s="403"/>
      <c r="CXK23" s="403"/>
      <c r="CXL23" s="403"/>
      <c r="CXM23" s="403"/>
      <c r="CXN23" s="403"/>
      <c r="CXO23" s="403"/>
      <c r="CXP23" s="403"/>
      <c r="CXQ23" s="403"/>
      <c r="CXR23" s="403"/>
      <c r="CXS23" s="403"/>
      <c r="CXT23" s="403"/>
      <c r="CXU23" s="403"/>
      <c r="CXV23" s="403"/>
      <c r="CXW23" s="403"/>
      <c r="CXX23" s="403"/>
      <c r="CXY23" s="403"/>
      <c r="CXZ23" s="403"/>
      <c r="CYA23" s="403"/>
      <c r="CYB23" s="403"/>
      <c r="CYC23" s="403"/>
      <c r="CYD23" s="403"/>
      <c r="CYE23" s="403"/>
      <c r="CYF23" s="403"/>
      <c r="CYG23" s="403"/>
      <c r="CYH23" s="403"/>
      <c r="CYI23" s="403"/>
      <c r="CYJ23" s="403"/>
      <c r="CYK23" s="403"/>
      <c r="CYL23" s="403"/>
      <c r="CYM23" s="403"/>
      <c r="CYN23" s="403"/>
      <c r="CYO23" s="403"/>
      <c r="CYP23" s="403"/>
      <c r="CYQ23" s="403"/>
      <c r="CYR23" s="403"/>
      <c r="CYS23" s="403"/>
      <c r="CYT23" s="403"/>
      <c r="CYU23" s="403"/>
      <c r="CYV23" s="403"/>
      <c r="CYW23" s="403"/>
      <c r="CYX23" s="403"/>
      <c r="CYY23" s="403"/>
      <c r="CYZ23" s="403"/>
      <c r="CZA23" s="403"/>
      <c r="CZB23" s="403"/>
      <c r="CZC23" s="403"/>
      <c r="CZD23" s="403"/>
      <c r="CZE23" s="403"/>
      <c r="CZF23" s="403"/>
      <c r="CZG23" s="403"/>
      <c r="CZH23" s="403"/>
      <c r="CZI23" s="403"/>
      <c r="CZJ23" s="403"/>
      <c r="CZK23" s="403"/>
      <c r="CZL23" s="403"/>
      <c r="CZM23" s="403"/>
      <c r="CZN23" s="403"/>
      <c r="CZO23" s="403"/>
      <c r="CZP23" s="403"/>
      <c r="CZQ23" s="403"/>
      <c r="CZR23" s="403"/>
      <c r="CZS23" s="403"/>
      <c r="CZT23" s="403"/>
      <c r="CZU23" s="403"/>
      <c r="CZV23" s="403"/>
      <c r="CZW23" s="403"/>
      <c r="CZX23" s="403"/>
      <c r="CZY23" s="403"/>
      <c r="CZZ23" s="403"/>
      <c r="DAA23" s="403"/>
      <c r="DAB23" s="403"/>
      <c r="DAC23" s="403"/>
      <c r="DAD23" s="403"/>
      <c r="DAE23" s="403"/>
      <c r="DAF23" s="403"/>
      <c r="DAG23" s="403"/>
      <c r="DAH23" s="403"/>
      <c r="DAI23" s="403"/>
      <c r="DAJ23" s="403"/>
      <c r="DAK23" s="403"/>
      <c r="DAL23" s="403"/>
      <c r="DAM23" s="403"/>
      <c r="DAN23" s="403"/>
      <c r="DAO23" s="403"/>
      <c r="DAP23" s="403"/>
      <c r="DAQ23" s="403"/>
      <c r="DAR23" s="403"/>
      <c r="DAS23" s="403"/>
      <c r="DAT23" s="403"/>
      <c r="DAU23" s="403"/>
      <c r="DAV23" s="403"/>
      <c r="DAW23" s="403"/>
      <c r="DAX23" s="403"/>
      <c r="DAY23" s="403"/>
      <c r="DAZ23" s="403"/>
      <c r="DBA23" s="403"/>
      <c r="DBB23" s="403"/>
      <c r="DBC23" s="403"/>
      <c r="DBD23" s="403"/>
      <c r="DBE23" s="403"/>
      <c r="DBF23" s="403"/>
      <c r="DBG23" s="403"/>
      <c r="DBH23" s="403"/>
      <c r="DBI23" s="403"/>
      <c r="DBJ23" s="403"/>
      <c r="DBK23" s="403"/>
      <c r="DBL23" s="403"/>
      <c r="DBM23" s="403"/>
      <c r="DBN23" s="403"/>
      <c r="DBO23" s="403"/>
      <c r="DBP23" s="403"/>
      <c r="DBQ23" s="403"/>
      <c r="DBR23" s="403"/>
      <c r="DBS23" s="403"/>
      <c r="DBT23" s="403"/>
      <c r="DBU23" s="403"/>
      <c r="DBV23" s="403"/>
      <c r="DBW23" s="403"/>
      <c r="DBX23" s="403"/>
      <c r="DBY23" s="403"/>
      <c r="DBZ23" s="403"/>
      <c r="DCA23" s="403"/>
      <c r="DCB23" s="403"/>
      <c r="DCC23" s="403"/>
      <c r="DCD23" s="403"/>
      <c r="DCE23" s="403"/>
      <c r="DCF23" s="403"/>
      <c r="DCG23" s="403"/>
      <c r="DCH23" s="403"/>
      <c r="DCI23" s="403"/>
      <c r="DCJ23" s="403"/>
      <c r="DCK23" s="403"/>
      <c r="DCL23" s="403"/>
      <c r="DCM23" s="403"/>
      <c r="DCN23" s="403"/>
      <c r="DCO23" s="403"/>
      <c r="DCP23" s="403"/>
      <c r="DCQ23" s="403"/>
      <c r="DCR23" s="403"/>
      <c r="DCS23" s="403"/>
      <c r="DCT23" s="403"/>
      <c r="DCU23" s="403"/>
      <c r="DCV23" s="403"/>
      <c r="DCW23" s="403"/>
      <c r="DCX23" s="403"/>
      <c r="DCY23" s="403"/>
      <c r="DCZ23" s="403"/>
      <c r="DDA23" s="403"/>
      <c r="DDB23" s="403"/>
      <c r="DDC23" s="403"/>
      <c r="DDD23" s="403"/>
      <c r="DDE23" s="403"/>
      <c r="DDF23" s="403"/>
      <c r="DDG23" s="403"/>
      <c r="DDH23" s="403"/>
      <c r="DDI23" s="403"/>
      <c r="DDJ23" s="403"/>
      <c r="DDK23" s="403"/>
      <c r="DDL23" s="403"/>
      <c r="DDM23" s="403"/>
      <c r="DDN23" s="403"/>
      <c r="DDO23" s="403"/>
      <c r="DDP23" s="403"/>
      <c r="DDQ23" s="403"/>
      <c r="DDR23" s="403"/>
      <c r="DDS23" s="403"/>
      <c r="DDT23" s="403"/>
      <c r="DDU23" s="403"/>
      <c r="DDV23" s="403"/>
      <c r="DDW23" s="403"/>
      <c r="DDX23" s="403"/>
      <c r="DDY23" s="403"/>
      <c r="DDZ23" s="403"/>
      <c r="DEA23" s="403"/>
      <c r="DEB23" s="403"/>
      <c r="DEC23" s="403"/>
      <c r="DED23" s="403"/>
      <c r="DEE23" s="403"/>
      <c r="DEF23" s="403"/>
      <c r="DEG23" s="403"/>
      <c r="DEH23" s="403"/>
      <c r="DEI23" s="403"/>
      <c r="DEJ23" s="403"/>
      <c r="DEK23" s="403"/>
      <c r="DEL23" s="403"/>
      <c r="DEM23" s="403"/>
      <c r="DEN23" s="403"/>
      <c r="DEO23" s="403"/>
      <c r="DEP23" s="403"/>
      <c r="DEQ23" s="403"/>
      <c r="DER23" s="403"/>
      <c r="DES23" s="403"/>
      <c r="DET23" s="403"/>
      <c r="DEU23" s="403"/>
      <c r="DEV23" s="403"/>
      <c r="DEW23" s="403"/>
      <c r="DEX23" s="403"/>
      <c r="DEY23" s="403"/>
      <c r="DEZ23" s="403"/>
      <c r="DFA23" s="403"/>
      <c r="DFB23" s="403"/>
      <c r="DFC23" s="403"/>
      <c r="DFD23" s="403"/>
      <c r="DFE23" s="403"/>
      <c r="DFF23" s="403"/>
      <c r="DFG23" s="403"/>
      <c r="DFH23" s="403"/>
      <c r="DFI23" s="403"/>
      <c r="DFJ23" s="403"/>
      <c r="DFK23" s="403"/>
      <c r="DFL23" s="403"/>
      <c r="DFM23" s="403"/>
      <c r="DFN23" s="403"/>
      <c r="DFO23" s="403"/>
      <c r="DFP23" s="403"/>
      <c r="DFQ23" s="403"/>
      <c r="DFR23" s="403"/>
      <c r="DFS23" s="403"/>
      <c r="DFT23" s="403"/>
      <c r="DFU23" s="403"/>
      <c r="DFV23" s="403"/>
      <c r="DFW23" s="403"/>
      <c r="DFX23" s="403"/>
      <c r="DFY23" s="403"/>
      <c r="DFZ23" s="403"/>
      <c r="DGA23" s="403"/>
      <c r="DGB23" s="403"/>
      <c r="DGC23" s="403"/>
      <c r="DGD23" s="403"/>
      <c r="DGE23" s="403"/>
      <c r="DGF23" s="403"/>
      <c r="DGG23" s="403"/>
      <c r="DGH23" s="403"/>
      <c r="DGI23" s="403"/>
      <c r="DGJ23" s="403"/>
      <c r="DGK23" s="403"/>
      <c r="DGL23" s="403"/>
      <c r="DGM23" s="403"/>
      <c r="DGN23" s="403"/>
      <c r="DGO23" s="403"/>
      <c r="DGP23" s="403"/>
      <c r="DGQ23" s="403"/>
      <c r="DGR23" s="403"/>
      <c r="DGS23" s="403"/>
      <c r="DGT23" s="403"/>
      <c r="DGU23" s="403"/>
      <c r="DGV23" s="403"/>
      <c r="DGW23" s="403"/>
      <c r="DGX23" s="403"/>
      <c r="DGY23" s="403"/>
      <c r="DGZ23" s="403"/>
      <c r="DHA23" s="403"/>
      <c r="DHB23" s="403"/>
      <c r="DHC23" s="403"/>
      <c r="DHD23" s="403"/>
      <c r="DHE23" s="403"/>
      <c r="DHF23" s="403"/>
      <c r="DHG23" s="403"/>
      <c r="DHH23" s="403"/>
      <c r="DHI23" s="403"/>
      <c r="DHJ23" s="403"/>
      <c r="DHK23" s="403"/>
      <c r="DHL23" s="403"/>
      <c r="DHM23" s="403"/>
      <c r="DHN23" s="403"/>
      <c r="DHO23" s="403"/>
      <c r="DHP23" s="403"/>
      <c r="DHQ23" s="403"/>
      <c r="DHR23" s="403"/>
      <c r="DHS23" s="403"/>
      <c r="DHT23" s="403"/>
      <c r="DHU23" s="403"/>
      <c r="DHV23" s="403"/>
      <c r="DHW23" s="403"/>
      <c r="DHX23" s="403"/>
      <c r="DHY23" s="403"/>
      <c r="DHZ23" s="403"/>
      <c r="DIA23" s="403"/>
      <c r="DIB23" s="403"/>
      <c r="DIC23" s="403"/>
      <c r="DID23" s="403"/>
      <c r="DIE23" s="403"/>
      <c r="DIF23" s="403"/>
      <c r="DIG23" s="403"/>
      <c r="DIH23" s="403"/>
      <c r="DII23" s="403"/>
      <c r="DIJ23" s="403"/>
      <c r="DIK23" s="403"/>
      <c r="DIL23" s="403"/>
      <c r="DIM23" s="403"/>
      <c r="DIN23" s="403"/>
      <c r="DIO23" s="403"/>
      <c r="DIP23" s="403"/>
      <c r="DIQ23" s="403"/>
      <c r="DIR23" s="403"/>
      <c r="DIS23" s="403"/>
      <c r="DIT23" s="403"/>
      <c r="DIU23" s="403"/>
      <c r="DIV23" s="403"/>
      <c r="DIW23" s="403"/>
      <c r="DIX23" s="403"/>
      <c r="DIY23" s="403"/>
      <c r="DIZ23" s="403"/>
      <c r="DJA23" s="403"/>
      <c r="DJB23" s="403"/>
      <c r="DJC23" s="403"/>
      <c r="DJD23" s="403"/>
      <c r="DJE23" s="403"/>
      <c r="DJF23" s="403"/>
      <c r="DJG23" s="403"/>
      <c r="DJH23" s="403"/>
      <c r="DJI23" s="403"/>
      <c r="DJJ23" s="403"/>
      <c r="DJK23" s="403"/>
      <c r="DJL23" s="403"/>
      <c r="DJM23" s="403"/>
      <c r="DJN23" s="403"/>
      <c r="DJO23" s="403"/>
      <c r="DJP23" s="403"/>
      <c r="DJQ23" s="403"/>
      <c r="DJR23" s="403"/>
      <c r="DJS23" s="403"/>
      <c r="DJT23" s="403"/>
      <c r="DJU23" s="403"/>
      <c r="DJV23" s="403"/>
      <c r="DJW23" s="403"/>
      <c r="DJX23" s="403"/>
      <c r="DJY23" s="403"/>
      <c r="DJZ23" s="403"/>
      <c r="DKA23" s="403"/>
      <c r="DKB23" s="403"/>
      <c r="DKC23" s="403"/>
      <c r="DKD23" s="403"/>
      <c r="DKE23" s="403"/>
      <c r="DKF23" s="403"/>
      <c r="DKG23" s="403"/>
      <c r="DKH23" s="403"/>
      <c r="DKI23" s="403"/>
      <c r="DKJ23" s="403"/>
      <c r="DKK23" s="403"/>
      <c r="DKL23" s="403"/>
      <c r="DKM23" s="403"/>
      <c r="DKN23" s="403"/>
      <c r="DKO23" s="403"/>
      <c r="DKP23" s="403"/>
      <c r="DKQ23" s="403"/>
      <c r="DKR23" s="403"/>
      <c r="DKS23" s="403"/>
      <c r="DKT23" s="403"/>
      <c r="DKU23" s="403"/>
      <c r="DKV23" s="403"/>
      <c r="DKW23" s="403"/>
      <c r="DKX23" s="403"/>
      <c r="DKY23" s="403"/>
      <c r="DKZ23" s="403"/>
      <c r="DLA23" s="403"/>
      <c r="DLB23" s="403"/>
      <c r="DLC23" s="403"/>
      <c r="DLD23" s="403"/>
      <c r="DLE23" s="403"/>
      <c r="DLF23" s="403"/>
      <c r="DLG23" s="403"/>
      <c r="DLH23" s="403"/>
      <c r="DLI23" s="403"/>
      <c r="DLJ23" s="403"/>
      <c r="DLK23" s="403"/>
      <c r="DLL23" s="403"/>
      <c r="DLM23" s="403"/>
      <c r="DLN23" s="403"/>
      <c r="DLO23" s="403"/>
      <c r="DLP23" s="403"/>
      <c r="DLQ23" s="403"/>
      <c r="DLR23" s="403"/>
      <c r="DLS23" s="403"/>
      <c r="DLT23" s="403"/>
      <c r="DLU23" s="403"/>
      <c r="DLV23" s="403"/>
      <c r="DLW23" s="403"/>
      <c r="DLX23" s="403"/>
      <c r="DLY23" s="403"/>
      <c r="DLZ23" s="403"/>
      <c r="DMA23" s="403"/>
      <c r="DMB23" s="403"/>
      <c r="DMC23" s="403"/>
      <c r="DMD23" s="403"/>
      <c r="DME23" s="403"/>
      <c r="DMF23" s="403"/>
      <c r="DMG23" s="403"/>
      <c r="DMH23" s="403"/>
      <c r="DMI23" s="403"/>
      <c r="DMJ23" s="403"/>
      <c r="DMK23" s="403"/>
      <c r="DML23" s="403"/>
      <c r="DMM23" s="403"/>
      <c r="DMN23" s="403"/>
      <c r="DMO23" s="403"/>
      <c r="DMP23" s="403"/>
      <c r="DMQ23" s="403"/>
      <c r="DMR23" s="403"/>
      <c r="DMS23" s="403"/>
      <c r="DMT23" s="403"/>
      <c r="DMU23" s="403"/>
      <c r="DMV23" s="403"/>
      <c r="DMW23" s="403"/>
      <c r="DMX23" s="403"/>
      <c r="DMY23" s="403"/>
      <c r="DMZ23" s="403"/>
      <c r="DNA23" s="403"/>
      <c r="DNB23" s="403"/>
      <c r="DNC23" s="403"/>
      <c r="DND23" s="403"/>
      <c r="DNE23" s="403"/>
      <c r="DNF23" s="403"/>
      <c r="DNG23" s="403"/>
      <c r="DNH23" s="403"/>
      <c r="DNI23" s="403"/>
      <c r="DNJ23" s="403"/>
      <c r="DNK23" s="403"/>
      <c r="DNL23" s="403"/>
      <c r="DNM23" s="403"/>
      <c r="DNN23" s="403"/>
      <c r="DNO23" s="403"/>
      <c r="DNP23" s="403"/>
      <c r="DNQ23" s="403"/>
      <c r="DNR23" s="403"/>
      <c r="DNS23" s="403"/>
      <c r="DNT23" s="403"/>
      <c r="DNU23" s="403"/>
      <c r="DNV23" s="403"/>
      <c r="DNW23" s="403"/>
      <c r="DNX23" s="403"/>
      <c r="DNY23" s="403"/>
      <c r="DNZ23" s="403"/>
      <c r="DOA23" s="403"/>
      <c r="DOB23" s="403"/>
      <c r="DOC23" s="403"/>
      <c r="DOD23" s="403"/>
      <c r="DOE23" s="403"/>
      <c r="DOF23" s="403"/>
      <c r="DOG23" s="403"/>
      <c r="DOH23" s="403"/>
      <c r="DOI23" s="403"/>
      <c r="DOJ23" s="403"/>
      <c r="DOK23" s="403"/>
      <c r="DOL23" s="403"/>
      <c r="DOM23" s="403"/>
      <c r="DON23" s="403"/>
      <c r="DOO23" s="403"/>
      <c r="DOP23" s="403"/>
      <c r="DOQ23" s="403"/>
      <c r="DOR23" s="403"/>
      <c r="DOS23" s="403"/>
      <c r="DOT23" s="403"/>
      <c r="DOU23" s="403"/>
      <c r="DOV23" s="403"/>
      <c r="DOW23" s="403"/>
      <c r="DOX23" s="403"/>
      <c r="DOY23" s="403"/>
      <c r="DOZ23" s="403"/>
      <c r="DPA23" s="403"/>
      <c r="DPB23" s="403"/>
      <c r="DPC23" s="403"/>
      <c r="DPD23" s="403"/>
      <c r="DPE23" s="403"/>
      <c r="DPF23" s="403"/>
      <c r="DPG23" s="403"/>
      <c r="DPH23" s="403"/>
      <c r="DPI23" s="403"/>
      <c r="DPJ23" s="403"/>
      <c r="DPK23" s="403"/>
      <c r="DPL23" s="403"/>
      <c r="DPM23" s="403"/>
      <c r="DPN23" s="403"/>
      <c r="DPO23" s="403"/>
      <c r="DPP23" s="403"/>
      <c r="DPQ23" s="403"/>
      <c r="DPR23" s="403"/>
      <c r="DPS23" s="403"/>
      <c r="DPT23" s="403"/>
      <c r="DPU23" s="403"/>
      <c r="DPV23" s="403"/>
      <c r="DPW23" s="403"/>
      <c r="DPX23" s="403"/>
      <c r="DPY23" s="403"/>
      <c r="DPZ23" s="403"/>
      <c r="DQA23" s="403"/>
      <c r="DQB23" s="403"/>
      <c r="DQC23" s="403"/>
      <c r="DQD23" s="403"/>
      <c r="DQE23" s="403"/>
      <c r="DQF23" s="403"/>
      <c r="DQG23" s="403"/>
      <c r="DQH23" s="403"/>
      <c r="DQI23" s="403"/>
      <c r="DQJ23" s="403"/>
      <c r="DQK23" s="403"/>
      <c r="DQL23" s="403"/>
      <c r="DQM23" s="403"/>
      <c r="DQN23" s="403"/>
      <c r="DQO23" s="403"/>
      <c r="DQP23" s="403"/>
      <c r="DQQ23" s="403"/>
      <c r="DQR23" s="403"/>
      <c r="DQS23" s="403"/>
      <c r="DQT23" s="403"/>
      <c r="DQU23" s="403"/>
      <c r="DQV23" s="403"/>
      <c r="DQW23" s="403"/>
      <c r="DQX23" s="403"/>
      <c r="DQY23" s="403"/>
      <c r="DQZ23" s="403"/>
      <c r="DRA23" s="403"/>
      <c r="DRB23" s="403"/>
      <c r="DRC23" s="403"/>
      <c r="DRD23" s="403"/>
      <c r="DRE23" s="403"/>
      <c r="DRF23" s="403"/>
      <c r="DRG23" s="403"/>
      <c r="DRH23" s="403"/>
      <c r="DRI23" s="403"/>
      <c r="DRJ23" s="403"/>
      <c r="DRK23" s="403"/>
      <c r="DRL23" s="403"/>
      <c r="DRM23" s="403"/>
      <c r="DRN23" s="403"/>
      <c r="DRO23" s="403"/>
      <c r="DRP23" s="403"/>
      <c r="DRQ23" s="403"/>
      <c r="DRR23" s="403"/>
      <c r="DRS23" s="403"/>
      <c r="DRT23" s="403"/>
      <c r="DRU23" s="403"/>
      <c r="DRV23" s="403"/>
      <c r="DRW23" s="403"/>
      <c r="DRX23" s="403"/>
      <c r="DRY23" s="403"/>
      <c r="DRZ23" s="403"/>
      <c r="DSA23" s="403"/>
      <c r="DSB23" s="403"/>
      <c r="DSC23" s="403"/>
      <c r="DSD23" s="403"/>
      <c r="DSE23" s="403"/>
      <c r="DSF23" s="403"/>
      <c r="DSG23" s="403"/>
      <c r="DSH23" s="403"/>
      <c r="DSI23" s="403"/>
      <c r="DSJ23" s="403"/>
      <c r="DSK23" s="403"/>
      <c r="DSL23" s="403"/>
      <c r="DSM23" s="403"/>
      <c r="DSN23" s="403"/>
      <c r="DSO23" s="403"/>
      <c r="DSP23" s="403"/>
      <c r="DSQ23" s="403"/>
      <c r="DSR23" s="403"/>
      <c r="DSS23" s="403"/>
      <c r="DST23" s="403"/>
      <c r="DSU23" s="403"/>
      <c r="DSV23" s="403"/>
      <c r="DSW23" s="403"/>
      <c r="DSX23" s="403"/>
      <c r="DSY23" s="403"/>
      <c r="DSZ23" s="403"/>
      <c r="DTA23" s="403"/>
      <c r="DTB23" s="403"/>
      <c r="DTC23" s="403"/>
      <c r="DTD23" s="403"/>
      <c r="DTE23" s="403"/>
      <c r="DTF23" s="403"/>
      <c r="DTG23" s="403"/>
      <c r="DTH23" s="403"/>
      <c r="DTI23" s="403"/>
      <c r="DTJ23" s="403"/>
      <c r="DTK23" s="403"/>
      <c r="DTL23" s="403"/>
      <c r="DTM23" s="403"/>
      <c r="DTN23" s="403"/>
      <c r="DTO23" s="403"/>
      <c r="DTP23" s="403"/>
      <c r="DTQ23" s="403"/>
      <c r="DTR23" s="403"/>
      <c r="DTS23" s="403"/>
      <c r="DTT23" s="403"/>
      <c r="DTU23" s="403"/>
      <c r="DTV23" s="403"/>
      <c r="DTW23" s="403"/>
      <c r="DTX23" s="403"/>
      <c r="DTY23" s="403"/>
      <c r="DTZ23" s="403"/>
      <c r="DUA23" s="403"/>
      <c r="DUB23" s="403"/>
      <c r="DUC23" s="403"/>
      <c r="DUD23" s="403"/>
      <c r="DUE23" s="403"/>
      <c r="DUF23" s="403"/>
      <c r="DUG23" s="403"/>
      <c r="DUH23" s="403"/>
      <c r="DUI23" s="403"/>
      <c r="DUJ23" s="403"/>
      <c r="DUK23" s="403"/>
      <c r="DUL23" s="403"/>
      <c r="DUM23" s="403"/>
      <c r="DUN23" s="403"/>
      <c r="DUO23" s="403"/>
      <c r="DUP23" s="403"/>
      <c r="DUQ23" s="403"/>
      <c r="DUR23" s="403"/>
      <c r="DUS23" s="403"/>
      <c r="DUT23" s="403"/>
      <c r="DUU23" s="403"/>
      <c r="DUV23" s="403"/>
      <c r="DUW23" s="403"/>
      <c r="DUX23" s="403"/>
      <c r="DUY23" s="403"/>
      <c r="DUZ23" s="403"/>
      <c r="DVA23" s="403"/>
      <c r="DVB23" s="403"/>
      <c r="DVC23" s="403"/>
      <c r="DVD23" s="403"/>
      <c r="DVE23" s="403"/>
      <c r="DVF23" s="403"/>
      <c r="DVG23" s="403"/>
      <c r="DVH23" s="403"/>
      <c r="DVI23" s="403"/>
      <c r="DVJ23" s="403"/>
      <c r="DVK23" s="403"/>
      <c r="DVL23" s="403"/>
      <c r="DVM23" s="403"/>
      <c r="DVN23" s="403"/>
      <c r="DVO23" s="403"/>
      <c r="DVP23" s="403"/>
      <c r="DVQ23" s="403"/>
      <c r="DVR23" s="403"/>
      <c r="DVS23" s="403"/>
      <c r="DVT23" s="403"/>
      <c r="DVU23" s="403"/>
      <c r="DVV23" s="403"/>
      <c r="DVW23" s="403"/>
      <c r="DVX23" s="403"/>
      <c r="DVY23" s="403"/>
      <c r="DVZ23" s="403"/>
      <c r="DWA23" s="403"/>
      <c r="DWB23" s="403"/>
      <c r="DWC23" s="403"/>
      <c r="DWD23" s="403"/>
      <c r="DWE23" s="403"/>
      <c r="DWF23" s="403"/>
      <c r="DWG23" s="403"/>
      <c r="DWH23" s="403"/>
      <c r="DWI23" s="403"/>
      <c r="DWJ23" s="403"/>
      <c r="DWK23" s="403"/>
      <c r="DWL23" s="403"/>
      <c r="DWM23" s="403"/>
      <c r="DWN23" s="403"/>
      <c r="DWO23" s="403"/>
      <c r="DWP23" s="403"/>
      <c r="DWQ23" s="403"/>
      <c r="DWR23" s="403"/>
      <c r="DWS23" s="403"/>
      <c r="DWT23" s="403"/>
      <c r="DWU23" s="403"/>
      <c r="DWV23" s="403"/>
      <c r="DWW23" s="403"/>
      <c r="DWX23" s="403"/>
      <c r="DWY23" s="403"/>
      <c r="DWZ23" s="403"/>
      <c r="DXA23" s="403"/>
      <c r="DXB23" s="403"/>
      <c r="DXC23" s="403"/>
      <c r="DXD23" s="403"/>
      <c r="DXE23" s="403"/>
      <c r="DXF23" s="403"/>
      <c r="DXG23" s="403"/>
      <c r="DXH23" s="403"/>
      <c r="DXI23" s="403"/>
      <c r="DXJ23" s="403"/>
      <c r="DXK23" s="403"/>
      <c r="DXL23" s="403"/>
      <c r="DXM23" s="403"/>
      <c r="DXN23" s="403"/>
      <c r="DXO23" s="403"/>
      <c r="DXP23" s="403"/>
      <c r="DXQ23" s="403"/>
      <c r="DXR23" s="403"/>
      <c r="DXS23" s="403"/>
      <c r="DXT23" s="403"/>
      <c r="DXU23" s="403"/>
      <c r="DXV23" s="403"/>
      <c r="DXW23" s="403"/>
      <c r="DXX23" s="403"/>
      <c r="DXY23" s="403"/>
      <c r="DXZ23" s="403"/>
      <c r="DYA23" s="403"/>
      <c r="DYB23" s="403"/>
      <c r="DYC23" s="403"/>
      <c r="DYD23" s="403"/>
      <c r="DYE23" s="403"/>
      <c r="DYF23" s="403"/>
      <c r="DYG23" s="403"/>
      <c r="DYH23" s="403"/>
      <c r="DYI23" s="403"/>
      <c r="DYJ23" s="403"/>
      <c r="DYK23" s="403"/>
      <c r="DYL23" s="403"/>
      <c r="DYM23" s="403"/>
      <c r="DYN23" s="403"/>
      <c r="DYO23" s="403"/>
      <c r="DYP23" s="403"/>
      <c r="DYQ23" s="403"/>
      <c r="DYR23" s="403"/>
      <c r="DYS23" s="403"/>
      <c r="DYT23" s="403"/>
      <c r="DYU23" s="403"/>
      <c r="DYV23" s="403"/>
      <c r="DYW23" s="403"/>
      <c r="DYX23" s="403"/>
      <c r="DYY23" s="403"/>
      <c r="DYZ23" s="403"/>
      <c r="DZA23" s="403"/>
      <c r="DZB23" s="403"/>
      <c r="DZC23" s="403"/>
      <c r="DZD23" s="403"/>
      <c r="DZE23" s="403"/>
      <c r="DZF23" s="403"/>
      <c r="DZG23" s="403"/>
      <c r="DZH23" s="403"/>
      <c r="DZI23" s="403"/>
      <c r="DZJ23" s="403"/>
      <c r="DZK23" s="403"/>
      <c r="DZL23" s="403"/>
      <c r="DZM23" s="403"/>
      <c r="DZN23" s="403"/>
      <c r="DZO23" s="403"/>
      <c r="DZP23" s="403"/>
      <c r="DZQ23" s="403"/>
      <c r="DZR23" s="403"/>
      <c r="DZS23" s="403"/>
      <c r="DZT23" s="403"/>
      <c r="DZU23" s="403"/>
      <c r="DZV23" s="403"/>
      <c r="DZW23" s="403"/>
      <c r="DZX23" s="403"/>
      <c r="DZY23" s="403"/>
      <c r="DZZ23" s="403"/>
      <c r="EAA23" s="403"/>
      <c r="EAB23" s="403"/>
      <c r="EAC23" s="403"/>
      <c r="EAD23" s="403"/>
      <c r="EAE23" s="403"/>
      <c r="EAF23" s="403"/>
      <c r="EAG23" s="403"/>
      <c r="EAH23" s="403"/>
      <c r="EAI23" s="403"/>
      <c r="EAJ23" s="403"/>
      <c r="EAK23" s="403"/>
      <c r="EAL23" s="403"/>
      <c r="EAM23" s="403"/>
      <c r="EAN23" s="403"/>
      <c r="EAO23" s="403"/>
      <c r="EAP23" s="403"/>
      <c r="EAQ23" s="403"/>
      <c r="EAR23" s="403"/>
      <c r="EAS23" s="403"/>
      <c r="EAT23" s="403"/>
      <c r="EAU23" s="403"/>
      <c r="EAV23" s="403"/>
      <c r="EAW23" s="403"/>
      <c r="EAX23" s="403"/>
      <c r="EAY23" s="403"/>
      <c r="EAZ23" s="403"/>
      <c r="EBA23" s="403"/>
      <c r="EBB23" s="403"/>
      <c r="EBC23" s="403"/>
      <c r="EBD23" s="403"/>
      <c r="EBE23" s="403"/>
      <c r="EBF23" s="403"/>
      <c r="EBG23" s="403"/>
      <c r="EBH23" s="403"/>
      <c r="EBI23" s="403"/>
      <c r="EBJ23" s="403"/>
      <c r="EBK23" s="403"/>
      <c r="EBL23" s="403"/>
      <c r="EBM23" s="403"/>
      <c r="EBN23" s="403"/>
      <c r="EBO23" s="403"/>
      <c r="EBP23" s="403"/>
      <c r="EBQ23" s="403"/>
      <c r="EBR23" s="403"/>
      <c r="EBS23" s="403"/>
      <c r="EBT23" s="403"/>
      <c r="EBU23" s="403"/>
      <c r="EBV23" s="403"/>
      <c r="EBW23" s="403"/>
      <c r="EBX23" s="403"/>
      <c r="EBY23" s="403"/>
      <c r="EBZ23" s="403"/>
      <c r="ECA23" s="403"/>
      <c r="ECB23" s="403"/>
      <c r="ECC23" s="403"/>
      <c r="ECD23" s="403"/>
      <c r="ECE23" s="403"/>
      <c r="ECF23" s="403"/>
      <c r="ECG23" s="403"/>
      <c r="ECH23" s="403"/>
      <c r="ECI23" s="403"/>
      <c r="ECJ23" s="403"/>
      <c r="ECK23" s="403"/>
      <c r="ECL23" s="403"/>
      <c r="ECM23" s="403"/>
      <c r="ECN23" s="403"/>
      <c r="ECO23" s="403"/>
      <c r="ECP23" s="403"/>
      <c r="ECQ23" s="403"/>
      <c r="ECR23" s="403"/>
      <c r="ECS23" s="403"/>
      <c r="ECT23" s="403"/>
      <c r="ECU23" s="403"/>
      <c r="ECV23" s="403"/>
      <c r="ECW23" s="403"/>
      <c r="ECX23" s="403"/>
      <c r="ECY23" s="403"/>
      <c r="ECZ23" s="403"/>
      <c r="EDA23" s="403"/>
      <c r="EDB23" s="403"/>
      <c r="EDC23" s="403"/>
      <c r="EDD23" s="403"/>
      <c r="EDE23" s="403"/>
      <c r="EDF23" s="403"/>
      <c r="EDG23" s="403"/>
      <c r="EDH23" s="403"/>
      <c r="EDI23" s="403"/>
      <c r="EDJ23" s="403"/>
      <c r="EDK23" s="403"/>
      <c r="EDL23" s="403"/>
      <c r="EDM23" s="403"/>
      <c r="EDN23" s="403"/>
      <c r="EDO23" s="403"/>
      <c r="EDP23" s="403"/>
      <c r="EDQ23" s="403"/>
      <c r="EDR23" s="403"/>
      <c r="EDS23" s="403"/>
      <c r="EDT23" s="403"/>
      <c r="EDU23" s="403"/>
      <c r="EDV23" s="403"/>
      <c r="EDW23" s="403"/>
      <c r="EDX23" s="403"/>
      <c r="EDY23" s="403"/>
      <c r="EDZ23" s="403"/>
      <c r="EEA23" s="403"/>
      <c r="EEB23" s="403"/>
      <c r="EEC23" s="403"/>
      <c r="EED23" s="403"/>
      <c r="EEE23" s="403"/>
      <c r="EEF23" s="403"/>
      <c r="EEG23" s="403"/>
      <c r="EEH23" s="403"/>
      <c r="EEI23" s="403"/>
      <c r="EEJ23" s="403"/>
      <c r="EEK23" s="403"/>
      <c r="EEL23" s="403"/>
      <c r="EEM23" s="403"/>
      <c r="EEN23" s="403"/>
      <c r="EEO23" s="403"/>
      <c r="EEP23" s="403"/>
      <c r="EEQ23" s="403"/>
      <c r="EER23" s="403"/>
      <c r="EES23" s="403"/>
      <c r="EET23" s="403"/>
      <c r="EEU23" s="403"/>
      <c r="EEV23" s="403"/>
      <c r="EEW23" s="403"/>
      <c r="EEX23" s="403"/>
      <c r="EEY23" s="403"/>
      <c r="EEZ23" s="403"/>
      <c r="EFA23" s="403"/>
      <c r="EFB23" s="403"/>
      <c r="EFC23" s="403"/>
      <c r="EFD23" s="403"/>
      <c r="EFE23" s="403"/>
      <c r="EFF23" s="403"/>
      <c r="EFG23" s="403"/>
      <c r="EFH23" s="403"/>
      <c r="EFI23" s="403"/>
      <c r="EFJ23" s="403"/>
      <c r="EFK23" s="403"/>
      <c r="EFL23" s="403"/>
      <c r="EFM23" s="403"/>
      <c r="EFN23" s="403"/>
      <c r="EFO23" s="403"/>
      <c r="EFP23" s="403"/>
      <c r="EFQ23" s="403"/>
      <c r="EFR23" s="403"/>
      <c r="EFS23" s="403"/>
      <c r="EFT23" s="403"/>
      <c r="EFU23" s="403"/>
      <c r="EFV23" s="403"/>
      <c r="EFW23" s="403"/>
      <c r="EFX23" s="403"/>
      <c r="EFY23" s="403"/>
      <c r="EFZ23" s="403"/>
      <c r="EGA23" s="403"/>
      <c r="EGB23" s="403"/>
      <c r="EGC23" s="403"/>
      <c r="EGD23" s="403"/>
      <c r="EGE23" s="403"/>
      <c r="EGF23" s="403"/>
      <c r="EGG23" s="403"/>
      <c r="EGH23" s="403"/>
      <c r="EGI23" s="403"/>
      <c r="EGJ23" s="403"/>
      <c r="EGK23" s="403"/>
      <c r="EGL23" s="403"/>
      <c r="EGM23" s="403"/>
      <c r="EGN23" s="403"/>
      <c r="EGO23" s="403"/>
      <c r="EGP23" s="403"/>
      <c r="EGQ23" s="403"/>
      <c r="EGR23" s="403"/>
      <c r="EGS23" s="403"/>
      <c r="EGT23" s="403"/>
      <c r="EGU23" s="403"/>
      <c r="EGV23" s="403"/>
      <c r="EGW23" s="403"/>
      <c r="EGX23" s="403"/>
      <c r="EGY23" s="403"/>
      <c r="EGZ23" s="403"/>
      <c r="EHA23" s="403"/>
      <c r="EHB23" s="403"/>
      <c r="EHC23" s="403"/>
      <c r="EHD23" s="403"/>
      <c r="EHE23" s="403"/>
      <c r="EHF23" s="403"/>
      <c r="EHG23" s="403"/>
      <c r="EHH23" s="403"/>
      <c r="EHI23" s="403"/>
      <c r="EHJ23" s="403"/>
      <c r="EHK23" s="403"/>
      <c r="EHL23" s="403"/>
      <c r="EHM23" s="403"/>
      <c r="EHN23" s="403"/>
      <c r="EHO23" s="403"/>
      <c r="EHP23" s="403"/>
      <c r="EHQ23" s="403"/>
      <c r="EHR23" s="403"/>
      <c r="EHS23" s="403"/>
      <c r="EHT23" s="403"/>
      <c r="EHU23" s="403"/>
      <c r="EHV23" s="403"/>
      <c r="EHW23" s="403"/>
      <c r="EHX23" s="403"/>
      <c r="EHY23" s="403"/>
      <c r="EHZ23" s="403"/>
      <c r="EIA23" s="403"/>
      <c r="EIB23" s="403"/>
      <c r="EIC23" s="403"/>
      <c r="EID23" s="403"/>
      <c r="EIE23" s="403"/>
      <c r="EIF23" s="403"/>
      <c r="EIG23" s="403"/>
      <c r="EIH23" s="403"/>
      <c r="EII23" s="403"/>
      <c r="EIJ23" s="403"/>
      <c r="EIK23" s="403"/>
      <c r="EIL23" s="403"/>
      <c r="EIM23" s="403"/>
      <c r="EIN23" s="403"/>
      <c r="EIO23" s="403"/>
      <c r="EIP23" s="403"/>
      <c r="EIQ23" s="403"/>
      <c r="EIR23" s="403"/>
      <c r="EIS23" s="403"/>
      <c r="EIT23" s="403"/>
      <c r="EIU23" s="403"/>
      <c r="EIV23" s="403"/>
      <c r="EIW23" s="403"/>
      <c r="EIX23" s="403"/>
      <c r="EIY23" s="403"/>
      <c r="EIZ23" s="403"/>
      <c r="EJA23" s="403"/>
      <c r="EJB23" s="403"/>
      <c r="EJC23" s="403"/>
      <c r="EJD23" s="403"/>
      <c r="EJE23" s="403"/>
      <c r="EJF23" s="403"/>
      <c r="EJG23" s="403"/>
      <c r="EJH23" s="403"/>
      <c r="EJI23" s="403"/>
      <c r="EJJ23" s="403"/>
      <c r="EJK23" s="403"/>
      <c r="EJL23" s="403"/>
      <c r="EJM23" s="403"/>
      <c r="EJN23" s="403"/>
      <c r="EJO23" s="403"/>
      <c r="EJP23" s="403"/>
      <c r="EJQ23" s="403"/>
      <c r="EJR23" s="403"/>
      <c r="EJS23" s="403"/>
      <c r="EJT23" s="403"/>
      <c r="EJU23" s="403"/>
      <c r="EJV23" s="403"/>
      <c r="EJW23" s="403"/>
      <c r="EJX23" s="403"/>
      <c r="EJY23" s="403"/>
      <c r="EJZ23" s="403"/>
      <c r="EKA23" s="403"/>
      <c r="EKB23" s="403"/>
      <c r="EKC23" s="403"/>
      <c r="EKD23" s="403"/>
      <c r="EKE23" s="403"/>
      <c r="EKF23" s="403"/>
      <c r="EKG23" s="403"/>
      <c r="EKH23" s="403"/>
      <c r="EKI23" s="403"/>
      <c r="EKJ23" s="403"/>
      <c r="EKK23" s="403"/>
      <c r="EKL23" s="403"/>
      <c r="EKM23" s="403"/>
      <c r="EKN23" s="403"/>
      <c r="EKO23" s="403"/>
      <c r="EKP23" s="403"/>
      <c r="EKQ23" s="403"/>
      <c r="EKR23" s="403"/>
      <c r="EKS23" s="403"/>
      <c r="EKT23" s="403"/>
      <c r="EKU23" s="403"/>
      <c r="EKV23" s="403"/>
      <c r="EKW23" s="403"/>
      <c r="EKX23" s="403"/>
      <c r="EKY23" s="403"/>
      <c r="EKZ23" s="403"/>
      <c r="ELA23" s="403"/>
      <c r="ELB23" s="403"/>
      <c r="ELC23" s="403"/>
      <c r="ELD23" s="403"/>
      <c r="ELE23" s="403"/>
      <c r="ELF23" s="403"/>
      <c r="ELG23" s="403"/>
      <c r="ELH23" s="403"/>
      <c r="ELI23" s="403"/>
      <c r="ELJ23" s="403"/>
      <c r="ELK23" s="403"/>
      <c r="ELL23" s="403"/>
      <c r="ELM23" s="403"/>
      <c r="ELN23" s="403"/>
      <c r="ELO23" s="403"/>
      <c r="ELP23" s="403"/>
      <c r="ELQ23" s="403"/>
      <c r="ELR23" s="403"/>
      <c r="ELS23" s="403"/>
      <c r="ELT23" s="403"/>
      <c r="ELU23" s="403"/>
      <c r="ELV23" s="403"/>
      <c r="ELW23" s="403"/>
      <c r="ELX23" s="403"/>
      <c r="ELY23" s="403"/>
      <c r="ELZ23" s="403"/>
      <c r="EMA23" s="403"/>
      <c r="EMB23" s="403"/>
      <c r="EMC23" s="403"/>
      <c r="EMD23" s="403"/>
      <c r="EME23" s="403"/>
      <c r="EMF23" s="403"/>
      <c r="EMG23" s="403"/>
      <c r="EMH23" s="403"/>
      <c r="EMI23" s="403"/>
      <c r="EMJ23" s="403"/>
      <c r="EMK23" s="403"/>
      <c r="EML23" s="403"/>
      <c r="EMM23" s="403"/>
      <c r="EMN23" s="403"/>
      <c r="EMO23" s="403"/>
      <c r="EMP23" s="403"/>
      <c r="EMQ23" s="403"/>
      <c r="EMR23" s="403"/>
      <c r="EMS23" s="403"/>
      <c r="EMT23" s="403"/>
      <c r="EMU23" s="403"/>
      <c r="EMV23" s="403"/>
      <c r="EMW23" s="403"/>
      <c r="EMX23" s="403"/>
      <c r="EMY23" s="403"/>
      <c r="EMZ23" s="403"/>
      <c r="ENA23" s="403"/>
      <c r="ENB23" s="403"/>
      <c r="ENC23" s="403"/>
      <c r="END23" s="403"/>
      <c r="ENE23" s="403"/>
      <c r="ENF23" s="403"/>
      <c r="ENG23" s="403"/>
      <c r="ENH23" s="403"/>
      <c r="ENI23" s="403"/>
      <c r="ENJ23" s="403"/>
      <c r="ENK23" s="403"/>
      <c r="ENL23" s="403"/>
      <c r="ENM23" s="403"/>
      <c r="ENN23" s="403"/>
      <c r="ENO23" s="403"/>
      <c r="ENP23" s="403"/>
      <c r="ENQ23" s="403"/>
      <c r="ENR23" s="403"/>
      <c r="ENS23" s="403"/>
      <c r="ENT23" s="403"/>
      <c r="ENU23" s="403"/>
      <c r="ENV23" s="403"/>
      <c r="ENW23" s="403"/>
      <c r="ENX23" s="403"/>
      <c r="ENY23" s="403"/>
      <c r="ENZ23" s="403"/>
      <c r="EOA23" s="403"/>
      <c r="EOB23" s="403"/>
      <c r="EOC23" s="403"/>
      <c r="EOD23" s="403"/>
      <c r="EOE23" s="403"/>
      <c r="EOF23" s="403"/>
      <c r="EOG23" s="403"/>
      <c r="EOH23" s="403"/>
      <c r="EOI23" s="403"/>
      <c r="EOJ23" s="403"/>
      <c r="EOK23" s="403"/>
      <c r="EOL23" s="403"/>
      <c r="EOM23" s="403"/>
      <c r="EON23" s="403"/>
      <c r="EOO23" s="403"/>
      <c r="EOP23" s="403"/>
      <c r="EOQ23" s="403"/>
      <c r="EOR23" s="403"/>
      <c r="EOS23" s="403"/>
      <c r="EOT23" s="403"/>
      <c r="EOU23" s="403"/>
      <c r="EOV23" s="403"/>
      <c r="EOW23" s="403"/>
      <c r="EOX23" s="403"/>
      <c r="EOY23" s="403"/>
      <c r="EOZ23" s="403"/>
      <c r="EPA23" s="403"/>
      <c r="EPB23" s="403"/>
      <c r="EPC23" s="403"/>
      <c r="EPD23" s="403"/>
      <c r="EPE23" s="403"/>
      <c r="EPF23" s="403"/>
      <c r="EPG23" s="403"/>
      <c r="EPH23" s="403"/>
      <c r="EPI23" s="403"/>
      <c r="EPJ23" s="403"/>
      <c r="EPK23" s="403"/>
      <c r="EPL23" s="403"/>
      <c r="EPM23" s="403"/>
      <c r="EPN23" s="403"/>
      <c r="EPO23" s="403"/>
      <c r="EPP23" s="403"/>
      <c r="EPQ23" s="403"/>
      <c r="EPR23" s="403"/>
      <c r="EPS23" s="403"/>
      <c r="EPT23" s="403"/>
      <c r="EPU23" s="403"/>
      <c r="EPV23" s="403"/>
      <c r="EPW23" s="403"/>
      <c r="EPX23" s="403"/>
      <c r="EPY23" s="403"/>
      <c r="EPZ23" s="403"/>
      <c r="EQA23" s="403"/>
      <c r="EQB23" s="403"/>
      <c r="EQC23" s="403"/>
      <c r="EQD23" s="403"/>
      <c r="EQE23" s="403"/>
      <c r="EQF23" s="403"/>
      <c r="EQG23" s="403"/>
      <c r="EQH23" s="403"/>
      <c r="EQI23" s="403"/>
      <c r="EQJ23" s="403"/>
      <c r="EQK23" s="403"/>
      <c r="EQL23" s="403"/>
      <c r="EQM23" s="403"/>
      <c r="EQN23" s="403"/>
      <c r="EQO23" s="403"/>
      <c r="EQP23" s="403"/>
      <c r="EQQ23" s="403"/>
      <c r="EQR23" s="403"/>
      <c r="EQS23" s="403"/>
      <c r="EQT23" s="403"/>
      <c r="EQU23" s="403"/>
      <c r="EQV23" s="403"/>
      <c r="EQW23" s="403"/>
      <c r="EQX23" s="403"/>
      <c r="EQY23" s="403"/>
      <c r="EQZ23" s="403"/>
      <c r="ERA23" s="403"/>
      <c r="ERB23" s="403"/>
      <c r="ERC23" s="403"/>
      <c r="ERD23" s="403"/>
      <c r="ERE23" s="403"/>
      <c r="ERF23" s="403"/>
      <c r="ERG23" s="403"/>
      <c r="ERH23" s="403"/>
      <c r="ERI23" s="403"/>
      <c r="ERJ23" s="403"/>
      <c r="ERK23" s="403"/>
      <c r="ERL23" s="403"/>
      <c r="ERM23" s="403"/>
      <c r="ERN23" s="403"/>
      <c r="ERO23" s="403"/>
      <c r="ERP23" s="403"/>
      <c r="ERQ23" s="403"/>
      <c r="ERR23" s="403"/>
      <c r="ERS23" s="403"/>
      <c r="ERT23" s="403"/>
      <c r="ERU23" s="403"/>
      <c r="ERV23" s="403"/>
      <c r="ERW23" s="403"/>
      <c r="ERX23" s="403"/>
      <c r="ERY23" s="403"/>
      <c r="ERZ23" s="403"/>
      <c r="ESA23" s="403"/>
      <c r="ESB23" s="403"/>
      <c r="ESC23" s="403"/>
      <c r="ESD23" s="403"/>
      <c r="ESE23" s="403"/>
      <c r="ESF23" s="403"/>
      <c r="ESG23" s="403"/>
      <c r="ESH23" s="403"/>
      <c r="ESI23" s="403"/>
      <c r="ESJ23" s="403"/>
      <c r="ESK23" s="403"/>
      <c r="ESL23" s="403"/>
      <c r="ESM23" s="403"/>
      <c r="ESN23" s="403"/>
      <c r="ESO23" s="403"/>
      <c r="ESP23" s="403"/>
      <c r="ESQ23" s="403"/>
      <c r="ESR23" s="403"/>
      <c r="ESS23" s="403"/>
      <c r="EST23" s="403"/>
      <c r="ESU23" s="403"/>
      <c r="ESV23" s="403"/>
      <c r="ESW23" s="403"/>
      <c r="ESX23" s="403"/>
      <c r="ESY23" s="403"/>
      <c r="ESZ23" s="403"/>
      <c r="ETA23" s="403"/>
      <c r="ETB23" s="403"/>
      <c r="ETC23" s="403"/>
      <c r="ETD23" s="403"/>
      <c r="ETE23" s="403"/>
      <c r="ETF23" s="403"/>
      <c r="ETG23" s="403"/>
      <c r="ETH23" s="403"/>
      <c r="ETI23" s="403"/>
      <c r="ETJ23" s="403"/>
      <c r="ETK23" s="403"/>
      <c r="ETL23" s="403"/>
      <c r="ETM23" s="403"/>
      <c r="ETN23" s="403"/>
      <c r="ETO23" s="403"/>
      <c r="ETP23" s="403"/>
      <c r="ETQ23" s="403"/>
      <c r="ETR23" s="403"/>
      <c r="ETS23" s="403"/>
      <c r="ETT23" s="403"/>
      <c r="ETU23" s="403"/>
      <c r="ETV23" s="403"/>
      <c r="ETW23" s="403"/>
      <c r="ETX23" s="403"/>
      <c r="ETY23" s="403"/>
      <c r="ETZ23" s="403"/>
      <c r="EUA23" s="403"/>
      <c r="EUB23" s="403"/>
      <c r="EUC23" s="403"/>
      <c r="EUD23" s="403"/>
      <c r="EUE23" s="403"/>
      <c r="EUF23" s="403"/>
      <c r="EUG23" s="403"/>
      <c r="EUH23" s="403"/>
      <c r="EUI23" s="403"/>
      <c r="EUJ23" s="403"/>
      <c r="EUK23" s="403"/>
      <c r="EUL23" s="403"/>
      <c r="EUM23" s="403"/>
      <c r="EUN23" s="403"/>
      <c r="EUO23" s="403"/>
      <c r="EUP23" s="403"/>
      <c r="EUQ23" s="403"/>
      <c r="EUR23" s="403"/>
      <c r="EUS23" s="403"/>
      <c r="EUT23" s="403"/>
      <c r="EUU23" s="403"/>
      <c r="EUV23" s="403"/>
      <c r="EUW23" s="403"/>
      <c r="EUX23" s="403"/>
      <c r="EUY23" s="403"/>
      <c r="EUZ23" s="403"/>
      <c r="EVA23" s="403"/>
      <c r="EVB23" s="403"/>
      <c r="EVC23" s="403"/>
      <c r="EVD23" s="403"/>
      <c r="EVE23" s="403"/>
      <c r="EVF23" s="403"/>
      <c r="EVG23" s="403"/>
      <c r="EVH23" s="403"/>
      <c r="EVI23" s="403"/>
      <c r="EVJ23" s="403"/>
      <c r="EVK23" s="403"/>
      <c r="EVL23" s="403"/>
      <c r="EVM23" s="403"/>
      <c r="EVN23" s="403"/>
      <c r="EVO23" s="403"/>
      <c r="EVP23" s="403"/>
      <c r="EVQ23" s="403"/>
      <c r="EVR23" s="403"/>
      <c r="EVS23" s="403"/>
      <c r="EVT23" s="403"/>
      <c r="EVU23" s="403"/>
      <c r="EVV23" s="403"/>
      <c r="EVW23" s="403"/>
      <c r="EVX23" s="403"/>
      <c r="EVY23" s="403"/>
      <c r="EVZ23" s="403"/>
      <c r="EWA23" s="403"/>
      <c r="EWB23" s="403"/>
      <c r="EWC23" s="403"/>
      <c r="EWD23" s="403"/>
      <c r="EWE23" s="403"/>
      <c r="EWF23" s="403"/>
      <c r="EWG23" s="403"/>
      <c r="EWH23" s="403"/>
      <c r="EWI23" s="403"/>
      <c r="EWJ23" s="403"/>
      <c r="EWK23" s="403"/>
      <c r="EWL23" s="403"/>
      <c r="EWM23" s="403"/>
      <c r="EWN23" s="403"/>
      <c r="EWO23" s="403"/>
      <c r="EWP23" s="403"/>
      <c r="EWQ23" s="403"/>
      <c r="EWR23" s="403"/>
      <c r="EWS23" s="403"/>
      <c r="EWT23" s="403"/>
      <c r="EWU23" s="403"/>
      <c r="EWV23" s="403"/>
      <c r="EWW23" s="403"/>
      <c r="EWX23" s="403"/>
      <c r="EWY23" s="403"/>
      <c r="EWZ23" s="403"/>
      <c r="EXA23" s="403"/>
      <c r="EXB23" s="403"/>
      <c r="EXC23" s="403"/>
      <c r="EXD23" s="403"/>
      <c r="EXE23" s="403"/>
      <c r="EXF23" s="403"/>
      <c r="EXG23" s="403"/>
      <c r="EXH23" s="403"/>
      <c r="EXI23" s="403"/>
      <c r="EXJ23" s="403"/>
      <c r="EXK23" s="403"/>
      <c r="EXL23" s="403"/>
      <c r="EXM23" s="403"/>
      <c r="EXN23" s="403"/>
      <c r="EXO23" s="403"/>
      <c r="EXP23" s="403"/>
      <c r="EXQ23" s="403"/>
      <c r="EXR23" s="403"/>
      <c r="EXS23" s="403"/>
      <c r="EXT23" s="403"/>
      <c r="EXU23" s="403"/>
      <c r="EXV23" s="403"/>
      <c r="EXW23" s="403"/>
      <c r="EXX23" s="403"/>
      <c r="EXY23" s="403"/>
      <c r="EXZ23" s="403"/>
      <c r="EYA23" s="403"/>
      <c r="EYB23" s="403"/>
      <c r="EYC23" s="403"/>
      <c r="EYD23" s="403"/>
      <c r="EYE23" s="403"/>
      <c r="EYF23" s="403"/>
      <c r="EYG23" s="403"/>
      <c r="EYH23" s="403"/>
      <c r="EYI23" s="403"/>
      <c r="EYJ23" s="403"/>
      <c r="EYK23" s="403"/>
      <c r="EYL23" s="403"/>
      <c r="EYM23" s="403"/>
      <c r="EYN23" s="403"/>
      <c r="EYO23" s="403"/>
      <c r="EYP23" s="403"/>
      <c r="EYQ23" s="403"/>
      <c r="EYR23" s="403"/>
      <c r="EYS23" s="403"/>
      <c r="EYT23" s="403"/>
      <c r="EYU23" s="403"/>
      <c r="EYV23" s="403"/>
      <c r="EYW23" s="403"/>
      <c r="EYX23" s="403"/>
      <c r="EYY23" s="403"/>
      <c r="EYZ23" s="403"/>
      <c r="EZA23" s="403"/>
      <c r="EZB23" s="403"/>
      <c r="EZC23" s="403"/>
      <c r="EZD23" s="403"/>
      <c r="EZE23" s="403"/>
      <c r="EZF23" s="403"/>
      <c r="EZG23" s="403"/>
      <c r="EZH23" s="403"/>
      <c r="EZI23" s="403"/>
      <c r="EZJ23" s="403"/>
      <c r="EZK23" s="403"/>
      <c r="EZL23" s="403"/>
      <c r="EZM23" s="403"/>
      <c r="EZN23" s="403"/>
      <c r="EZO23" s="403"/>
      <c r="EZP23" s="403"/>
      <c r="EZQ23" s="403"/>
      <c r="EZR23" s="403"/>
      <c r="EZS23" s="403"/>
      <c r="EZT23" s="403"/>
      <c r="EZU23" s="403"/>
      <c r="EZV23" s="403"/>
      <c r="EZW23" s="403"/>
      <c r="EZX23" s="403"/>
      <c r="EZY23" s="403"/>
      <c r="EZZ23" s="403"/>
      <c r="FAA23" s="403"/>
      <c r="FAB23" s="403"/>
      <c r="FAC23" s="403"/>
      <c r="FAD23" s="403"/>
      <c r="FAE23" s="403"/>
      <c r="FAF23" s="403"/>
      <c r="FAG23" s="403"/>
      <c r="FAH23" s="403"/>
      <c r="FAI23" s="403"/>
      <c r="FAJ23" s="403"/>
      <c r="FAK23" s="403"/>
      <c r="FAL23" s="403"/>
      <c r="FAM23" s="403"/>
      <c r="FAN23" s="403"/>
      <c r="FAO23" s="403"/>
      <c r="FAP23" s="403"/>
      <c r="FAQ23" s="403"/>
      <c r="FAR23" s="403"/>
      <c r="FAS23" s="403"/>
      <c r="FAT23" s="403"/>
      <c r="FAU23" s="403"/>
      <c r="FAV23" s="403"/>
      <c r="FAW23" s="403"/>
      <c r="FAX23" s="403"/>
      <c r="FAY23" s="403"/>
      <c r="FAZ23" s="403"/>
      <c r="FBA23" s="403"/>
      <c r="FBB23" s="403"/>
      <c r="FBC23" s="403"/>
      <c r="FBD23" s="403"/>
      <c r="FBE23" s="403"/>
      <c r="FBF23" s="403"/>
      <c r="FBG23" s="403"/>
      <c r="FBH23" s="403"/>
      <c r="FBI23" s="403"/>
      <c r="FBJ23" s="403"/>
      <c r="FBK23" s="403"/>
      <c r="FBL23" s="403"/>
      <c r="FBM23" s="403"/>
      <c r="FBN23" s="403"/>
      <c r="FBO23" s="403"/>
      <c r="FBP23" s="403"/>
      <c r="FBQ23" s="403"/>
      <c r="FBR23" s="403"/>
      <c r="FBS23" s="403"/>
      <c r="FBT23" s="403"/>
      <c r="FBU23" s="403"/>
      <c r="FBV23" s="403"/>
      <c r="FBW23" s="403"/>
      <c r="FBX23" s="403"/>
      <c r="FBY23" s="403"/>
      <c r="FBZ23" s="403"/>
      <c r="FCA23" s="403"/>
      <c r="FCB23" s="403"/>
      <c r="FCC23" s="403"/>
      <c r="FCD23" s="403"/>
      <c r="FCE23" s="403"/>
      <c r="FCF23" s="403"/>
      <c r="FCG23" s="403"/>
      <c r="FCH23" s="403"/>
      <c r="FCI23" s="403"/>
      <c r="FCJ23" s="403"/>
      <c r="FCK23" s="403"/>
      <c r="FCL23" s="403"/>
      <c r="FCM23" s="403"/>
      <c r="FCN23" s="403"/>
      <c r="FCO23" s="403"/>
      <c r="FCP23" s="403"/>
      <c r="FCQ23" s="403"/>
      <c r="FCR23" s="403"/>
      <c r="FCS23" s="403"/>
      <c r="FCT23" s="403"/>
      <c r="FCU23" s="403"/>
      <c r="FCV23" s="403"/>
      <c r="FCW23" s="403"/>
      <c r="FCX23" s="403"/>
      <c r="FCY23" s="403"/>
      <c r="FCZ23" s="403"/>
      <c r="FDA23" s="403"/>
      <c r="FDB23" s="403"/>
      <c r="FDC23" s="403"/>
      <c r="FDD23" s="403"/>
      <c r="FDE23" s="403"/>
      <c r="FDF23" s="403"/>
      <c r="FDG23" s="403"/>
      <c r="FDH23" s="403"/>
      <c r="FDI23" s="403"/>
      <c r="FDJ23" s="403"/>
      <c r="FDK23" s="403"/>
      <c r="FDL23" s="403"/>
      <c r="FDM23" s="403"/>
      <c r="FDN23" s="403"/>
      <c r="FDO23" s="403"/>
      <c r="FDP23" s="403"/>
      <c r="FDQ23" s="403"/>
      <c r="FDR23" s="403"/>
      <c r="FDS23" s="403"/>
      <c r="FDT23" s="403"/>
      <c r="FDU23" s="403"/>
      <c r="FDV23" s="403"/>
      <c r="FDW23" s="403"/>
      <c r="FDX23" s="403"/>
      <c r="FDY23" s="403"/>
      <c r="FDZ23" s="403"/>
      <c r="FEA23" s="403"/>
      <c r="FEB23" s="403"/>
      <c r="FEC23" s="403"/>
      <c r="FED23" s="403"/>
      <c r="FEE23" s="403"/>
      <c r="FEF23" s="403"/>
      <c r="FEG23" s="403"/>
      <c r="FEH23" s="403"/>
      <c r="FEI23" s="403"/>
      <c r="FEJ23" s="403"/>
      <c r="FEK23" s="403"/>
      <c r="FEL23" s="403"/>
      <c r="FEM23" s="403"/>
      <c r="FEN23" s="403"/>
      <c r="FEO23" s="403"/>
      <c r="FEP23" s="403"/>
      <c r="FEQ23" s="403"/>
      <c r="FER23" s="403"/>
      <c r="FES23" s="403"/>
      <c r="FET23" s="403"/>
      <c r="FEU23" s="403"/>
      <c r="FEV23" s="403"/>
      <c r="FEW23" s="403"/>
      <c r="FEX23" s="403"/>
      <c r="FEY23" s="403"/>
      <c r="FEZ23" s="403"/>
      <c r="FFA23" s="403"/>
      <c r="FFB23" s="403"/>
      <c r="FFC23" s="403"/>
      <c r="FFD23" s="403"/>
      <c r="FFE23" s="403"/>
      <c r="FFF23" s="403"/>
      <c r="FFG23" s="403"/>
      <c r="FFH23" s="403"/>
      <c r="FFI23" s="403"/>
      <c r="FFJ23" s="403"/>
      <c r="FFK23" s="403"/>
      <c r="FFL23" s="403"/>
      <c r="FFM23" s="403"/>
      <c r="FFN23" s="403"/>
      <c r="FFO23" s="403"/>
      <c r="FFP23" s="403"/>
      <c r="FFQ23" s="403"/>
      <c r="FFR23" s="403"/>
      <c r="FFS23" s="403"/>
      <c r="FFT23" s="403"/>
      <c r="FFU23" s="403"/>
      <c r="FFV23" s="403"/>
      <c r="FFW23" s="403"/>
      <c r="FFX23" s="403"/>
      <c r="FFY23" s="403"/>
      <c r="FFZ23" s="403"/>
      <c r="FGA23" s="403"/>
      <c r="FGB23" s="403"/>
      <c r="FGC23" s="403"/>
      <c r="FGD23" s="403"/>
      <c r="FGE23" s="403"/>
      <c r="FGF23" s="403"/>
      <c r="FGG23" s="403"/>
      <c r="FGH23" s="403"/>
      <c r="FGI23" s="403"/>
      <c r="FGJ23" s="403"/>
      <c r="FGK23" s="403"/>
      <c r="FGL23" s="403"/>
      <c r="FGM23" s="403"/>
      <c r="FGN23" s="403"/>
      <c r="FGO23" s="403"/>
      <c r="FGP23" s="403"/>
      <c r="FGQ23" s="403"/>
      <c r="FGR23" s="403"/>
      <c r="FGS23" s="403"/>
      <c r="FGT23" s="403"/>
      <c r="FGU23" s="403"/>
      <c r="FGV23" s="403"/>
      <c r="FGW23" s="403"/>
      <c r="FGX23" s="403"/>
      <c r="FGY23" s="403"/>
      <c r="FGZ23" s="403"/>
      <c r="FHA23" s="403"/>
      <c r="FHB23" s="403"/>
      <c r="FHC23" s="403"/>
      <c r="FHD23" s="403"/>
      <c r="FHE23" s="403"/>
      <c r="FHF23" s="403"/>
      <c r="FHG23" s="403"/>
      <c r="FHH23" s="403"/>
      <c r="FHI23" s="403"/>
      <c r="FHJ23" s="403"/>
      <c r="FHK23" s="403"/>
      <c r="FHL23" s="403"/>
      <c r="FHM23" s="403"/>
      <c r="FHN23" s="403"/>
      <c r="FHO23" s="403"/>
      <c r="FHP23" s="403"/>
      <c r="FHQ23" s="403"/>
      <c r="FHR23" s="403"/>
      <c r="FHS23" s="403"/>
      <c r="FHT23" s="403"/>
      <c r="FHU23" s="403"/>
      <c r="FHV23" s="403"/>
      <c r="FHW23" s="403"/>
      <c r="FHX23" s="403"/>
      <c r="FHY23" s="403"/>
      <c r="FHZ23" s="403"/>
      <c r="FIA23" s="403"/>
      <c r="FIB23" s="403"/>
      <c r="FIC23" s="403"/>
      <c r="FID23" s="403"/>
      <c r="FIE23" s="403"/>
      <c r="FIF23" s="403"/>
      <c r="FIG23" s="403"/>
      <c r="FIH23" s="403"/>
      <c r="FII23" s="403"/>
      <c r="FIJ23" s="403"/>
      <c r="FIK23" s="403"/>
      <c r="FIL23" s="403"/>
      <c r="FIM23" s="403"/>
      <c r="FIN23" s="403"/>
      <c r="FIO23" s="403"/>
      <c r="FIP23" s="403"/>
      <c r="FIQ23" s="403"/>
      <c r="FIR23" s="403"/>
      <c r="FIS23" s="403"/>
      <c r="FIT23" s="403"/>
      <c r="FIU23" s="403"/>
      <c r="FIV23" s="403"/>
      <c r="FIW23" s="403"/>
      <c r="FIX23" s="403"/>
      <c r="FIY23" s="403"/>
      <c r="FIZ23" s="403"/>
      <c r="FJA23" s="403"/>
      <c r="FJB23" s="403"/>
      <c r="FJC23" s="403"/>
      <c r="FJD23" s="403"/>
      <c r="FJE23" s="403"/>
      <c r="FJF23" s="403"/>
      <c r="FJG23" s="403"/>
      <c r="FJH23" s="403"/>
      <c r="FJI23" s="403"/>
      <c r="FJJ23" s="403"/>
      <c r="FJK23" s="403"/>
      <c r="FJL23" s="403"/>
      <c r="FJM23" s="403"/>
      <c r="FJN23" s="403"/>
      <c r="FJO23" s="403"/>
      <c r="FJP23" s="403"/>
      <c r="FJQ23" s="403"/>
      <c r="FJR23" s="403"/>
      <c r="FJS23" s="403"/>
      <c r="FJT23" s="403"/>
      <c r="FJU23" s="403"/>
      <c r="FJV23" s="403"/>
      <c r="FJW23" s="403"/>
      <c r="FJX23" s="403"/>
      <c r="FJY23" s="403"/>
      <c r="FJZ23" s="403"/>
      <c r="FKA23" s="403"/>
      <c r="FKB23" s="403"/>
      <c r="FKC23" s="403"/>
      <c r="FKD23" s="403"/>
      <c r="FKE23" s="403"/>
      <c r="FKF23" s="403"/>
      <c r="FKG23" s="403"/>
      <c r="FKH23" s="403"/>
      <c r="FKI23" s="403"/>
      <c r="FKJ23" s="403"/>
      <c r="FKK23" s="403"/>
      <c r="FKL23" s="403"/>
      <c r="FKM23" s="403"/>
      <c r="FKN23" s="403"/>
      <c r="FKO23" s="403"/>
      <c r="FKP23" s="403"/>
      <c r="FKQ23" s="403"/>
      <c r="FKR23" s="403"/>
      <c r="FKS23" s="403"/>
      <c r="FKT23" s="403"/>
      <c r="FKU23" s="403"/>
      <c r="FKV23" s="403"/>
      <c r="FKW23" s="403"/>
      <c r="FKX23" s="403"/>
      <c r="FKY23" s="403"/>
      <c r="FKZ23" s="403"/>
      <c r="FLA23" s="403"/>
      <c r="FLB23" s="403"/>
      <c r="FLC23" s="403"/>
      <c r="FLD23" s="403"/>
      <c r="FLE23" s="403"/>
      <c r="FLF23" s="403"/>
      <c r="FLG23" s="403"/>
      <c r="FLH23" s="403"/>
      <c r="FLI23" s="403"/>
      <c r="FLJ23" s="403"/>
      <c r="FLK23" s="403"/>
      <c r="FLL23" s="403"/>
      <c r="FLM23" s="403"/>
      <c r="FLN23" s="403"/>
      <c r="FLO23" s="403"/>
      <c r="FLP23" s="403"/>
      <c r="FLQ23" s="403"/>
      <c r="FLR23" s="403"/>
      <c r="FLS23" s="403"/>
      <c r="FLT23" s="403"/>
      <c r="FLU23" s="403"/>
      <c r="FLV23" s="403"/>
      <c r="FLW23" s="403"/>
      <c r="FLX23" s="403"/>
      <c r="FLY23" s="403"/>
      <c r="FLZ23" s="403"/>
      <c r="FMA23" s="403"/>
      <c r="FMB23" s="403"/>
      <c r="FMC23" s="403"/>
      <c r="FMD23" s="403"/>
      <c r="FME23" s="403"/>
      <c r="FMF23" s="403"/>
      <c r="FMG23" s="403"/>
      <c r="FMH23" s="403"/>
      <c r="FMI23" s="403"/>
      <c r="FMJ23" s="403"/>
      <c r="FMK23" s="403"/>
      <c r="FML23" s="403"/>
      <c r="FMM23" s="403"/>
      <c r="FMN23" s="403"/>
      <c r="FMO23" s="403"/>
      <c r="FMP23" s="403"/>
      <c r="FMQ23" s="403"/>
      <c r="FMR23" s="403"/>
      <c r="FMS23" s="403"/>
      <c r="FMT23" s="403"/>
      <c r="FMU23" s="403"/>
      <c r="FMV23" s="403"/>
      <c r="FMW23" s="403"/>
      <c r="FMX23" s="403"/>
      <c r="FMY23" s="403"/>
      <c r="FMZ23" s="403"/>
      <c r="FNA23" s="403"/>
      <c r="FNB23" s="403"/>
      <c r="FNC23" s="403"/>
      <c r="FND23" s="403"/>
      <c r="FNE23" s="403"/>
      <c r="FNF23" s="403"/>
      <c r="FNG23" s="403"/>
      <c r="FNH23" s="403"/>
      <c r="FNI23" s="403"/>
      <c r="FNJ23" s="403"/>
      <c r="FNK23" s="403"/>
      <c r="FNL23" s="403"/>
      <c r="FNM23" s="403"/>
      <c r="FNN23" s="403"/>
      <c r="FNO23" s="403"/>
      <c r="FNP23" s="403"/>
      <c r="FNQ23" s="403"/>
      <c r="FNR23" s="403"/>
      <c r="FNS23" s="403"/>
      <c r="FNT23" s="403"/>
      <c r="FNU23" s="403"/>
      <c r="FNV23" s="403"/>
      <c r="FNW23" s="403"/>
      <c r="FNX23" s="403"/>
      <c r="FNY23" s="403"/>
      <c r="FNZ23" s="403"/>
      <c r="FOA23" s="403"/>
      <c r="FOB23" s="403"/>
      <c r="FOC23" s="403"/>
      <c r="FOD23" s="403"/>
      <c r="FOE23" s="403"/>
      <c r="FOF23" s="403"/>
      <c r="FOG23" s="403"/>
      <c r="FOH23" s="403"/>
      <c r="FOI23" s="403"/>
      <c r="FOJ23" s="403"/>
      <c r="FOK23" s="403"/>
      <c r="FOL23" s="403"/>
      <c r="FOM23" s="403"/>
      <c r="FON23" s="403"/>
      <c r="FOO23" s="403"/>
      <c r="FOP23" s="403"/>
      <c r="FOQ23" s="403"/>
      <c r="FOR23" s="403"/>
      <c r="FOS23" s="403"/>
      <c r="FOT23" s="403"/>
      <c r="FOU23" s="403"/>
      <c r="FOV23" s="403"/>
      <c r="FOW23" s="403"/>
      <c r="FOX23" s="403"/>
      <c r="FOY23" s="403"/>
      <c r="FOZ23" s="403"/>
      <c r="FPA23" s="403"/>
      <c r="FPB23" s="403"/>
      <c r="FPC23" s="403"/>
      <c r="FPD23" s="403"/>
      <c r="FPE23" s="403"/>
      <c r="FPF23" s="403"/>
      <c r="FPG23" s="403"/>
      <c r="FPH23" s="403"/>
      <c r="FPI23" s="403"/>
      <c r="FPJ23" s="403"/>
      <c r="FPK23" s="403"/>
      <c r="FPL23" s="403"/>
      <c r="FPM23" s="403"/>
      <c r="FPN23" s="403"/>
      <c r="FPO23" s="403"/>
      <c r="FPP23" s="403"/>
      <c r="FPQ23" s="403"/>
      <c r="FPR23" s="403"/>
      <c r="FPS23" s="403"/>
      <c r="FPT23" s="403"/>
      <c r="FPU23" s="403"/>
      <c r="FPV23" s="403"/>
      <c r="FPW23" s="403"/>
      <c r="FPX23" s="403"/>
      <c r="FPY23" s="403"/>
      <c r="FPZ23" s="403"/>
      <c r="FQA23" s="403"/>
      <c r="FQB23" s="403"/>
      <c r="FQC23" s="403"/>
      <c r="FQD23" s="403"/>
      <c r="FQE23" s="403"/>
      <c r="FQF23" s="403"/>
      <c r="FQG23" s="403"/>
      <c r="FQH23" s="403"/>
      <c r="FQI23" s="403"/>
      <c r="FQJ23" s="403"/>
      <c r="FQK23" s="403"/>
      <c r="FQL23" s="403"/>
      <c r="FQM23" s="403"/>
      <c r="FQN23" s="403"/>
      <c r="FQO23" s="403"/>
      <c r="FQP23" s="403"/>
      <c r="FQQ23" s="403"/>
      <c r="FQR23" s="403"/>
      <c r="FQS23" s="403"/>
      <c r="FQT23" s="403"/>
      <c r="FQU23" s="403"/>
      <c r="FQV23" s="403"/>
      <c r="FQW23" s="403"/>
      <c r="FQX23" s="403"/>
      <c r="FQY23" s="403"/>
      <c r="FQZ23" s="403"/>
      <c r="FRA23" s="403"/>
      <c r="FRB23" s="403"/>
      <c r="FRC23" s="403"/>
      <c r="FRD23" s="403"/>
      <c r="FRE23" s="403"/>
      <c r="FRF23" s="403"/>
      <c r="FRG23" s="403"/>
      <c r="FRH23" s="403"/>
      <c r="FRI23" s="403"/>
      <c r="FRJ23" s="403"/>
      <c r="FRK23" s="403"/>
      <c r="FRL23" s="403"/>
      <c r="FRM23" s="403"/>
      <c r="FRN23" s="403"/>
      <c r="FRO23" s="403"/>
      <c r="FRP23" s="403"/>
      <c r="FRQ23" s="403"/>
      <c r="FRR23" s="403"/>
      <c r="FRS23" s="403"/>
      <c r="FRT23" s="403"/>
      <c r="FRU23" s="403"/>
      <c r="FRV23" s="403"/>
      <c r="FRW23" s="403"/>
      <c r="FRX23" s="403"/>
      <c r="FRY23" s="403"/>
      <c r="FRZ23" s="403"/>
      <c r="FSA23" s="403"/>
      <c r="FSB23" s="403"/>
      <c r="FSC23" s="403"/>
      <c r="FSD23" s="403"/>
      <c r="FSE23" s="403"/>
      <c r="FSF23" s="403"/>
      <c r="FSG23" s="403"/>
      <c r="FSH23" s="403"/>
      <c r="FSI23" s="403"/>
      <c r="FSJ23" s="403"/>
      <c r="FSK23" s="403"/>
      <c r="FSL23" s="403"/>
      <c r="FSM23" s="403"/>
      <c r="FSN23" s="403"/>
      <c r="FSO23" s="403"/>
      <c r="FSP23" s="403"/>
      <c r="FSQ23" s="403"/>
      <c r="FSR23" s="403"/>
      <c r="FSS23" s="403"/>
      <c r="FST23" s="403"/>
      <c r="FSU23" s="403"/>
      <c r="FSV23" s="403"/>
      <c r="FSW23" s="403"/>
      <c r="FSX23" s="403"/>
      <c r="FSY23" s="403"/>
      <c r="FSZ23" s="403"/>
      <c r="FTA23" s="403"/>
      <c r="FTB23" s="403"/>
      <c r="FTC23" s="403"/>
      <c r="FTD23" s="403"/>
      <c r="FTE23" s="403"/>
      <c r="FTF23" s="403"/>
      <c r="FTG23" s="403"/>
      <c r="FTH23" s="403"/>
      <c r="FTI23" s="403"/>
      <c r="FTJ23" s="403"/>
      <c r="FTK23" s="403"/>
      <c r="FTL23" s="403"/>
      <c r="FTM23" s="403"/>
      <c r="FTN23" s="403"/>
      <c r="FTO23" s="403"/>
      <c r="FTP23" s="403"/>
      <c r="FTQ23" s="403"/>
      <c r="FTR23" s="403"/>
      <c r="FTS23" s="403"/>
      <c r="FTT23" s="403"/>
      <c r="FTU23" s="403"/>
      <c r="FTV23" s="403"/>
      <c r="FTW23" s="403"/>
      <c r="FTX23" s="403"/>
      <c r="FTY23" s="403"/>
      <c r="FTZ23" s="403"/>
      <c r="FUA23" s="403"/>
      <c r="FUB23" s="403"/>
      <c r="FUC23" s="403"/>
      <c r="FUD23" s="403"/>
      <c r="FUE23" s="403"/>
      <c r="FUF23" s="403"/>
      <c r="FUG23" s="403"/>
      <c r="FUH23" s="403"/>
      <c r="FUI23" s="403"/>
      <c r="FUJ23" s="403"/>
      <c r="FUK23" s="403"/>
      <c r="FUL23" s="403"/>
      <c r="FUM23" s="403"/>
      <c r="FUN23" s="403"/>
      <c r="FUO23" s="403"/>
      <c r="FUP23" s="403"/>
      <c r="FUQ23" s="403"/>
      <c r="FUR23" s="403"/>
      <c r="FUS23" s="403"/>
      <c r="FUT23" s="403"/>
      <c r="FUU23" s="403"/>
      <c r="FUV23" s="403"/>
      <c r="FUW23" s="403"/>
      <c r="FUX23" s="403"/>
      <c r="FUY23" s="403"/>
      <c r="FUZ23" s="403"/>
      <c r="FVA23" s="403"/>
      <c r="FVB23" s="403"/>
      <c r="FVC23" s="403"/>
      <c r="FVD23" s="403"/>
      <c r="FVE23" s="403"/>
      <c r="FVF23" s="403"/>
      <c r="FVG23" s="403"/>
      <c r="FVH23" s="403"/>
      <c r="FVI23" s="403"/>
      <c r="FVJ23" s="403"/>
      <c r="FVK23" s="403"/>
      <c r="FVL23" s="403"/>
      <c r="FVM23" s="403"/>
      <c r="FVN23" s="403"/>
      <c r="FVO23" s="403"/>
      <c r="FVP23" s="403"/>
      <c r="FVQ23" s="403"/>
      <c r="FVR23" s="403"/>
      <c r="FVS23" s="403"/>
      <c r="FVT23" s="403"/>
      <c r="FVU23" s="403"/>
      <c r="FVV23" s="403"/>
      <c r="FVW23" s="403"/>
      <c r="FVX23" s="403"/>
      <c r="FVY23" s="403"/>
      <c r="FVZ23" s="403"/>
      <c r="FWA23" s="403"/>
      <c r="FWB23" s="403"/>
      <c r="FWC23" s="403"/>
      <c r="FWD23" s="403"/>
      <c r="FWE23" s="403"/>
      <c r="FWF23" s="403"/>
      <c r="FWG23" s="403"/>
      <c r="FWH23" s="403"/>
      <c r="FWI23" s="403"/>
      <c r="FWJ23" s="403"/>
      <c r="FWK23" s="403"/>
      <c r="FWL23" s="403"/>
      <c r="FWM23" s="403"/>
      <c r="FWN23" s="403"/>
      <c r="FWO23" s="403"/>
      <c r="FWP23" s="403"/>
      <c r="FWQ23" s="403"/>
      <c r="FWR23" s="403"/>
      <c r="FWS23" s="403"/>
      <c r="FWT23" s="403"/>
      <c r="FWU23" s="403"/>
      <c r="FWV23" s="403"/>
      <c r="FWW23" s="403"/>
      <c r="FWX23" s="403"/>
      <c r="FWY23" s="403"/>
      <c r="FWZ23" s="403"/>
      <c r="FXA23" s="403"/>
      <c r="FXB23" s="403"/>
      <c r="FXC23" s="403"/>
      <c r="FXD23" s="403"/>
      <c r="FXE23" s="403"/>
      <c r="FXF23" s="403"/>
      <c r="FXG23" s="403"/>
      <c r="FXH23" s="403"/>
      <c r="FXI23" s="403"/>
      <c r="FXJ23" s="403"/>
      <c r="FXK23" s="403"/>
      <c r="FXL23" s="403"/>
      <c r="FXM23" s="403"/>
      <c r="FXN23" s="403"/>
      <c r="FXO23" s="403"/>
      <c r="FXP23" s="403"/>
      <c r="FXQ23" s="403"/>
      <c r="FXR23" s="403"/>
      <c r="FXS23" s="403"/>
      <c r="FXT23" s="403"/>
      <c r="FXU23" s="403"/>
      <c r="FXV23" s="403"/>
      <c r="FXW23" s="403"/>
      <c r="FXX23" s="403"/>
      <c r="FXY23" s="403"/>
      <c r="FXZ23" s="403"/>
      <c r="FYA23" s="403"/>
      <c r="FYB23" s="403"/>
      <c r="FYC23" s="403"/>
      <c r="FYD23" s="403"/>
      <c r="FYE23" s="403"/>
      <c r="FYF23" s="403"/>
      <c r="FYG23" s="403"/>
      <c r="FYH23" s="403"/>
      <c r="FYI23" s="403"/>
      <c r="FYJ23" s="403"/>
      <c r="FYK23" s="403"/>
      <c r="FYL23" s="403"/>
      <c r="FYM23" s="403"/>
      <c r="FYN23" s="403"/>
      <c r="FYO23" s="403"/>
      <c r="FYP23" s="403"/>
      <c r="FYQ23" s="403"/>
      <c r="FYR23" s="403"/>
      <c r="FYS23" s="403"/>
      <c r="FYT23" s="403"/>
      <c r="FYU23" s="403"/>
      <c r="FYV23" s="403"/>
      <c r="FYW23" s="403"/>
      <c r="FYX23" s="403"/>
      <c r="FYY23" s="403"/>
      <c r="FYZ23" s="403"/>
      <c r="FZA23" s="403"/>
      <c r="FZB23" s="403"/>
      <c r="FZC23" s="403"/>
      <c r="FZD23" s="403"/>
      <c r="FZE23" s="403"/>
      <c r="FZF23" s="403"/>
      <c r="FZG23" s="403"/>
      <c r="FZH23" s="403"/>
      <c r="FZI23" s="403"/>
      <c r="FZJ23" s="403"/>
      <c r="FZK23" s="403"/>
      <c r="FZL23" s="403"/>
      <c r="FZM23" s="403"/>
      <c r="FZN23" s="403"/>
      <c r="FZO23" s="403"/>
      <c r="FZP23" s="403"/>
      <c r="FZQ23" s="403"/>
      <c r="FZR23" s="403"/>
      <c r="FZS23" s="403"/>
      <c r="FZT23" s="403"/>
      <c r="FZU23" s="403"/>
      <c r="FZV23" s="403"/>
      <c r="FZW23" s="403"/>
      <c r="FZX23" s="403"/>
      <c r="FZY23" s="403"/>
      <c r="FZZ23" s="403"/>
      <c r="GAA23" s="403"/>
      <c r="GAB23" s="403"/>
      <c r="GAC23" s="403"/>
      <c r="GAD23" s="403"/>
      <c r="GAE23" s="403"/>
      <c r="GAF23" s="403"/>
      <c r="GAG23" s="403"/>
      <c r="GAH23" s="403"/>
      <c r="GAI23" s="403"/>
      <c r="GAJ23" s="403"/>
      <c r="GAK23" s="403"/>
      <c r="GAL23" s="403"/>
      <c r="GAM23" s="403"/>
      <c r="GAN23" s="403"/>
      <c r="GAO23" s="403"/>
      <c r="GAP23" s="403"/>
      <c r="GAQ23" s="403"/>
      <c r="GAR23" s="403"/>
      <c r="GAS23" s="403"/>
      <c r="GAT23" s="403"/>
      <c r="GAU23" s="403"/>
      <c r="GAV23" s="403"/>
      <c r="GAW23" s="403"/>
      <c r="GAX23" s="403"/>
      <c r="GAY23" s="403"/>
      <c r="GAZ23" s="403"/>
      <c r="GBA23" s="403"/>
      <c r="GBB23" s="403"/>
      <c r="GBC23" s="403"/>
      <c r="GBD23" s="403"/>
      <c r="GBE23" s="403"/>
      <c r="GBF23" s="403"/>
      <c r="GBG23" s="403"/>
      <c r="GBH23" s="403"/>
      <c r="GBI23" s="403"/>
      <c r="GBJ23" s="403"/>
      <c r="GBK23" s="403"/>
      <c r="GBL23" s="403"/>
      <c r="GBM23" s="403"/>
      <c r="GBN23" s="403"/>
      <c r="GBO23" s="403"/>
      <c r="GBP23" s="403"/>
      <c r="GBQ23" s="403"/>
      <c r="GBR23" s="403"/>
      <c r="GBS23" s="403"/>
      <c r="GBT23" s="403"/>
      <c r="GBU23" s="403"/>
      <c r="GBV23" s="403"/>
      <c r="GBW23" s="403"/>
      <c r="GBX23" s="403"/>
      <c r="GBY23" s="403"/>
      <c r="GBZ23" s="403"/>
      <c r="GCA23" s="403"/>
      <c r="GCB23" s="403"/>
      <c r="GCC23" s="403"/>
      <c r="GCD23" s="403"/>
      <c r="GCE23" s="403"/>
      <c r="GCF23" s="403"/>
      <c r="GCG23" s="403"/>
      <c r="GCH23" s="403"/>
      <c r="GCI23" s="403"/>
      <c r="GCJ23" s="403"/>
      <c r="GCK23" s="403"/>
      <c r="GCL23" s="403"/>
      <c r="GCM23" s="403"/>
      <c r="GCN23" s="403"/>
      <c r="GCO23" s="403"/>
      <c r="GCP23" s="403"/>
      <c r="GCQ23" s="403"/>
      <c r="GCR23" s="403"/>
      <c r="GCS23" s="403"/>
      <c r="GCT23" s="403"/>
      <c r="GCU23" s="403"/>
      <c r="GCV23" s="403"/>
      <c r="GCW23" s="403"/>
      <c r="GCX23" s="403"/>
      <c r="GCY23" s="403"/>
      <c r="GCZ23" s="403"/>
      <c r="GDA23" s="403"/>
      <c r="GDB23" s="403"/>
      <c r="GDC23" s="403"/>
      <c r="GDD23" s="403"/>
      <c r="GDE23" s="403"/>
      <c r="GDF23" s="403"/>
      <c r="GDG23" s="403"/>
      <c r="GDH23" s="403"/>
      <c r="GDI23" s="403"/>
      <c r="GDJ23" s="403"/>
      <c r="GDK23" s="403"/>
      <c r="GDL23" s="403"/>
      <c r="GDM23" s="403"/>
      <c r="GDN23" s="403"/>
      <c r="GDO23" s="403"/>
      <c r="GDP23" s="403"/>
      <c r="GDQ23" s="403"/>
      <c r="GDR23" s="403"/>
      <c r="GDS23" s="403"/>
      <c r="GDT23" s="403"/>
      <c r="GDU23" s="403"/>
      <c r="GDV23" s="403"/>
      <c r="GDW23" s="403"/>
      <c r="GDX23" s="403"/>
      <c r="GDY23" s="403"/>
      <c r="GDZ23" s="403"/>
      <c r="GEA23" s="403"/>
      <c r="GEB23" s="403"/>
      <c r="GEC23" s="403"/>
      <c r="GED23" s="403"/>
      <c r="GEE23" s="403"/>
      <c r="GEF23" s="403"/>
      <c r="GEG23" s="403"/>
      <c r="GEH23" s="403"/>
      <c r="GEI23" s="403"/>
      <c r="GEJ23" s="403"/>
      <c r="GEK23" s="403"/>
      <c r="GEL23" s="403"/>
      <c r="GEM23" s="403"/>
      <c r="GEN23" s="403"/>
      <c r="GEO23" s="403"/>
      <c r="GEP23" s="403"/>
      <c r="GEQ23" s="403"/>
      <c r="GER23" s="403"/>
      <c r="GES23" s="403"/>
      <c r="GET23" s="403"/>
      <c r="GEU23" s="403"/>
      <c r="GEV23" s="403"/>
      <c r="GEW23" s="403"/>
      <c r="GEX23" s="403"/>
      <c r="GEY23" s="403"/>
      <c r="GEZ23" s="403"/>
      <c r="GFA23" s="403"/>
      <c r="GFB23" s="403"/>
      <c r="GFC23" s="403"/>
      <c r="GFD23" s="403"/>
      <c r="GFE23" s="403"/>
      <c r="GFF23" s="403"/>
      <c r="GFG23" s="403"/>
      <c r="GFH23" s="403"/>
      <c r="GFI23" s="403"/>
      <c r="GFJ23" s="403"/>
      <c r="GFK23" s="403"/>
      <c r="GFL23" s="403"/>
      <c r="GFM23" s="403"/>
      <c r="GFN23" s="403"/>
      <c r="GFO23" s="403"/>
      <c r="GFP23" s="403"/>
      <c r="GFQ23" s="403"/>
      <c r="GFR23" s="403"/>
      <c r="GFS23" s="403"/>
      <c r="GFT23" s="403"/>
      <c r="GFU23" s="403"/>
      <c r="GFV23" s="403"/>
      <c r="GFW23" s="403"/>
      <c r="GFX23" s="403"/>
      <c r="GFY23" s="403"/>
      <c r="GFZ23" s="403"/>
      <c r="GGA23" s="403"/>
      <c r="GGB23" s="403"/>
      <c r="GGC23" s="403"/>
      <c r="GGD23" s="403"/>
      <c r="GGE23" s="403"/>
      <c r="GGF23" s="403"/>
      <c r="GGG23" s="403"/>
      <c r="GGH23" s="403"/>
      <c r="GGI23" s="403"/>
      <c r="GGJ23" s="403"/>
      <c r="GGK23" s="403"/>
      <c r="GGL23" s="403"/>
      <c r="GGM23" s="403"/>
      <c r="GGN23" s="403"/>
      <c r="GGO23" s="403"/>
      <c r="GGP23" s="403"/>
      <c r="GGQ23" s="403"/>
      <c r="GGR23" s="403"/>
      <c r="GGS23" s="403"/>
      <c r="GGT23" s="403"/>
      <c r="GGU23" s="403"/>
      <c r="GGV23" s="403"/>
      <c r="GGW23" s="403"/>
      <c r="GGX23" s="403"/>
      <c r="GGY23" s="403"/>
      <c r="GGZ23" s="403"/>
      <c r="GHA23" s="403"/>
      <c r="GHB23" s="403"/>
      <c r="GHC23" s="403"/>
      <c r="GHD23" s="403"/>
      <c r="GHE23" s="403"/>
      <c r="GHF23" s="403"/>
      <c r="GHG23" s="403"/>
      <c r="GHH23" s="403"/>
      <c r="GHI23" s="403"/>
      <c r="GHJ23" s="403"/>
      <c r="GHK23" s="403"/>
      <c r="GHL23" s="403"/>
      <c r="GHM23" s="403"/>
      <c r="GHN23" s="403"/>
      <c r="GHO23" s="403"/>
      <c r="GHP23" s="403"/>
      <c r="GHQ23" s="403"/>
      <c r="GHR23" s="403"/>
      <c r="GHS23" s="403"/>
      <c r="GHT23" s="403"/>
      <c r="GHU23" s="403"/>
      <c r="GHV23" s="403"/>
      <c r="GHW23" s="403"/>
      <c r="GHX23" s="403"/>
      <c r="GHY23" s="403"/>
      <c r="GHZ23" s="403"/>
      <c r="GIA23" s="403"/>
      <c r="GIB23" s="403"/>
      <c r="GIC23" s="403"/>
      <c r="GID23" s="403"/>
      <c r="GIE23" s="403"/>
      <c r="GIF23" s="403"/>
      <c r="GIG23" s="403"/>
      <c r="GIH23" s="403"/>
      <c r="GII23" s="403"/>
      <c r="GIJ23" s="403"/>
      <c r="GIK23" s="403"/>
      <c r="GIL23" s="403"/>
      <c r="GIM23" s="403"/>
      <c r="GIN23" s="403"/>
      <c r="GIO23" s="403"/>
      <c r="GIP23" s="403"/>
      <c r="GIQ23" s="403"/>
      <c r="GIR23" s="403"/>
      <c r="GIS23" s="403"/>
      <c r="GIT23" s="403"/>
      <c r="GIU23" s="403"/>
      <c r="GIV23" s="403"/>
      <c r="GIW23" s="403"/>
      <c r="GIX23" s="403"/>
      <c r="GIY23" s="403"/>
      <c r="GIZ23" s="403"/>
      <c r="GJA23" s="403"/>
      <c r="GJB23" s="403"/>
      <c r="GJC23" s="403"/>
      <c r="GJD23" s="403"/>
      <c r="GJE23" s="403"/>
      <c r="GJF23" s="403"/>
      <c r="GJG23" s="403"/>
      <c r="GJH23" s="403"/>
      <c r="GJI23" s="403"/>
      <c r="GJJ23" s="403"/>
      <c r="GJK23" s="403"/>
      <c r="GJL23" s="403"/>
      <c r="GJM23" s="403"/>
      <c r="GJN23" s="403"/>
      <c r="GJO23" s="403"/>
      <c r="GJP23" s="403"/>
      <c r="GJQ23" s="403"/>
      <c r="GJR23" s="403"/>
      <c r="GJS23" s="403"/>
      <c r="GJT23" s="403"/>
      <c r="GJU23" s="403"/>
      <c r="GJV23" s="403"/>
      <c r="GJW23" s="403"/>
      <c r="GJX23" s="403"/>
      <c r="GJY23" s="403"/>
      <c r="GJZ23" s="403"/>
      <c r="GKA23" s="403"/>
      <c r="GKB23" s="403"/>
      <c r="GKC23" s="403"/>
      <c r="GKD23" s="403"/>
      <c r="GKE23" s="403"/>
      <c r="GKF23" s="403"/>
      <c r="GKG23" s="403"/>
      <c r="GKH23" s="403"/>
      <c r="GKI23" s="403"/>
      <c r="GKJ23" s="403"/>
      <c r="GKK23" s="403"/>
      <c r="GKL23" s="403"/>
      <c r="GKM23" s="403"/>
      <c r="GKN23" s="403"/>
      <c r="GKO23" s="403"/>
      <c r="GKP23" s="403"/>
      <c r="GKQ23" s="403"/>
      <c r="GKR23" s="403"/>
      <c r="GKS23" s="403"/>
      <c r="GKT23" s="403"/>
      <c r="GKU23" s="403"/>
      <c r="GKV23" s="403"/>
      <c r="GKW23" s="403"/>
      <c r="GKX23" s="403"/>
      <c r="GKY23" s="403"/>
      <c r="GKZ23" s="403"/>
      <c r="GLA23" s="403"/>
      <c r="GLB23" s="403"/>
      <c r="GLC23" s="403"/>
      <c r="GLD23" s="403"/>
      <c r="GLE23" s="403"/>
      <c r="GLF23" s="403"/>
      <c r="GLG23" s="403"/>
      <c r="GLH23" s="403"/>
      <c r="GLI23" s="403"/>
      <c r="GLJ23" s="403"/>
      <c r="GLK23" s="403"/>
      <c r="GLL23" s="403"/>
      <c r="GLM23" s="403"/>
      <c r="GLN23" s="403"/>
      <c r="GLO23" s="403"/>
      <c r="GLP23" s="403"/>
      <c r="GLQ23" s="403"/>
      <c r="GLR23" s="403"/>
      <c r="GLS23" s="403"/>
      <c r="GLT23" s="403"/>
      <c r="GLU23" s="403"/>
      <c r="GLV23" s="403"/>
      <c r="GLW23" s="403"/>
      <c r="GLX23" s="403"/>
      <c r="GLY23" s="403"/>
      <c r="GLZ23" s="403"/>
      <c r="GMA23" s="403"/>
      <c r="GMB23" s="403"/>
      <c r="GMC23" s="403"/>
      <c r="GMD23" s="403"/>
      <c r="GME23" s="403"/>
      <c r="GMF23" s="403"/>
      <c r="GMG23" s="403"/>
      <c r="GMH23" s="403"/>
      <c r="GMI23" s="403"/>
      <c r="GMJ23" s="403"/>
      <c r="GMK23" s="403"/>
      <c r="GML23" s="403"/>
      <c r="GMM23" s="403"/>
      <c r="GMN23" s="403"/>
      <c r="GMO23" s="403"/>
      <c r="GMP23" s="403"/>
      <c r="GMQ23" s="403"/>
      <c r="GMR23" s="403"/>
      <c r="GMS23" s="403"/>
      <c r="GMT23" s="403"/>
      <c r="GMU23" s="403"/>
      <c r="GMV23" s="403"/>
      <c r="GMW23" s="403"/>
      <c r="GMX23" s="403"/>
      <c r="GMY23" s="403"/>
      <c r="GMZ23" s="403"/>
      <c r="GNA23" s="403"/>
      <c r="GNB23" s="403"/>
      <c r="GNC23" s="403"/>
      <c r="GND23" s="403"/>
      <c r="GNE23" s="403"/>
      <c r="GNF23" s="403"/>
      <c r="GNG23" s="403"/>
      <c r="GNH23" s="403"/>
      <c r="GNI23" s="403"/>
      <c r="GNJ23" s="403"/>
      <c r="GNK23" s="403"/>
      <c r="GNL23" s="403"/>
      <c r="GNM23" s="403"/>
      <c r="GNN23" s="403"/>
      <c r="GNO23" s="403"/>
      <c r="GNP23" s="403"/>
      <c r="GNQ23" s="403"/>
      <c r="GNR23" s="403"/>
      <c r="GNS23" s="403"/>
      <c r="GNT23" s="403"/>
      <c r="GNU23" s="403"/>
      <c r="GNV23" s="403"/>
      <c r="GNW23" s="403"/>
      <c r="GNX23" s="403"/>
      <c r="GNY23" s="403"/>
      <c r="GNZ23" s="403"/>
      <c r="GOA23" s="403"/>
      <c r="GOB23" s="403"/>
      <c r="GOC23" s="403"/>
      <c r="GOD23" s="403"/>
      <c r="GOE23" s="403"/>
      <c r="GOF23" s="403"/>
      <c r="GOG23" s="403"/>
      <c r="GOH23" s="403"/>
      <c r="GOI23" s="403"/>
      <c r="GOJ23" s="403"/>
      <c r="GOK23" s="403"/>
      <c r="GOL23" s="403"/>
      <c r="GOM23" s="403"/>
      <c r="GON23" s="403"/>
      <c r="GOO23" s="403"/>
      <c r="GOP23" s="403"/>
      <c r="GOQ23" s="403"/>
      <c r="GOR23" s="403"/>
      <c r="GOS23" s="403"/>
      <c r="GOT23" s="403"/>
      <c r="GOU23" s="403"/>
      <c r="GOV23" s="403"/>
      <c r="GOW23" s="403"/>
      <c r="GOX23" s="403"/>
      <c r="GOY23" s="403"/>
      <c r="GOZ23" s="403"/>
      <c r="GPA23" s="403"/>
      <c r="GPB23" s="403"/>
      <c r="GPC23" s="403"/>
      <c r="GPD23" s="403"/>
      <c r="GPE23" s="403"/>
      <c r="GPF23" s="403"/>
      <c r="GPG23" s="403"/>
      <c r="GPH23" s="403"/>
      <c r="GPI23" s="403"/>
      <c r="GPJ23" s="403"/>
      <c r="GPK23" s="403"/>
      <c r="GPL23" s="403"/>
      <c r="GPM23" s="403"/>
      <c r="GPN23" s="403"/>
      <c r="GPO23" s="403"/>
      <c r="GPP23" s="403"/>
      <c r="GPQ23" s="403"/>
      <c r="GPR23" s="403"/>
      <c r="GPS23" s="403"/>
      <c r="GPT23" s="403"/>
      <c r="GPU23" s="403"/>
      <c r="GPV23" s="403"/>
      <c r="GPW23" s="403"/>
      <c r="GPX23" s="403"/>
      <c r="GPY23" s="403"/>
      <c r="GPZ23" s="403"/>
      <c r="GQA23" s="403"/>
      <c r="GQB23" s="403"/>
      <c r="GQC23" s="403"/>
      <c r="GQD23" s="403"/>
      <c r="GQE23" s="403"/>
      <c r="GQF23" s="403"/>
      <c r="GQG23" s="403"/>
      <c r="GQH23" s="403"/>
      <c r="GQI23" s="403"/>
      <c r="GQJ23" s="403"/>
      <c r="GQK23" s="403"/>
      <c r="GQL23" s="403"/>
      <c r="GQM23" s="403"/>
      <c r="GQN23" s="403"/>
      <c r="GQO23" s="403"/>
      <c r="GQP23" s="403"/>
      <c r="GQQ23" s="403"/>
      <c r="GQR23" s="403"/>
      <c r="GQS23" s="403"/>
      <c r="GQT23" s="403"/>
      <c r="GQU23" s="403"/>
      <c r="GQV23" s="403"/>
      <c r="GQW23" s="403"/>
      <c r="GQX23" s="403"/>
      <c r="GQY23" s="403"/>
      <c r="GQZ23" s="403"/>
      <c r="GRA23" s="403"/>
      <c r="GRB23" s="403"/>
      <c r="GRC23" s="403"/>
      <c r="GRD23" s="403"/>
      <c r="GRE23" s="403"/>
      <c r="GRF23" s="403"/>
      <c r="GRG23" s="403"/>
      <c r="GRH23" s="403"/>
      <c r="GRI23" s="403"/>
      <c r="GRJ23" s="403"/>
      <c r="GRK23" s="403"/>
      <c r="GRL23" s="403"/>
      <c r="GRM23" s="403"/>
      <c r="GRN23" s="403"/>
      <c r="GRO23" s="403"/>
      <c r="GRP23" s="403"/>
      <c r="GRQ23" s="403"/>
      <c r="GRR23" s="403"/>
      <c r="GRS23" s="403"/>
      <c r="GRT23" s="403"/>
      <c r="GRU23" s="403"/>
      <c r="GRV23" s="403"/>
      <c r="GRW23" s="403"/>
      <c r="GRX23" s="403"/>
      <c r="GRY23" s="403"/>
      <c r="GRZ23" s="403"/>
      <c r="GSA23" s="403"/>
      <c r="GSB23" s="403"/>
      <c r="GSC23" s="403"/>
      <c r="GSD23" s="403"/>
      <c r="GSE23" s="403"/>
      <c r="GSF23" s="403"/>
      <c r="GSG23" s="403"/>
      <c r="GSH23" s="403"/>
      <c r="GSI23" s="403"/>
      <c r="GSJ23" s="403"/>
      <c r="GSK23" s="403"/>
      <c r="GSL23" s="403"/>
      <c r="GSM23" s="403"/>
      <c r="GSN23" s="403"/>
      <c r="GSO23" s="403"/>
      <c r="GSP23" s="403"/>
      <c r="GSQ23" s="403"/>
      <c r="GSR23" s="403"/>
      <c r="GSS23" s="403"/>
      <c r="GST23" s="403"/>
      <c r="GSU23" s="403"/>
      <c r="GSV23" s="403"/>
      <c r="GSW23" s="403"/>
      <c r="GSX23" s="403"/>
      <c r="GSY23" s="403"/>
      <c r="GSZ23" s="403"/>
      <c r="GTA23" s="403"/>
      <c r="GTB23" s="403"/>
      <c r="GTC23" s="403"/>
      <c r="GTD23" s="403"/>
      <c r="GTE23" s="403"/>
      <c r="GTF23" s="403"/>
      <c r="GTG23" s="403"/>
      <c r="GTH23" s="403"/>
      <c r="GTI23" s="403"/>
      <c r="GTJ23" s="403"/>
      <c r="GTK23" s="403"/>
      <c r="GTL23" s="403"/>
      <c r="GTM23" s="403"/>
      <c r="GTN23" s="403"/>
      <c r="GTO23" s="403"/>
      <c r="GTP23" s="403"/>
      <c r="GTQ23" s="403"/>
      <c r="GTR23" s="403"/>
      <c r="GTS23" s="403"/>
      <c r="GTT23" s="403"/>
      <c r="GTU23" s="403"/>
      <c r="GTV23" s="403"/>
      <c r="GTW23" s="403"/>
      <c r="GTX23" s="403"/>
      <c r="GTY23" s="403"/>
      <c r="GTZ23" s="403"/>
      <c r="GUA23" s="403"/>
      <c r="GUB23" s="403"/>
      <c r="GUC23" s="403"/>
      <c r="GUD23" s="403"/>
      <c r="GUE23" s="403"/>
      <c r="GUF23" s="403"/>
      <c r="GUG23" s="403"/>
      <c r="GUH23" s="403"/>
      <c r="GUI23" s="403"/>
      <c r="GUJ23" s="403"/>
      <c r="GUK23" s="403"/>
      <c r="GUL23" s="403"/>
      <c r="GUM23" s="403"/>
      <c r="GUN23" s="403"/>
      <c r="GUO23" s="403"/>
      <c r="GUP23" s="403"/>
      <c r="GUQ23" s="403"/>
      <c r="GUR23" s="403"/>
      <c r="GUS23" s="403"/>
      <c r="GUT23" s="403"/>
      <c r="GUU23" s="403"/>
      <c r="GUV23" s="403"/>
      <c r="GUW23" s="403"/>
      <c r="GUX23" s="403"/>
      <c r="GUY23" s="403"/>
      <c r="GUZ23" s="403"/>
      <c r="GVA23" s="403"/>
      <c r="GVB23" s="403"/>
      <c r="GVC23" s="403"/>
      <c r="GVD23" s="403"/>
      <c r="GVE23" s="403"/>
      <c r="GVF23" s="403"/>
      <c r="GVG23" s="403"/>
      <c r="GVH23" s="403"/>
      <c r="GVI23" s="403"/>
      <c r="GVJ23" s="403"/>
      <c r="GVK23" s="403"/>
      <c r="GVL23" s="403"/>
      <c r="GVM23" s="403"/>
      <c r="GVN23" s="403"/>
      <c r="GVO23" s="403"/>
      <c r="GVP23" s="403"/>
      <c r="GVQ23" s="403"/>
      <c r="GVR23" s="403"/>
      <c r="GVS23" s="403"/>
      <c r="GVT23" s="403"/>
      <c r="GVU23" s="403"/>
      <c r="GVV23" s="403"/>
      <c r="GVW23" s="403"/>
      <c r="GVX23" s="403"/>
      <c r="GVY23" s="403"/>
      <c r="GVZ23" s="403"/>
      <c r="GWA23" s="403"/>
      <c r="GWB23" s="403"/>
      <c r="GWC23" s="403"/>
      <c r="GWD23" s="403"/>
      <c r="GWE23" s="403"/>
      <c r="GWF23" s="403"/>
      <c r="GWG23" s="403"/>
      <c r="GWH23" s="403"/>
      <c r="GWI23" s="403"/>
      <c r="GWJ23" s="403"/>
      <c r="GWK23" s="403"/>
      <c r="GWL23" s="403"/>
      <c r="GWM23" s="403"/>
      <c r="GWN23" s="403"/>
      <c r="GWO23" s="403"/>
      <c r="GWP23" s="403"/>
      <c r="GWQ23" s="403"/>
      <c r="GWR23" s="403"/>
      <c r="GWS23" s="403"/>
      <c r="GWT23" s="403"/>
      <c r="GWU23" s="403"/>
      <c r="GWV23" s="403"/>
      <c r="GWW23" s="403"/>
      <c r="GWX23" s="403"/>
      <c r="GWY23" s="403"/>
      <c r="GWZ23" s="403"/>
      <c r="GXA23" s="403"/>
      <c r="GXB23" s="403"/>
      <c r="GXC23" s="403"/>
      <c r="GXD23" s="403"/>
      <c r="GXE23" s="403"/>
      <c r="GXF23" s="403"/>
      <c r="GXG23" s="403"/>
      <c r="GXH23" s="403"/>
      <c r="GXI23" s="403"/>
      <c r="GXJ23" s="403"/>
      <c r="GXK23" s="403"/>
      <c r="GXL23" s="403"/>
      <c r="GXM23" s="403"/>
      <c r="GXN23" s="403"/>
      <c r="GXO23" s="403"/>
      <c r="GXP23" s="403"/>
      <c r="GXQ23" s="403"/>
      <c r="GXR23" s="403"/>
      <c r="GXS23" s="403"/>
      <c r="GXT23" s="403"/>
      <c r="GXU23" s="403"/>
      <c r="GXV23" s="403"/>
      <c r="GXW23" s="403"/>
      <c r="GXX23" s="403"/>
      <c r="GXY23" s="403"/>
      <c r="GXZ23" s="403"/>
      <c r="GYA23" s="403"/>
      <c r="GYB23" s="403"/>
      <c r="GYC23" s="403"/>
      <c r="GYD23" s="403"/>
      <c r="GYE23" s="403"/>
      <c r="GYF23" s="403"/>
      <c r="GYG23" s="403"/>
      <c r="GYH23" s="403"/>
      <c r="GYI23" s="403"/>
      <c r="GYJ23" s="403"/>
      <c r="GYK23" s="403"/>
      <c r="GYL23" s="403"/>
      <c r="GYM23" s="403"/>
      <c r="GYN23" s="403"/>
      <c r="GYO23" s="403"/>
      <c r="GYP23" s="403"/>
      <c r="GYQ23" s="403"/>
      <c r="GYR23" s="403"/>
      <c r="GYS23" s="403"/>
      <c r="GYT23" s="403"/>
      <c r="GYU23" s="403"/>
      <c r="GYV23" s="403"/>
      <c r="GYW23" s="403"/>
      <c r="GYX23" s="403"/>
      <c r="GYY23" s="403"/>
      <c r="GYZ23" s="403"/>
      <c r="GZA23" s="403"/>
      <c r="GZB23" s="403"/>
      <c r="GZC23" s="403"/>
      <c r="GZD23" s="403"/>
      <c r="GZE23" s="403"/>
      <c r="GZF23" s="403"/>
      <c r="GZG23" s="403"/>
      <c r="GZH23" s="403"/>
      <c r="GZI23" s="403"/>
      <c r="GZJ23" s="403"/>
      <c r="GZK23" s="403"/>
      <c r="GZL23" s="403"/>
      <c r="GZM23" s="403"/>
      <c r="GZN23" s="403"/>
      <c r="GZO23" s="403"/>
      <c r="GZP23" s="403"/>
      <c r="GZQ23" s="403"/>
      <c r="GZR23" s="403"/>
      <c r="GZS23" s="403"/>
      <c r="GZT23" s="403"/>
      <c r="GZU23" s="403"/>
      <c r="GZV23" s="403"/>
      <c r="GZW23" s="403"/>
      <c r="GZX23" s="403"/>
      <c r="GZY23" s="403"/>
      <c r="GZZ23" s="403"/>
      <c r="HAA23" s="403"/>
      <c r="HAB23" s="403"/>
      <c r="HAC23" s="403"/>
      <c r="HAD23" s="403"/>
      <c r="HAE23" s="403"/>
      <c r="HAF23" s="403"/>
      <c r="HAG23" s="403"/>
      <c r="HAH23" s="403"/>
      <c r="HAI23" s="403"/>
      <c r="HAJ23" s="403"/>
      <c r="HAK23" s="403"/>
      <c r="HAL23" s="403"/>
      <c r="HAM23" s="403"/>
      <c r="HAN23" s="403"/>
      <c r="HAO23" s="403"/>
      <c r="HAP23" s="403"/>
      <c r="HAQ23" s="403"/>
      <c r="HAR23" s="403"/>
      <c r="HAS23" s="403"/>
      <c r="HAT23" s="403"/>
      <c r="HAU23" s="403"/>
      <c r="HAV23" s="403"/>
      <c r="HAW23" s="403"/>
      <c r="HAX23" s="403"/>
      <c r="HAY23" s="403"/>
      <c r="HAZ23" s="403"/>
      <c r="HBA23" s="403"/>
      <c r="HBB23" s="403"/>
      <c r="HBC23" s="403"/>
      <c r="HBD23" s="403"/>
      <c r="HBE23" s="403"/>
      <c r="HBF23" s="403"/>
      <c r="HBG23" s="403"/>
      <c r="HBH23" s="403"/>
      <c r="HBI23" s="403"/>
      <c r="HBJ23" s="403"/>
      <c r="HBK23" s="403"/>
      <c r="HBL23" s="403"/>
      <c r="HBM23" s="403"/>
      <c r="HBN23" s="403"/>
      <c r="HBO23" s="403"/>
      <c r="HBP23" s="403"/>
      <c r="HBQ23" s="403"/>
      <c r="HBR23" s="403"/>
      <c r="HBS23" s="403"/>
      <c r="HBT23" s="403"/>
      <c r="HBU23" s="403"/>
      <c r="HBV23" s="403"/>
      <c r="HBW23" s="403"/>
      <c r="HBX23" s="403"/>
      <c r="HBY23" s="403"/>
      <c r="HBZ23" s="403"/>
      <c r="HCA23" s="403"/>
      <c r="HCB23" s="403"/>
      <c r="HCC23" s="403"/>
      <c r="HCD23" s="403"/>
      <c r="HCE23" s="403"/>
      <c r="HCF23" s="403"/>
      <c r="HCG23" s="403"/>
      <c r="HCH23" s="403"/>
      <c r="HCI23" s="403"/>
      <c r="HCJ23" s="403"/>
      <c r="HCK23" s="403"/>
      <c r="HCL23" s="403"/>
      <c r="HCM23" s="403"/>
      <c r="HCN23" s="403"/>
      <c r="HCO23" s="403"/>
      <c r="HCP23" s="403"/>
      <c r="HCQ23" s="403"/>
      <c r="HCR23" s="403"/>
      <c r="HCS23" s="403"/>
      <c r="HCT23" s="403"/>
      <c r="HCU23" s="403"/>
      <c r="HCV23" s="403"/>
      <c r="HCW23" s="403"/>
      <c r="HCX23" s="403"/>
      <c r="HCY23" s="403"/>
      <c r="HCZ23" s="403"/>
      <c r="HDA23" s="403"/>
      <c r="HDB23" s="403"/>
      <c r="HDC23" s="403"/>
      <c r="HDD23" s="403"/>
      <c r="HDE23" s="403"/>
      <c r="HDF23" s="403"/>
      <c r="HDG23" s="403"/>
      <c r="HDH23" s="403"/>
      <c r="HDI23" s="403"/>
      <c r="HDJ23" s="403"/>
      <c r="HDK23" s="403"/>
      <c r="HDL23" s="403"/>
      <c r="HDM23" s="403"/>
      <c r="HDN23" s="403"/>
      <c r="HDO23" s="403"/>
      <c r="HDP23" s="403"/>
      <c r="HDQ23" s="403"/>
      <c r="HDR23" s="403"/>
      <c r="HDS23" s="403"/>
      <c r="HDT23" s="403"/>
      <c r="HDU23" s="403"/>
      <c r="HDV23" s="403"/>
      <c r="HDW23" s="403"/>
      <c r="HDX23" s="403"/>
      <c r="HDY23" s="403"/>
      <c r="HDZ23" s="403"/>
      <c r="HEA23" s="403"/>
      <c r="HEB23" s="403"/>
      <c r="HEC23" s="403"/>
      <c r="HED23" s="403"/>
      <c r="HEE23" s="403"/>
      <c r="HEF23" s="403"/>
      <c r="HEG23" s="403"/>
      <c r="HEH23" s="403"/>
      <c r="HEI23" s="403"/>
      <c r="HEJ23" s="403"/>
      <c r="HEK23" s="403"/>
      <c r="HEL23" s="403"/>
      <c r="HEM23" s="403"/>
      <c r="HEN23" s="403"/>
      <c r="HEO23" s="403"/>
      <c r="HEP23" s="403"/>
      <c r="HEQ23" s="403"/>
      <c r="HER23" s="403"/>
      <c r="HES23" s="403"/>
      <c r="HET23" s="403"/>
      <c r="HEU23" s="403"/>
      <c r="HEV23" s="403"/>
      <c r="HEW23" s="403"/>
      <c r="HEX23" s="403"/>
      <c r="HEY23" s="403"/>
      <c r="HEZ23" s="403"/>
      <c r="HFA23" s="403"/>
      <c r="HFB23" s="403"/>
      <c r="HFC23" s="403"/>
      <c r="HFD23" s="403"/>
      <c r="HFE23" s="403"/>
      <c r="HFF23" s="403"/>
      <c r="HFG23" s="403"/>
      <c r="HFH23" s="403"/>
      <c r="HFI23" s="403"/>
      <c r="HFJ23" s="403"/>
      <c r="HFK23" s="403"/>
      <c r="HFL23" s="403"/>
      <c r="HFM23" s="403"/>
      <c r="HFN23" s="403"/>
      <c r="HFO23" s="403"/>
      <c r="HFP23" s="403"/>
      <c r="HFQ23" s="403"/>
      <c r="HFR23" s="403"/>
      <c r="HFS23" s="403"/>
      <c r="HFT23" s="403"/>
      <c r="HFU23" s="403"/>
      <c r="HFV23" s="403"/>
      <c r="HFW23" s="403"/>
      <c r="HFX23" s="403"/>
      <c r="HFY23" s="403"/>
      <c r="HFZ23" s="403"/>
      <c r="HGA23" s="403"/>
      <c r="HGB23" s="403"/>
      <c r="HGC23" s="403"/>
      <c r="HGD23" s="403"/>
      <c r="HGE23" s="403"/>
      <c r="HGF23" s="403"/>
      <c r="HGG23" s="403"/>
      <c r="HGH23" s="403"/>
      <c r="HGI23" s="403"/>
      <c r="HGJ23" s="403"/>
      <c r="HGK23" s="403"/>
      <c r="HGL23" s="403"/>
      <c r="HGM23" s="403"/>
      <c r="HGN23" s="403"/>
      <c r="HGO23" s="403"/>
      <c r="HGP23" s="403"/>
      <c r="HGQ23" s="403"/>
      <c r="HGR23" s="403"/>
      <c r="HGS23" s="403"/>
      <c r="HGT23" s="403"/>
      <c r="HGU23" s="403"/>
      <c r="HGV23" s="403"/>
      <c r="HGW23" s="403"/>
      <c r="HGX23" s="403"/>
      <c r="HGY23" s="403"/>
      <c r="HGZ23" s="403"/>
      <c r="HHA23" s="403"/>
      <c r="HHB23" s="403"/>
      <c r="HHC23" s="403"/>
      <c r="HHD23" s="403"/>
      <c r="HHE23" s="403"/>
      <c r="HHF23" s="403"/>
      <c r="HHG23" s="403"/>
      <c r="HHH23" s="403"/>
      <c r="HHI23" s="403"/>
      <c r="HHJ23" s="403"/>
      <c r="HHK23" s="403"/>
      <c r="HHL23" s="403"/>
      <c r="HHM23" s="403"/>
      <c r="HHN23" s="403"/>
      <c r="HHO23" s="403"/>
      <c r="HHP23" s="403"/>
      <c r="HHQ23" s="403"/>
      <c r="HHR23" s="403"/>
      <c r="HHS23" s="403"/>
      <c r="HHT23" s="403"/>
      <c r="HHU23" s="403"/>
      <c r="HHV23" s="403"/>
      <c r="HHW23" s="403"/>
      <c r="HHX23" s="403"/>
      <c r="HHY23" s="403"/>
      <c r="HHZ23" s="403"/>
      <c r="HIA23" s="403"/>
      <c r="HIB23" s="403"/>
      <c r="HIC23" s="403"/>
      <c r="HID23" s="403"/>
      <c r="HIE23" s="403"/>
      <c r="HIF23" s="403"/>
      <c r="HIG23" s="403"/>
      <c r="HIH23" s="403"/>
      <c r="HII23" s="403"/>
      <c r="HIJ23" s="403"/>
      <c r="HIK23" s="403"/>
      <c r="HIL23" s="403"/>
      <c r="HIM23" s="403"/>
      <c r="HIN23" s="403"/>
      <c r="HIO23" s="403"/>
      <c r="HIP23" s="403"/>
      <c r="HIQ23" s="403"/>
      <c r="HIR23" s="403"/>
      <c r="HIS23" s="403"/>
      <c r="HIT23" s="403"/>
      <c r="HIU23" s="403"/>
      <c r="HIV23" s="403"/>
      <c r="HIW23" s="403"/>
      <c r="HIX23" s="403"/>
      <c r="HIY23" s="403"/>
      <c r="HIZ23" s="403"/>
      <c r="HJA23" s="403"/>
      <c r="HJB23" s="403"/>
      <c r="HJC23" s="403"/>
      <c r="HJD23" s="403"/>
      <c r="HJE23" s="403"/>
      <c r="HJF23" s="403"/>
      <c r="HJG23" s="403"/>
      <c r="HJH23" s="403"/>
      <c r="HJI23" s="403"/>
      <c r="HJJ23" s="403"/>
      <c r="HJK23" s="403"/>
      <c r="HJL23" s="403"/>
      <c r="HJM23" s="403"/>
      <c r="HJN23" s="403"/>
      <c r="HJO23" s="403"/>
      <c r="HJP23" s="403"/>
      <c r="HJQ23" s="403"/>
      <c r="HJR23" s="403"/>
      <c r="HJS23" s="403"/>
      <c r="HJT23" s="403"/>
      <c r="HJU23" s="403"/>
      <c r="HJV23" s="403"/>
      <c r="HJW23" s="403"/>
      <c r="HJX23" s="403"/>
      <c r="HJY23" s="403"/>
      <c r="HJZ23" s="403"/>
      <c r="HKA23" s="403"/>
      <c r="HKB23" s="403"/>
      <c r="HKC23" s="403"/>
      <c r="HKD23" s="403"/>
      <c r="HKE23" s="403"/>
      <c r="HKF23" s="403"/>
      <c r="HKG23" s="403"/>
      <c r="HKH23" s="403"/>
      <c r="HKI23" s="403"/>
      <c r="HKJ23" s="403"/>
      <c r="HKK23" s="403"/>
      <c r="HKL23" s="403"/>
      <c r="HKM23" s="403"/>
      <c r="HKN23" s="403"/>
      <c r="HKO23" s="403"/>
      <c r="HKP23" s="403"/>
      <c r="HKQ23" s="403"/>
      <c r="HKR23" s="403"/>
      <c r="HKS23" s="403"/>
      <c r="HKT23" s="403"/>
      <c r="HKU23" s="403"/>
      <c r="HKV23" s="403"/>
      <c r="HKW23" s="403"/>
      <c r="HKX23" s="403"/>
      <c r="HKY23" s="403"/>
      <c r="HKZ23" s="403"/>
      <c r="HLA23" s="403"/>
      <c r="HLB23" s="403"/>
      <c r="HLC23" s="403"/>
      <c r="HLD23" s="403"/>
      <c r="HLE23" s="403"/>
      <c r="HLF23" s="403"/>
      <c r="HLG23" s="403"/>
      <c r="HLH23" s="403"/>
      <c r="HLI23" s="403"/>
      <c r="HLJ23" s="403"/>
      <c r="HLK23" s="403"/>
      <c r="HLL23" s="403"/>
      <c r="HLM23" s="403"/>
      <c r="HLN23" s="403"/>
      <c r="HLO23" s="403"/>
      <c r="HLP23" s="403"/>
      <c r="HLQ23" s="403"/>
      <c r="HLR23" s="403"/>
      <c r="HLS23" s="403"/>
      <c r="HLT23" s="403"/>
      <c r="HLU23" s="403"/>
      <c r="HLV23" s="403"/>
      <c r="HLW23" s="403"/>
      <c r="HLX23" s="403"/>
      <c r="HLY23" s="403"/>
      <c r="HLZ23" s="403"/>
      <c r="HMA23" s="403"/>
      <c r="HMB23" s="403"/>
      <c r="HMC23" s="403"/>
      <c r="HMD23" s="403"/>
      <c r="HME23" s="403"/>
      <c r="HMF23" s="403"/>
      <c r="HMG23" s="403"/>
      <c r="HMH23" s="403"/>
      <c r="HMI23" s="403"/>
      <c r="HMJ23" s="403"/>
      <c r="HMK23" s="403"/>
      <c r="HML23" s="403"/>
      <c r="HMM23" s="403"/>
      <c r="HMN23" s="403"/>
      <c r="HMO23" s="403"/>
      <c r="HMP23" s="403"/>
      <c r="HMQ23" s="403"/>
      <c r="HMR23" s="403"/>
      <c r="HMS23" s="403"/>
      <c r="HMT23" s="403"/>
      <c r="HMU23" s="403"/>
      <c r="HMV23" s="403"/>
      <c r="HMW23" s="403"/>
      <c r="HMX23" s="403"/>
      <c r="HMY23" s="403"/>
      <c r="HMZ23" s="403"/>
      <c r="HNA23" s="403"/>
      <c r="HNB23" s="403"/>
      <c r="HNC23" s="403"/>
      <c r="HND23" s="403"/>
      <c r="HNE23" s="403"/>
      <c r="HNF23" s="403"/>
      <c r="HNG23" s="403"/>
      <c r="HNH23" s="403"/>
      <c r="HNI23" s="403"/>
      <c r="HNJ23" s="403"/>
      <c r="HNK23" s="403"/>
      <c r="HNL23" s="403"/>
      <c r="HNM23" s="403"/>
      <c r="HNN23" s="403"/>
      <c r="HNO23" s="403"/>
      <c r="HNP23" s="403"/>
      <c r="HNQ23" s="403"/>
      <c r="HNR23" s="403"/>
      <c r="HNS23" s="403"/>
      <c r="HNT23" s="403"/>
      <c r="HNU23" s="403"/>
      <c r="HNV23" s="403"/>
      <c r="HNW23" s="403"/>
      <c r="HNX23" s="403"/>
      <c r="HNY23" s="403"/>
      <c r="HNZ23" s="403"/>
      <c r="HOA23" s="403"/>
      <c r="HOB23" s="403"/>
      <c r="HOC23" s="403"/>
      <c r="HOD23" s="403"/>
      <c r="HOE23" s="403"/>
      <c r="HOF23" s="403"/>
      <c r="HOG23" s="403"/>
      <c r="HOH23" s="403"/>
      <c r="HOI23" s="403"/>
      <c r="HOJ23" s="403"/>
      <c r="HOK23" s="403"/>
      <c r="HOL23" s="403"/>
      <c r="HOM23" s="403"/>
      <c r="HON23" s="403"/>
      <c r="HOO23" s="403"/>
      <c r="HOP23" s="403"/>
      <c r="HOQ23" s="403"/>
      <c r="HOR23" s="403"/>
      <c r="HOS23" s="403"/>
      <c r="HOT23" s="403"/>
      <c r="HOU23" s="403"/>
      <c r="HOV23" s="403"/>
      <c r="HOW23" s="403"/>
      <c r="HOX23" s="403"/>
      <c r="HOY23" s="403"/>
      <c r="HOZ23" s="403"/>
      <c r="HPA23" s="403"/>
      <c r="HPB23" s="403"/>
      <c r="HPC23" s="403"/>
      <c r="HPD23" s="403"/>
      <c r="HPE23" s="403"/>
      <c r="HPF23" s="403"/>
      <c r="HPG23" s="403"/>
      <c r="HPH23" s="403"/>
      <c r="HPI23" s="403"/>
      <c r="HPJ23" s="403"/>
      <c r="HPK23" s="403"/>
      <c r="HPL23" s="403"/>
      <c r="HPM23" s="403"/>
      <c r="HPN23" s="403"/>
      <c r="HPO23" s="403"/>
      <c r="HPP23" s="403"/>
      <c r="HPQ23" s="403"/>
      <c r="HPR23" s="403"/>
      <c r="HPS23" s="403"/>
      <c r="HPT23" s="403"/>
      <c r="HPU23" s="403"/>
      <c r="HPV23" s="403"/>
      <c r="HPW23" s="403"/>
      <c r="HPX23" s="403"/>
      <c r="HPY23" s="403"/>
      <c r="HPZ23" s="403"/>
      <c r="HQA23" s="403"/>
      <c r="HQB23" s="403"/>
      <c r="HQC23" s="403"/>
      <c r="HQD23" s="403"/>
      <c r="HQE23" s="403"/>
      <c r="HQF23" s="403"/>
      <c r="HQG23" s="403"/>
      <c r="HQH23" s="403"/>
      <c r="HQI23" s="403"/>
      <c r="HQJ23" s="403"/>
      <c r="HQK23" s="403"/>
      <c r="HQL23" s="403"/>
      <c r="HQM23" s="403"/>
      <c r="HQN23" s="403"/>
      <c r="HQO23" s="403"/>
      <c r="HQP23" s="403"/>
      <c r="HQQ23" s="403"/>
      <c r="HQR23" s="403"/>
      <c r="HQS23" s="403"/>
      <c r="HQT23" s="403"/>
      <c r="HQU23" s="403"/>
      <c r="HQV23" s="403"/>
      <c r="HQW23" s="403"/>
      <c r="HQX23" s="403"/>
      <c r="HQY23" s="403"/>
      <c r="HQZ23" s="403"/>
      <c r="HRA23" s="403"/>
      <c r="HRB23" s="403"/>
      <c r="HRC23" s="403"/>
      <c r="HRD23" s="403"/>
      <c r="HRE23" s="403"/>
      <c r="HRF23" s="403"/>
      <c r="HRG23" s="403"/>
      <c r="HRH23" s="403"/>
      <c r="HRI23" s="403"/>
      <c r="HRJ23" s="403"/>
      <c r="HRK23" s="403"/>
      <c r="HRL23" s="403"/>
      <c r="HRM23" s="403"/>
      <c r="HRN23" s="403"/>
      <c r="HRO23" s="403"/>
      <c r="HRP23" s="403"/>
      <c r="HRQ23" s="403"/>
      <c r="HRR23" s="403"/>
      <c r="HRS23" s="403"/>
      <c r="HRT23" s="403"/>
      <c r="HRU23" s="403"/>
      <c r="HRV23" s="403"/>
      <c r="HRW23" s="403"/>
      <c r="HRX23" s="403"/>
      <c r="HRY23" s="403"/>
      <c r="HRZ23" s="403"/>
      <c r="HSA23" s="403"/>
      <c r="HSB23" s="403"/>
      <c r="HSC23" s="403"/>
      <c r="HSD23" s="403"/>
      <c r="HSE23" s="403"/>
      <c r="HSF23" s="403"/>
      <c r="HSG23" s="403"/>
      <c r="HSH23" s="403"/>
      <c r="HSI23" s="403"/>
      <c r="HSJ23" s="403"/>
      <c r="HSK23" s="403"/>
      <c r="HSL23" s="403"/>
      <c r="HSM23" s="403"/>
      <c r="HSN23" s="403"/>
      <c r="HSO23" s="403"/>
      <c r="HSP23" s="403"/>
      <c r="HSQ23" s="403"/>
      <c r="HSR23" s="403"/>
      <c r="HSS23" s="403"/>
      <c r="HST23" s="403"/>
      <c r="HSU23" s="403"/>
      <c r="HSV23" s="403"/>
      <c r="HSW23" s="403"/>
      <c r="HSX23" s="403"/>
      <c r="HSY23" s="403"/>
      <c r="HSZ23" s="403"/>
      <c r="HTA23" s="403"/>
      <c r="HTB23" s="403"/>
      <c r="HTC23" s="403"/>
      <c r="HTD23" s="403"/>
      <c r="HTE23" s="403"/>
      <c r="HTF23" s="403"/>
      <c r="HTG23" s="403"/>
      <c r="HTH23" s="403"/>
      <c r="HTI23" s="403"/>
      <c r="HTJ23" s="403"/>
      <c r="HTK23" s="403"/>
      <c r="HTL23" s="403"/>
      <c r="HTM23" s="403"/>
      <c r="HTN23" s="403"/>
      <c r="HTO23" s="403"/>
      <c r="HTP23" s="403"/>
      <c r="HTQ23" s="403"/>
      <c r="HTR23" s="403"/>
      <c r="HTS23" s="403"/>
      <c r="HTT23" s="403"/>
      <c r="HTU23" s="403"/>
      <c r="HTV23" s="403"/>
      <c r="HTW23" s="403"/>
      <c r="HTX23" s="403"/>
      <c r="HTY23" s="403"/>
      <c r="HTZ23" s="403"/>
      <c r="HUA23" s="403"/>
      <c r="HUB23" s="403"/>
      <c r="HUC23" s="403"/>
      <c r="HUD23" s="403"/>
      <c r="HUE23" s="403"/>
      <c r="HUF23" s="403"/>
      <c r="HUG23" s="403"/>
      <c r="HUH23" s="403"/>
      <c r="HUI23" s="403"/>
      <c r="HUJ23" s="403"/>
      <c r="HUK23" s="403"/>
      <c r="HUL23" s="403"/>
      <c r="HUM23" s="403"/>
      <c r="HUN23" s="403"/>
      <c r="HUO23" s="403"/>
      <c r="HUP23" s="403"/>
      <c r="HUQ23" s="403"/>
      <c r="HUR23" s="403"/>
      <c r="HUS23" s="403"/>
      <c r="HUT23" s="403"/>
      <c r="HUU23" s="403"/>
      <c r="HUV23" s="403"/>
      <c r="HUW23" s="403"/>
      <c r="HUX23" s="403"/>
      <c r="HUY23" s="403"/>
      <c r="HUZ23" s="403"/>
      <c r="HVA23" s="403"/>
      <c r="HVB23" s="403"/>
      <c r="HVC23" s="403"/>
      <c r="HVD23" s="403"/>
      <c r="HVE23" s="403"/>
      <c r="HVF23" s="403"/>
      <c r="HVG23" s="403"/>
      <c r="HVH23" s="403"/>
      <c r="HVI23" s="403"/>
      <c r="HVJ23" s="403"/>
      <c r="HVK23" s="403"/>
      <c r="HVL23" s="403"/>
      <c r="HVM23" s="403"/>
      <c r="HVN23" s="403"/>
      <c r="HVO23" s="403"/>
      <c r="HVP23" s="403"/>
      <c r="HVQ23" s="403"/>
      <c r="HVR23" s="403"/>
      <c r="HVS23" s="403"/>
      <c r="HVT23" s="403"/>
      <c r="HVU23" s="403"/>
      <c r="HVV23" s="403"/>
      <c r="HVW23" s="403"/>
      <c r="HVX23" s="403"/>
      <c r="HVY23" s="403"/>
      <c r="HVZ23" s="403"/>
      <c r="HWA23" s="403"/>
      <c r="HWB23" s="403"/>
      <c r="HWC23" s="403"/>
      <c r="HWD23" s="403"/>
      <c r="HWE23" s="403"/>
      <c r="HWF23" s="403"/>
      <c r="HWG23" s="403"/>
      <c r="HWH23" s="403"/>
      <c r="HWI23" s="403"/>
      <c r="HWJ23" s="403"/>
      <c r="HWK23" s="403"/>
      <c r="HWL23" s="403"/>
      <c r="HWM23" s="403"/>
      <c r="HWN23" s="403"/>
      <c r="HWO23" s="403"/>
      <c r="HWP23" s="403"/>
      <c r="HWQ23" s="403"/>
      <c r="HWR23" s="403"/>
      <c r="HWS23" s="403"/>
      <c r="HWT23" s="403"/>
      <c r="HWU23" s="403"/>
      <c r="HWV23" s="403"/>
      <c r="HWW23" s="403"/>
      <c r="HWX23" s="403"/>
      <c r="HWY23" s="403"/>
      <c r="HWZ23" s="403"/>
      <c r="HXA23" s="403"/>
      <c r="HXB23" s="403"/>
      <c r="HXC23" s="403"/>
      <c r="HXD23" s="403"/>
      <c r="HXE23" s="403"/>
      <c r="HXF23" s="403"/>
      <c r="HXG23" s="403"/>
      <c r="HXH23" s="403"/>
      <c r="HXI23" s="403"/>
      <c r="HXJ23" s="403"/>
      <c r="HXK23" s="403"/>
      <c r="HXL23" s="403"/>
      <c r="HXM23" s="403"/>
      <c r="HXN23" s="403"/>
      <c r="HXO23" s="403"/>
      <c r="HXP23" s="403"/>
      <c r="HXQ23" s="403"/>
      <c r="HXR23" s="403"/>
      <c r="HXS23" s="403"/>
      <c r="HXT23" s="403"/>
      <c r="HXU23" s="403"/>
      <c r="HXV23" s="403"/>
      <c r="HXW23" s="403"/>
      <c r="HXX23" s="403"/>
      <c r="HXY23" s="403"/>
      <c r="HXZ23" s="403"/>
      <c r="HYA23" s="403"/>
      <c r="HYB23" s="403"/>
      <c r="HYC23" s="403"/>
      <c r="HYD23" s="403"/>
      <c r="HYE23" s="403"/>
      <c r="HYF23" s="403"/>
      <c r="HYG23" s="403"/>
      <c r="HYH23" s="403"/>
      <c r="HYI23" s="403"/>
      <c r="HYJ23" s="403"/>
      <c r="HYK23" s="403"/>
      <c r="HYL23" s="403"/>
      <c r="HYM23" s="403"/>
      <c r="HYN23" s="403"/>
      <c r="HYO23" s="403"/>
      <c r="HYP23" s="403"/>
      <c r="HYQ23" s="403"/>
      <c r="HYR23" s="403"/>
      <c r="HYS23" s="403"/>
      <c r="HYT23" s="403"/>
      <c r="HYU23" s="403"/>
      <c r="HYV23" s="403"/>
      <c r="HYW23" s="403"/>
      <c r="HYX23" s="403"/>
      <c r="HYY23" s="403"/>
      <c r="HYZ23" s="403"/>
      <c r="HZA23" s="403"/>
      <c r="HZB23" s="403"/>
      <c r="HZC23" s="403"/>
      <c r="HZD23" s="403"/>
      <c r="HZE23" s="403"/>
      <c r="HZF23" s="403"/>
      <c r="HZG23" s="403"/>
      <c r="HZH23" s="403"/>
      <c r="HZI23" s="403"/>
      <c r="HZJ23" s="403"/>
      <c r="HZK23" s="403"/>
      <c r="HZL23" s="403"/>
      <c r="HZM23" s="403"/>
      <c r="HZN23" s="403"/>
      <c r="HZO23" s="403"/>
      <c r="HZP23" s="403"/>
      <c r="HZQ23" s="403"/>
      <c r="HZR23" s="403"/>
      <c r="HZS23" s="403"/>
      <c r="HZT23" s="403"/>
      <c r="HZU23" s="403"/>
      <c r="HZV23" s="403"/>
      <c r="HZW23" s="403"/>
      <c r="HZX23" s="403"/>
      <c r="HZY23" s="403"/>
      <c r="HZZ23" s="403"/>
      <c r="IAA23" s="403"/>
      <c r="IAB23" s="403"/>
      <c r="IAC23" s="403"/>
      <c r="IAD23" s="403"/>
      <c r="IAE23" s="403"/>
      <c r="IAF23" s="403"/>
      <c r="IAG23" s="403"/>
      <c r="IAH23" s="403"/>
      <c r="IAI23" s="403"/>
      <c r="IAJ23" s="403"/>
      <c r="IAK23" s="403"/>
      <c r="IAL23" s="403"/>
      <c r="IAM23" s="403"/>
      <c r="IAN23" s="403"/>
      <c r="IAO23" s="403"/>
      <c r="IAP23" s="403"/>
      <c r="IAQ23" s="403"/>
      <c r="IAR23" s="403"/>
      <c r="IAS23" s="403"/>
      <c r="IAT23" s="403"/>
      <c r="IAU23" s="403"/>
      <c r="IAV23" s="403"/>
      <c r="IAW23" s="403"/>
      <c r="IAX23" s="403"/>
      <c r="IAY23" s="403"/>
      <c r="IAZ23" s="403"/>
      <c r="IBA23" s="403"/>
      <c r="IBB23" s="403"/>
      <c r="IBC23" s="403"/>
      <c r="IBD23" s="403"/>
      <c r="IBE23" s="403"/>
      <c r="IBF23" s="403"/>
      <c r="IBG23" s="403"/>
      <c r="IBH23" s="403"/>
      <c r="IBI23" s="403"/>
      <c r="IBJ23" s="403"/>
      <c r="IBK23" s="403"/>
      <c r="IBL23" s="403"/>
      <c r="IBM23" s="403"/>
      <c r="IBN23" s="403"/>
      <c r="IBO23" s="403"/>
      <c r="IBP23" s="403"/>
      <c r="IBQ23" s="403"/>
      <c r="IBR23" s="403"/>
      <c r="IBS23" s="403"/>
      <c r="IBT23" s="403"/>
      <c r="IBU23" s="403"/>
      <c r="IBV23" s="403"/>
      <c r="IBW23" s="403"/>
      <c r="IBX23" s="403"/>
      <c r="IBY23" s="403"/>
      <c r="IBZ23" s="403"/>
      <c r="ICA23" s="403"/>
      <c r="ICB23" s="403"/>
      <c r="ICC23" s="403"/>
      <c r="ICD23" s="403"/>
      <c r="ICE23" s="403"/>
      <c r="ICF23" s="403"/>
      <c r="ICG23" s="403"/>
      <c r="ICH23" s="403"/>
      <c r="ICI23" s="403"/>
      <c r="ICJ23" s="403"/>
      <c r="ICK23" s="403"/>
      <c r="ICL23" s="403"/>
      <c r="ICM23" s="403"/>
      <c r="ICN23" s="403"/>
      <c r="ICO23" s="403"/>
      <c r="ICP23" s="403"/>
      <c r="ICQ23" s="403"/>
      <c r="ICR23" s="403"/>
      <c r="ICS23" s="403"/>
      <c r="ICT23" s="403"/>
      <c r="ICU23" s="403"/>
      <c r="ICV23" s="403"/>
      <c r="ICW23" s="403"/>
      <c r="ICX23" s="403"/>
      <c r="ICY23" s="403"/>
      <c r="ICZ23" s="403"/>
      <c r="IDA23" s="403"/>
      <c r="IDB23" s="403"/>
      <c r="IDC23" s="403"/>
      <c r="IDD23" s="403"/>
      <c r="IDE23" s="403"/>
      <c r="IDF23" s="403"/>
      <c r="IDG23" s="403"/>
      <c r="IDH23" s="403"/>
      <c r="IDI23" s="403"/>
      <c r="IDJ23" s="403"/>
      <c r="IDK23" s="403"/>
      <c r="IDL23" s="403"/>
      <c r="IDM23" s="403"/>
      <c r="IDN23" s="403"/>
      <c r="IDO23" s="403"/>
      <c r="IDP23" s="403"/>
      <c r="IDQ23" s="403"/>
      <c r="IDR23" s="403"/>
      <c r="IDS23" s="403"/>
      <c r="IDT23" s="403"/>
      <c r="IDU23" s="403"/>
      <c r="IDV23" s="403"/>
      <c r="IDW23" s="403"/>
      <c r="IDX23" s="403"/>
      <c r="IDY23" s="403"/>
      <c r="IDZ23" s="403"/>
      <c r="IEA23" s="403"/>
      <c r="IEB23" s="403"/>
      <c r="IEC23" s="403"/>
      <c r="IED23" s="403"/>
      <c r="IEE23" s="403"/>
      <c r="IEF23" s="403"/>
      <c r="IEG23" s="403"/>
      <c r="IEH23" s="403"/>
      <c r="IEI23" s="403"/>
      <c r="IEJ23" s="403"/>
      <c r="IEK23" s="403"/>
      <c r="IEL23" s="403"/>
      <c r="IEM23" s="403"/>
      <c r="IEN23" s="403"/>
      <c r="IEO23" s="403"/>
      <c r="IEP23" s="403"/>
      <c r="IEQ23" s="403"/>
      <c r="IER23" s="403"/>
      <c r="IES23" s="403"/>
      <c r="IET23" s="403"/>
      <c r="IEU23" s="403"/>
      <c r="IEV23" s="403"/>
      <c r="IEW23" s="403"/>
      <c r="IEX23" s="403"/>
      <c r="IEY23" s="403"/>
      <c r="IEZ23" s="403"/>
      <c r="IFA23" s="403"/>
      <c r="IFB23" s="403"/>
      <c r="IFC23" s="403"/>
      <c r="IFD23" s="403"/>
      <c r="IFE23" s="403"/>
      <c r="IFF23" s="403"/>
      <c r="IFG23" s="403"/>
      <c r="IFH23" s="403"/>
      <c r="IFI23" s="403"/>
      <c r="IFJ23" s="403"/>
      <c r="IFK23" s="403"/>
      <c r="IFL23" s="403"/>
      <c r="IFM23" s="403"/>
      <c r="IFN23" s="403"/>
      <c r="IFO23" s="403"/>
      <c r="IFP23" s="403"/>
      <c r="IFQ23" s="403"/>
      <c r="IFR23" s="403"/>
      <c r="IFS23" s="403"/>
      <c r="IFT23" s="403"/>
      <c r="IFU23" s="403"/>
      <c r="IFV23" s="403"/>
      <c r="IFW23" s="403"/>
      <c r="IFX23" s="403"/>
      <c r="IFY23" s="403"/>
      <c r="IFZ23" s="403"/>
      <c r="IGA23" s="403"/>
      <c r="IGB23" s="403"/>
      <c r="IGC23" s="403"/>
      <c r="IGD23" s="403"/>
      <c r="IGE23" s="403"/>
      <c r="IGF23" s="403"/>
      <c r="IGG23" s="403"/>
      <c r="IGH23" s="403"/>
      <c r="IGI23" s="403"/>
      <c r="IGJ23" s="403"/>
      <c r="IGK23" s="403"/>
      <c r="IGL23" s="403"/>
      <c r="IGM23" s="403"/>
      <c r="IGN23" s="403"/>
      <c r="IGO23" s="403"/>
      <c r="IGP23" s="403"/>
      <c r="IGQ23" s="403"/>
      <c r="IGR23" s="403"/>
      <c r="IGS23" s="403"/>
      <c r="IGT23" s="403"/>
      <c r="IGU23" s="403"/>
      <c r="IGV23" s="403"/>
      <c r="IGW23" s="403"/>
      <c r="IGX23" s="403"/>
      <c r="IGY23" s="403"/>
      <c r="IGZ23" s="403"/>
      <c r="IHA23" s="403"/>
      <c r="IHB23" s="403"/>
      <c r="IHC23" s="403"/>
      <c r="IHD23" s="403"/>
      <c r="IHE23" s="403"/>
      <c r="IHF23" s="403"/>
      <c r="IHG23" s="403"/>
      <c r="IHH23" s="403"/>
      <c r="IHI23" s="403"/>
      <c r="IHJ23" s="403"/>
      <c r="IHK23" s="403"/>
      <c r="IHL23" s="403"/>
      <c r="IHM23" s="403"/>
      <c r="IHN23" s="403"/>
      <c r="IHO23" s="403"/>
      <c r="IHP23" s="403"/>
      <c r="IHQ23" s="403"/>
      <c r="IHR23" s="403"/>
      <c r="IHS23" s="403"/>
      <c r="IHT23" s="403"/>
      <c r="IHU23" s="403"/>
      <c r="IHV23" s="403"/>
      <c r="IHW23" s="403"/>
      <c r="IHX23" s="403"/>
      <c r="IHY23" s="403"/>
      <c r="IHZ23" s="403"/>
      <c r="IIA23" s="403"/>
      <c r="IIB23" s="403"/>
      <c r="IIC23" s="403"/>
      <c r="IID23" s="403"/>
      <c r="IIE23" s="403"/>
      <c r="IIF23" s="403"/>
      <c r="IIG23" s="403"/>
      <c r="IIH23" s="403"/>
      <c r="III23" s="403"/>
      <c r="IIJ23" s="403"/>
      <c r="IIK23" s="403"/>
      <c r="IIL23" s="403"/>
      <c r="IIM23" s="403"/>
      <c r="IIN23" s="403"/>
      <c r="IIO23" s="403"/>
      <c r="IIP23" s="403"/>
      <c r="IIQ23" s="403"/>
      <c r="IIR23" s="403"/>
      <c r="IIS23" s="403"/>
      <c r="IIT23" s="403"/>
      <c r="IIU23" s="403"/>
      <c r="IIV23" s="403"/>
      <c r="IIW23" s="403"/>
      <c r="IIX23" s="403"/>
      <c r="IIY23" s="403"/>
      <c r="IIZ23" s="403"/>
      <c r="IJA23" s="403"/>
      <c r="IJB23" s="403"/>
      <c r="IJC23" s="403"/>
      <c r="IJD23" s="403"/>
      <c r="IJE23" s="403"/>
      <c r="IJF23" s="403"/>
      <c r="IJG23" s="403"/>
      <c r="IJH23" s="403"/>
      <c r="IJI23" s="403"/>
      <c r="IJJ23" s="403"/>
      <c r="IJK23" s="403"/>
      <c r="IJL23" s="403"/>
      <c r="IJM23" s="403"/>
      <c r="IJN23" s="403"/>
      <c r="IJO23" s="403"/>
      <c r="IJP23" s="403"/>
      <c r="IJQ23" s="403"/>
      <c r="IJR23" s="403"/>
      <c r="IJS23" s="403"/>
      <c r="IJT23" s="403"/>
      <c r="IJU23" s="403"/>
      <c r="IJV23" s="403"/>
      <c r="IJW23" s="403"/>
      <c r="IJX23" s="403"/>
      <c r="IJY23" s="403"/>
      <c r="IJZ23" s="403"/>
      <c r="IKA23" s="403"/>
      <c r="IKB23" s="403"/>
      <c r="IKC23" s="403"/>
      <c r="IKD23" s="403"/>
      <c r="IKE23" s="403"/>
      <c r="IKF23" s="403"/>
      <c r="IKG23" s="403"/>
      <c r="IKH23" s="403"/>
      <c r="IKI23" s="403"/>
      <c r="IKJ23" s="403"/>
      <c r="IKK23" s="403"/>
      <c r="IKL23" s="403"/>
      <c r="IKM23" s="403"/>
      <c r="IKN23" s="403"/>
      <c r="IKO23" s="403"/>
      <c r="IKP23" s="403"/>
      <c r="IKQ23" s="403"/>
      <c r="IKR23" s="403"/>
      <c r="IKS23" s="403"/>
      <c r="IKT23" s="403"/>
      <c r="IKU23" s="403"/>
      <c r="IKV23" s="403"/>
      <c r="IKW23" s="403"/>
      <c r="IKX23" s="403"/>
      <c r="IKY23" s="403"/>
      <c r="IKZ23" s="403"/>
      <c r="ILA23" s="403"/>
      <c r="ILB23" s="403"/>
      <c r="ILC23" s="403"/>
      <c r="ILD23" s="403"/>
      <c r="ILE23" s="403"/>
      <c r="ILF23" s="403"/>
      <c r="ILG23" s="403"/>
      <c r="ILH23" s="403"/>
      <c r="ILI23" s="403"/>
      <c r="ILJ23" s="403"/>
      <c r="ILK23" s="403"/>
      <c r="ILL23" s="403"/>
      <c r="ILM23" s="403"/>
      <c r="ILN23" s="403"/>
      <c r="ILO23" s="403"/>
      <c r="ILP23" s="403"/>
      <c r="ILQ23" s="403"/>
      <c r="ILR23" s="403"/>
      <c r="ILS23" s="403"/>
      <c r="ILT23" s="403"/>
      <c r="ILU23" s="403"/>
      <c r="ILV23" s="403"/>
      <c r="ILW23" s="403"/>
      <c r="ILX23" s="403"/>
      <c r="ILY23" s="403"/>
      <c r="ILZ23" s="403"/>
      <c r="IMA23" s="403"/>
      <c r="IMB23" s="403"/>
      <c r="IMC23" s="403"/>
      <c r="IMD23" s="403"/>
      <c r="IME23" s="403"/>
      <c r="IMF23" s="403"/>
      <c r="IMG23" s="403"/>
      <c r="IMH23" s="403"/>
      <c r="IMI23" s="403"/>
      <c r="IMJ23" s="403"/>
      <c r="IMK23" s="403"/>
      <c r="IML23" s="403"/>
      <c r="IMM23" s="403"/>
      <c r="IMN23" s="403"/>
      <c r="IMO23" s="403"/>
      <c r="IMP23" s="403"/>
      <c r="IMQ23" s="403"/>
      <c r="IMR23" s="403"/>
      <c r="IMS23" s="403"/>
      <c r="IMT23" s="403"/>
      <c r="IMU23" s="403"/>
      <c r="IMV23" s="403"/>
      <c r="IMW23" s="403"/>
      <c r="IMX23" s="403"/>
      <c r="IMY23" s="403"/>
      <c r="IMZ23" s="403"/>
      <c r="INA23" s="403"/>
      <c r="INB23" s="403"/>
      <c r="INC23" s="403"/>
      <c r="IND23" s="403"/>
      <c r="INE23" s="403"/>
      <c r="INF23" s="403"/>
      <c r="ING23" s="403"/>
      <c r="INH23" s="403"/>
      <c r="INI23" s="403"/>
      <c r="INJ23" s="403"/>
      <c r="INK23" s="403"/>
      <c r="INL23" s="403"/>
      <c r="INM23" s="403"/>
      <c r="INN23" s="403"/>
      <c r="INO23" s="403"/>
      <c r="INP23" s="403"/>
      <c r="INQ23" s="403"/>
      <c r="INR23" s="403"/>
      <c r="INS23" s="403"/>
      <c r="INT23" s="403"/>
      <c r="INU23" s="403"/>
      <c r="INV23" s="403"/>
      <c r="INW23" s="403"/>
      <c r="INX23" s="403"/>
      <c r="INY23" s="403"/>
      <c r="INZ23" s="403"/>
      <c r="IOA23" s="403"/>
      <c r="IOB23" s="403"/>
      <c r="IOC23" s="403"/>
      <c r="IOD23" s="403"/>
      <c r="IOE23" s="403"/>
      <c r="IOF23" s="403"/>
      <c r="IOG23" s="403"/>
      <c r="IOH23" s="403"/>
      <c r="IOI23" s="403"/>
      <c r="IOJ23" s="403"/>
      <c r="IOK23" s="403"/>
      <c r="IOL23" s="403"/>
      <c r="IOM23" s="403"/>
      <c r="ION23" s="403"/>
      <c r="IOO23" s="403"/>
      <c r="IOP23" s="403"/>
      <c r="IOQ23" s="403"/>
      <c r="IOR23" s="403"/>
      <c r="IOS23" s="403"/>
      <c r="IOT23" s="403"/>
      <c r="IOU23" s="403"/>
      <c r="IOV23" s="403"/>
      <c r="IOW23" s="403"/>
      <c r="IOX23" s="403"/>
      <c r="IOY23" s="403"/>
      <c r="IOZ23" s="403"/>
      <c r="IPA23" s="403"/>
      <c r="IPB23" s="403"/>
      <c r="IPC23" s="403"/>
      <c r="IPD23" s="403"/>
      <c r="IPE23" s="403"/>
      <c r="IPF23" s="403"/>
      <c r="IPG23" s="403"/>
      <c r="IPH23" s="403"/>
      <c r="IPI23" s="403"/>
      <c r="IPJ23" s="403"/>
      <c r="IPK23" s="403"/>
      <c r="IPL23" s="403"/>
      <c r="IPM23" s="403"/>
      <c r="IPN23" s="403"/>
      <c r="IPO23" s="403"/>
      <c r="IPP23" s="403"/>
      <c r="IPQ23" s="403"/>
      <c r="IPR23" s="403"/>
      <c r="IPS23" s="403"/>
      <c r="IPT23" s="403"/>
      <c r="IPU23" s="403"/>
      <c r="IPV23" s="403"/>
      <c r="IPW23" s="403"/>
      <c r="IPX23" s="403"/>
      <c r="IPY23" s="403"/>
      <c r="IPZ23" s="403"/>
      <c r="IQA23" s="403"/>
      <c r="IQB23" s="403"/>
      <c r="IQC23" s="403"/>
      <c r="IQD23" s="403"/>
      <c r="IQE23" s="403"/>
      <c r="IQF23" s="403"/>
      <c r="IQG23" s="403"/>
      <c r="IQH23" s="403"/>
      <c r="IQI23" s="403"/>
      <c r="IQJ23" s="403"/>
      <c r="IQK23" s="403"/>
      <c r="IQL23" s="403"/>
      <c r="IQM23" s="403"/>
      <c r="IQN23" s="403"/>
      <c r="IQO23" s="403"/>
      <c r="IQP23" s="403"/>
      <c r="IQQ23" s="403"/>
      <c r="IQR23" s="403"/>
      <c r="IQS23" s="403"/>
      <c r="IQT23" s="403"/>
      <c r="IQU23" s="403"/>
      <c r="IQV23" s="403"/>
      <c r="IQW23" s="403"/>
      <c r="IQX23" s="403"/>
      <c r="IQY23" s="403"/>
      <c r="IQZ23" s="403"/>
      <c r="IRA23" s="403"/>
      <c r="IRB23" s="403"/>
      <c r="IRC23" s="403"/>
      <c r="IRD23" s="403"/>
      <c r="IRE23" s="403"/>
      <c r="IRF23" s="403"/>
      <c r="IRG23" s="403"/>
      <c r="IRH23" s="403"/>
      <c r="IRI23" s="403"/>
      <c r="IRJ23" s="403"/>
      <c r="IRK23" s="403"/>
      <c r="IRL23" s="403"/>
      <c r="IRM23" s="403"/>
      <c r="IRN23" s="403"/>
      <c r="IRO23" s="403"/>
      <c r="IRP23" s="403"/>
      <c r="IRQ23" s="403"/>
      <c r="IRR23" s="403"/>
      <c r="IRS23" s="403"/>
      <c r="IRT23" s="403"/>
      <c r="IRU23" s="403"/>
      <c r="IRV23" s="403"/>
      <c r="IRW23" s="403"/>
      <c r="IRX23" s="403"/>
      <c r="IRY23" s="403"/>
      <c r="IRZ23" s="403"/>
      <c r="ISA23" s="403"/>
      <c r="ISB23" s="403"/>
      <c r="ISC23" s="403"/>
      <c r="ISD23" s="403"/>
      <c r="ISE23" s="403"/>
      <c r="ISF23" s="403"/>
      <c r="ISG23" s="403"/>
      <c r="ISH23" s="403"/>
      <c r="ISI23" s="403"/>
      <c r="ISJ23" s="403"/>
      <c r="ISK23" s="403"/>
      <c r="ISL23" s="403"/>
      <c r="ISM23" s="403"/>
      <c r="ISN23" s="403"/>
      <c r="ISO23" s="403"/>
      <c r="ISP23" s="403"/>
      <c r="ISQ23" s="403"/>
      <c r="ISR23" s="403"/>
      <c r="ISS23" s="403"/>
      <c r="IST23" s="403"/>
      <c r="ISU23" s="403"/>
      <c r="ISV23" s="403"/>
      <c r="ISW23" s="403"/>
      <c r="ISX23" s="403"/>
      <c r="ISY23" s="403"/>
      <c r="ISZ23" s="403"/>
      <c r="ITA23" s="403"/>
      <c r="ITB23" s="403"/>
      <c r="ITC23" s="403"/>
      <c r="ITD23" s="403"/>
      <c r="ITE23" s="403"/>
      <c r="ITF23" s="403"/>
      <c r="ITG23" s="403"/>
      <c r="ITH23" s="403"/>
      <c r="ITI23" s="403"/>
      <c r="ITJ23" s="403"/>
      <c r="ITK23" s="403"/>
      <c r="ITL23" s="403"/>
      <c r="ITM23" s="403"/>
      <c r="ITN23" s="403"/>
      <c r="ITO23" s="403"/>
      <c r="ITP23" s="403"/>
      <c r="ITQ23" s="403"/>
      <c r="ITR23" s="403"/>
      <c r="ITS23" s="403"/>
      <c r="ITT23" s="403"/>
      <c r="ITU23" s="403"/>
      <c r="ITV23" s="403"/>
      <c r="ITW23" s="403"/>
      <c r="ITX23" s="403"/>
      <c r="ITY23" s="403"/>
      <c r="ITZ23" s="403"/>
      <c r="IUA23" s="403"/>
      <c r="IUB23" s="403"/>
      <c r="IUC23" s="403"/>
      <c r="IUD23" s="403"/>
      <c r="IUE23" s="403"/>
      <c r="IUF23" s="403"/>
      <c r="IUG23" s="403"/>
      <c r="IUH23" s="403"/>
      <c r="IUI23" s="403"/>
      <c r="IUJ23" s="403"/>
      <c r="IUK23" s="403"/>
      <c r="IUL23" s="403"/>
      <c r="IUM23" s="403"/>
      <c r="IUN23" s="403"/>
      <c r="IUO23" s="403"/>
      <c r="IUP23" s="403"/>
      <c r="IUQ23" s="403"/>
      <c r="IUR23" s="403"/>
      <c r="IUS23" s="403"/>
      <c r="IUT23" s="403"/>
      <c r="IUU23" s="403"/>
      <c r="IUV23" s="403"/>
      <c r="IUW23" s="403"/>
      <c r="IUX23" s="403"/>
      <c r="IUY23" s="403"/>
      <c r="IUZ23" s="403"/>
      <c r="IVA23" s="403"/>
      <c r="IVB23" s="403"/>
      <c r="IVC23" s="403"/>
      <c r="IVD23" s="403"/>
      <c r="IVE23" s="403"/>
      <c r="IVF23" s="403"/>
      <c r="IVG23" s="403"/>
      <c r="IVH23" s="403"/>
      <c r="IVI23" s="403"/>
      <c r="IVJ23" s="403"/>
      <c r="IVK23" s="403"/>
      <c r="IVL23" s="403"/>
      <c r="IVM23" s="403"/>
      <c r="IVN23" s="403"/>
      <c r="IVO23" s="403"/>
      <c r="IVP23" s="403"/>
      <c r="IVQ23" s="403"/>
      <c r="IVR23" s="403"/>
      <c r="IVS23" s="403"/>
      <c r="IVT23" s="403"/>
      <c r="IVU23" s="403"/>
      <c r="IVV23" s="403"/>
      <c r="IVW23" s="403"/>
      <c r="IVX23" s="403"/>
      <c r="IVY23" s="403"/>
      <c r="IVZ23" s="403"/>
      <c r="IWA23" s="403"/>
      <c r="IWB23" s="403"/>
      <c r="IWC23" s="403"/>
      <c r="IWD23" s="403"/>
      <c r="IWE23" s="403"/>
      <c r="IWF23" s="403"/>
      <c r="IWG23" s="403"/>
      <c r="IWH23" s="403"/>
      <c r="IWI23" s="403"/>
      <c r="IWJ23" s="403"/>
      <c r="IWK23" s="403"/>
      <c r="IWL23" s="403"/>
      <c r="IWM23" s="403"/>
      <c r="IWN23" s="403"/>
      <c r="IWO23" s="403"/>
      <c r="IWP23" s="403"/>
      <c r="IWQ23" s="403"/>
      <c r="IWR23" s="403"/>
      <c r="IWS23" s="403"/>
      <c r="IWT23" s="403"/>
      <c r="IWU23" s="403"/>
      <c r="IWV23" s="403"/>
      <c r="IWW23" s="403"/>
      <c r="IWX23" s="403"/>
      <c r="IWY23" s="403"/>
      <c r="IWZ23" s="403"/>
      <c r="IXA23" s="403"/>
      <c r="IXB23" s="403"/>
      <c r="IXC23" s="403"/>
      <c r="IXD23" s="403"/>
      <c r="IXE23" s="403"/>
      <c r="IXF23" s="403"/>
      <c r="IXG23" s="403"/>
      <c r="IXH23" s="403"/>
      <c r="IXI23" s="403"/>
      <c r="IXJ23" s="403"/>
      <c r="IXK23" s="403"/>
      <c r="IXL23" s="403"/>
      <c r="IXM23" s="403"/>
      <c r="IXN23" s="403"/>
      <c r="IXO23" s="403"/>
      <c r="IXP23" s="403"/>
      <c r="IXQ23" s="403"/>
      <c r="IXR23" s="403"/>
      <c r="IXS23" s="403"/>
      <c r="IXT23" s="403"/>
      <c r="IXU23" s="403"/>
      <c r="IXV23" s="403"/>
      <c r="IXW23" s="403"/>
      <c r="IXX23" s="403"/>
      <c r="IXY23" s="403"/>
      <c r="IXZ23" s="403"/>
      <c r="IYA23" s="403"/>
      <c r="IYB23" s="403"/>
      <c r="IYC23" s="403"/>
      <c r="IYD23" s="403"/>
      <c r="IYE23" s="403"/>
      <c r="IYF23" s="403"/>
      <c r="IYG23" s="403"/>
      <c r="IYH23" s="403"/>
      <c r="IYI23" s="403"/>
      <c r="IYJ23" s="403"/>
      <c r="IYK23" s="403"/>
      <c r="IYL23" s="403"/>
      <c r="IYM23" s="403"/>
      <c r="IYN23" s="403"/>
      <c r="IYO23" s="403"/>
      <c r="IYP23" s="403"/>
      <c r="IYQ23" s="403"/>
      <c r="IYR23" s="403"/>
      <c r="IYS23" s="403"/>
      <c r="IYT23" s="403"/>
      <c r="IYU23" s="403"/>
      <c r="IYV23" s="403"/>
      <c r="IYW23" s="403"/>
      <c r="IYX23" s="403"/>
      <c r="IYY23" s="403"/>
      <c r="IYZ23" s="403"/>
      <c r="IZA23" s="403"/>
      <c r="IZB23" s="403"/>
      <c r="IZC23" s="403"/>
      <c r="IZD23" s="403"/>
      <c r="IZE23" s="403"/>
      <c r="IZF23" s="403"/>
      <c r="IZG23" s="403"/>
      <c r="IZH23" s="403"/>
      <c r="IZI23" s="403"/>
      <c r="IZJ23" s="403"/>
      <c r="IZK23" s="403"/>
      <c r="IZL23" s="403"/>
      <c r="IZM23" s="403"/>
      <c r="IZN23" s="403"/>
      <c r="IZO23" s="403"/>
      <c r="IZP23" s="403"/>
      <c r="IZQ23" s="403"/>
      <c r="IZR23" s="403"/>
      <c r="IZS23" s="403"/>
      <c r="IZT23" s="403"/>
      <c r="IZU23" s="403"/>
      <c r="IZV23" s="403"/>
      <c r="IZW23" s="403"/>
      <c r="IZX23" s="403"/>
      <c r="IZY23" s="403"/>
      <c r="IZZ23" s="403"/>
      <c r="JAA23" s="403"/>
      <c r="JAB23" s="403"/>
      <c r="JAC23" s="403"/>
      <c r="JAD23" s="403"/>
      <c r="JAE23" s="403"/>
      <c r="JAF23" s="403"/>
      <c r="JAG23" s="403"/>
      <c r="JAH23" s="403"/>
      <c r="JAI23" s="403"/>
      <c r="JAJ23" s="403"/>
      <c r="JAK23" s="403"/>
      <c r="JAL23" s="403"/>
      <c r="JAM23" s="403"/>
      <c r="JAN23" s="403"/>
      <c r="JAO23" s="403"/>
      <c r="JAP23" s="403"/>
      <c r="JAQ23" s="403"/>
      <c r="JAR23" s="403"/>
      <c r="JAS23" s="403"/>
      <c r="JAT23" s="403"/>
      <c r="JAU23" s="403"/>
      <c r="JAV23" s="403"/>
      <c r="JAW23" s="403"/>
      <c r="JAX23" s="403"/>
      <c r="JAY23" s="403"/>
      <c r="JAZ23" s="403"/>
      <c r="JBA23" s="403"/>
      <c r="JBB23" s="403"/>
      <c r="JBC23" s="403"/>
      <c r="JBD23" s="403"/>
      <c r="JBE23" s="403"/>
      <c r="JBF23" s="403"/>
      <c r="JBG23" s="403"/>
      <c r="JBH23" s="403"/>
      <c r="JBI23" s="403"/>
      <c r="JBJ23" s="403"/>
      <c r="JBK23" s="403"/>
      <c r="JBL23" s="403"/>
      <c r="JBM23" s="403"/>
      <c r="JBN23" s="403"/>
      <c r="JBO23" s="403"/>
      <c r="JBP23" s="403"/>
      <c r="JBQ23" s="403"/>
      <c r="JBR23" s="403"/>
      <c r="JBS23" s="403"/>
      <c r="JBT23" s="403"/>
      <c r="JBU23" s="403"/>
      <c r="JBV23" s="403"/>
      <c r="JBW23" s="403"/>
      <c r="JBX23" s="403"/>
      <c r="JBY23" s="403"/>
      <c r="JBZ23" s="403"/>
      <c r="JCA23" s="403"/>
      <c r="JCB23" s="403"/>
      <c r="JCC23" s="403"/>
      <c r="JCD23" s="403"/>
      <c r="JCE23" s="403"/>
      <c r="JCF23" s="403"/>
      <c r="JCG23" s="403"/>
      <c r="JCH23" s="403"/>
      <c r="JCI23" s="403"/>
      <c r="JCJ23" s="403"/>
      <c r="JCK23" s="403"/>
      <c r="JCL23" s="403"/>
      <c r="JCM23" s="403"/>
      <c r="JCN23" s="403"/>
      <c r="JCO23" s="403"/>
      <c r="JCP23" s="403"/>
      <c r="JCQ23" s="403"/>
      <c r="JCR23" s="403"/>
      <c r="JCS23" s="403"/>
      <c r="JCT23" s="403"/>
      <c r="JCU23" s="403"/>
      <c r="JCV23" s="403"/>
      <c r="JCW23" s="403"/>
      <c r="JCX23" s="403"/>
      <c r="JCY23" s="403"/>
      <c r="JCZ23" s="403"/>
      <c r="JDA23" s="403"/>
      <c r="JDB23" s="403"/>
      <c r="JDC23" s="403"/>
      <c r="JDD23" s="403"/>
      <c r="JDE23" s="403"/>
      <c r="JDF23" s="403"/>
      <c r="JDG23" s="403"/>
      <c r="JDH23" s="403"/>
      <c r="JDI23" s="403"/>
      <c r="JDJ23" s="403"/>
      <c r="JDK23" s="403"/>
      <c r="JDL23" s="403"/>
      <c r="JDM23" s="403"/>
      <c r="JDN23" s="403"/>
      <c r="JDO23" s="403"/>
      <c r="JDP23" s="403"/>
      <c r="JDQ23" s="403"/>
      <c r="JDR23" s="403"/>
      <c r="JDS23" s="403"/>
      <c r="JDT23" s="403"/>
      <c r="JDU23" s="403"/>
      <c r="JDV23" s="403"/>
      <c r="JDW23" s="403"/>
      <c r="JDX23" s="403"/>
      <c r="JDY23" s="403"/>
      <c r="JDZ23" s="403"/>
      <c r="JEA23" s="403"/>
      <c r="JEB23" s="403"/>
      <c r="JEC23" s="403"/>
      <c r="JED23" s="403"/>
      <c r="JEE23" s="403"/>
      <c r="JEF23" s="403"/>
      <c r="JEG23" s="403"/>
      <c r="JEH23" s="403"/>
      <c r="JEI23" s="403"/>
      <c r="JEJ23" s="403"/>
      <c r="JEK23" s="403"/>
      <c r="JEL23" s="403"/>
      <c r="JEM23" s="403"/>
      <c r="JEN23" s="403"/>
      <c r="JEO23" s="403"/>
      <c r="JEP23" s="403"/>
      <c r="JEQ23" s="403"/>
      <c r="JER23" s="403"/>
      <c r="JES23" s="403"/>
      <c r="JET23" s="403"/>
      <c r="JEU23" s="403"/>
      <c r="JEV23" s="403"/>
      <c r="JEW23" s="403"/>
      <c r="JEX23" s="403"/>
      <c r="JEY23" s="403"/>
      <c r="JEZ23" s="403"/>
      <c r="JFA23" s="403"/>
      <c r="JFB23" s="403"/>
      <c r="JFC23" s="403"/>
      <c r="JFD23" s="403"/>
      <c r="JFE23" s="403"/>
      <c r="JFF23" s="403"/>
      <c r="JFG23" s="403"/>
      <c r="JFH23" s="403"/>
      <c r="JFI23" s="403"/>
      <c r="JFJ23" s="403"/>
      <c r="JFK23" s="403"/>
      <c r="JFL23" s="403"/>
      <c r="JFM23" s="403"/>
      <c r="JFN23" s="403"/>
      <c r="JFO23" s="403"/>
      <c r="JFP23" s="403"/>
      <c r="JFQ23" s="403"/>
      <c r="JFR23" s="403"/>
      <c r="JFS23" s="403"/>
      <c r="JFT23" s="403"/>
      <c r="JFU23" s="403"/>
      <c r="JFV23" s="403"/>
      <c r="JFW23" s="403"/>
      <c r="JFX23" s="403"/>
      <c r="JFY23" s="403"/>
      <c r="JFZ23" s="403"/>
      <c r="JGA23" s="403"/>
      <c r="JGB23" s="403"/>
      <c r="JGC23" s="403"/>
      <c r="JGD23" s="403"/>
      <c r="JGE23" s="403"/>
      <c r="JGF23" s="403"/>
      <c r="JGG23" s="403"/>
      <c r="JGH23" s="403"/>
      <c r="JGI23" s="403"/>
      <c r="JGJ23" s="403"/>
      <c r="JGK23" s="403"/>
      <c r="JGL23" s="403"/>
      <c r="JGM23" s="403"/>
      <c r="JGN23" s="403"/>
      <c r="JGO23" s="403"/>
      <c r="JGP23" s="403"/>
      <c r="JGQ23" s="403"/>
      <c r="JGR23" s="403"/>
      <c r="JGS23" s="403"/>
      <c r="JGT23" s="403"/>
      <c r="JGU23" s="403"/>
      <c r="JGV23" s="403"/>
      <c r="JGW23" s="403"/>
      <c r="JGX23" s="403"/>
      <c r="JGY23" s="403"/>
      <c r="JGZ23" s="403"/>
      <c r="JHA23" s="403"/>
      <c r="JHB23" s="403"/>
      <c r="JHC23" s="403"/>
      <c r="JHD23" s="403"/>
      <c r="JHE23" s="403"/>
      <c r="JHF23" s="403"/>
      <c r="JHG23" s="403"/>
      <c r="JHH23" s="403"/>
      <c r="JHI23" s="403"/>
      <c r="JHJ23" s="403"/>
      <c r="JHK23" s="403"/>
      <c r="JHL23" s="403"/>
      <c r="JHM23" s="403"/>
      <c r="JHN23" s="403"/>
      <c r="JHO23" s="403"/>
      <c r="JHP23" s="403"/>
      <c r="JHQ23" s="403"/>
      <c r="JHR23" s="403"/>
      <c r="JHS23" s="403"/>
      <c r="JHT23" s="403"/>
      <c r="JHU23" s="403"/>
      <c r="JHV23" s="403"/>
      <c r="JHW23" s="403"/>
      <c r="JHX23" s="403"/>
      <c r="JHY23" s="403"/>
      <c r="JHZ23" s="403"/>
      <c r="JIA23" s="403"/>
      <c r="JIB23" s="403"/>
      <c r="JIC23" s="403"/>
      <c r="JID23" s="403"/>
      <c r="JIE23" s="403"/>
      <c r="JIF23" s="403"/>
      <c r="JIG23" s="403"/>
      <c r="JIH23" s="403"/>
      <c r="JII23" s="403"/>
      <c r="JIJ23" s="403"/>
      <c r="JIK23" s="403"/>
      <c r="JIL23" s="403"/>
      <c r="JIM23" s="403"/>
      <c r="JIN23" s="403"/>
      <c r="JIO23" s="403"/>
      <c r="JIP23" s="403"/>
      <c r="JIQ23" s="403"/>
      <c r="JIR23" s="403"/>
      <c r="JIS23" s="403"/>
      <c r="JIT23" s="403"/>
      <c r="JIU23" s="403"/>
      <c r="JIV23" s="403"/>
      <c r="JIW23" s="403"/>
      <c r="JIX23" s="403"/>
      <c r="JIY23" s="403"/>
      <c r="JIZ23" s="403"/>
      <c r="JJA23" s="403"/>
      <c r="JJB23" s="403"/>
      <c r="JJC23" s="403"/>
      <c r="JJD23" s="403"/>
      <c r="JJE23" s="403"/>
      <c r="JJF23" s="403"/>
      <c r="JJG23" s="403"/>
      <c r="JJH23" s="403"/>
      <c r="JJI23" s="403"/>
      <c r="JJJ23" s="403"/>
      <c r="JJK23" s="403"/>
      <c r="JJL23" s="403"/>
      <c r="JJM23" s="403"/>
      <c r="JJN23" s="403"/>
      <c r="JJO23" s="403"/>
      <c r="JJP23" s="403"/>
      <c r="JJQ23" s="403"/>
      <c r="JJR23" s="403"/>
      <c r="JJS23" s="403"/>
      <c r="JJT23" s="403"/>
      <c r="JJU23" s="403"/>
      <c r="JJV23" s="403"/>
      <c r="JJW23" s="403"/>
      <c r="JJX23" s="403"/>
      <c r="JJY23" s="403"/>
      <c r="JJZ23" s="403"/>
      <c r="JKA23" s="403"/>
      <c r="JKB23" s="403"/>
      <c r="JKC23" s="403"/>
      <c r="JKD23" s="403"/>
      <c r="JKE23" s="403"/>
      <c r="JKF23" s="403"/>
      <c r="JKG23" s="403"/>
      <c r="JKH23" s="403"/>
      <c r="JKI23" s="403"/>
      <c r="JKJ23" s="403"/>
      <c r="JKK23" s="403"/>
      <c r="JKL23" s="403"/>
      <c r="JKM23" s="403"/>
      <c r="JKN23" s="403"/>
      <c r="JKO23" s="403"/>
      <c r="JKP23" s="403"/>
      <c r="JKQ23" s="403"/>
      <c r="JKR23" s="403"/>
      <c r="JKS23" s="403"/>
      <c r="JKT23" s="403"/>
      <c r="JKU23" s="403"/>
      <c r="JKV23" s="403"/>
      <c r="JKW23" s="403"/>
      <c r="JKX23" s="403"/>
      <c r="JKY23" s="403"/>
      <c r="JKZ23" s="403"/>
      <c r="JLA23" s="403"/>
      <c r="JLB23" s="403"/>
      <c r="JLC23" s="403"/>
      <c r="JLD23" s="403"/>
      <c r="JLE23" s="403"/>
      <c r="JLF23" s="403"/>
      <c r="JLG23" s="403"/>
      <c r="JLH23" s="403"/>
      <c r="JLI23" s="403"/>
      <c r="JLJ23" s="403"/>
      <c r="JLK23" s="403"/>
      <c r="JLL23" s="403"/>
      <c r="JLM23" s="403"/>
      <c r="JLN23" s="403"/>
      <c r="JLO23" s="403"/>
      <c r="JLP23" s="403"/>
      <c r="JLQ23" s="403"/>
      <c r="JLR23" s="403"/>
      <c r="JLS23" s="403"/>
      <c r="JLT23" s="403"/>
      <c r="JLU23" s="403"/>
      <c r="JLV23" s="403"/>
      <c r="JLW23" s="403"/>
      <c r="JLX23" s="403"/>
      <c r="JLY23" s="403"/>
      <c r="JLZ23" s="403"/>
      <c r="JMA23" s="403"/>
      <c r="JMB23" s="403"/>
      <c r="JMC23" s="403"/>
      <c r="JMD23" s="403"/>
      <c r="JME23" s="403"/>
      <c r="JMF23" s="403"/>
      <c r="JMG23" s="403"/>
      <c r="JMH23" s="403"/>
      <c r="JMI23" s="403"/>
      <c r="JMJ23" s="403"/>
      <c r="JMK23" s="403"/>
      <c r="JML23" s="403"/>
      <c r="JMM23" s="403"/>
      <c r="JMN23" s="403"/>
      <c r="JMO23" s="403"/>
      <c r="JMP23" s="403"/>
      <c r="JMQ23" s="403"/>
      <c r="JMR23" s="403"/>
      <c r="JMS23" s="403"/>
      <c r="JMT23" s="403"/>
      <c r="JMU23" s="403"/>
      <c r="JMV23" s="403"/>
      <c r="JMW23" s="403"/>
      <c r="JMX23" s="403"/>
      <c r="JMY23" s="403"/>
      <c r="JMZ23" s="403"/>
      <c r="JNA23" s="403"/>
      <c r="JNB23" s="403"/>
      <c r="JNC23" s="403"/>
      <c r="JND23" s="403"/>
      <c r="JNE23" s="403"/>
      <c r="JNF23" s="403"/>
      <c r="JNG23" s="403"/>
      <c r="JNH23" s="403"/>
      <c r="JNI23" s="403"/>
      <c r="JNJ23" s="403"/>
      <c r="JNK23" s="403"/>
      <c r="JNL23" s="403"/>
      <c r="JNM23" s="403"/>
      <c r="JNN23" s="403"/>
      <c r="JNO23" s="403"/>
      <c r="JNP23" s="403"/>
      <c r="JNQ23" s="403"/>
      <c r="JNR23" s="403"/>
      <c r="JNS23" s="403"/>
      <c r="JNT23" s="403"/>
      <c r="JNU23" s="403"/>
      <c r="JNV23" s="403"/>
      <c r="JNW23" s="403"/>
      <c r="JNX23" s="403"/>
      <c r="JNY23" s="403"/>
      <c r="JNZ23" s="403"/>
      <c r="JOA23" s="403"/>
      <c r="JOB23" s="403"/>
      <c r="JOC23" s="403"/>
      <c r="JOD23" s="403"/>
      <c r="JOE23" s="403"/>
      <c r="JOF23" s="403"/>
      <c r="JOG23" s="403"/>
      <c r="JOH23" s="403"/>
      <c r="JOI23" s="403"/>
      <c r="JOJ23" s="403"/>
      <c r="JOK23" s="403"/>
      <c r="JOL23" s="403"/>
      <c r="JOM23" s="403"/>
      <c r="JON23" s="403"/>
      <c r="JOO23" s="403"/>
      <c r="JOP23" s="403"/>
      <c r="JOQ23" s="403"/>
      <c r="JOR23" s="403"/>
      <c r="JOS23" s="403"/>
      <c r="JOT23" s="403"/>
      <c r="JOU23" s="403"/>
      <c r="JOV23" s="403"/>
      <c r="JOW23" s="403"/>
      <c r="JOX23" s="403"/>
      <c r="JOY23" s="403"/>
      <c r="JOZ23" s="403"/>
      <c r="JPA23" s="403"/>
      <c r="JPB23" s="403"/>
      <c r="JPC23" s="403"/>
      <c r="JPD23" s="403"/>
      <c r="JPE23" s="403"/>
      <c r="JPF23" s="403"/>
      <c r="JPG23" s="403"/>
      <c r="JPH23" s="403"/>
      <c r="JPI23" s="403"/>
      <c r="JPJ23" s="403"/>
      <c r="JPK23" s="403"/>
      <c r="JPL23" s="403"/>
      <c r="JPM23" s="403"/>
      <c r="JPN23" s="403"/>
      <c r="JPO23" s="403"/>
      <c r="JPP23" s="403"/>
      <c r="JPQ23" s="403"/>
      <c r="JPR23" s="403"/>
      <c r="JPS23" s="403"/>
      <c r="JPT23" s="403"/>
      <c r="JPU23" s="403"/>
      <c r="JPV23" s="403"/>
      <c r="JPW23" s="403"/>
      <c r="JPX23" s="403"/>
      <c r="JPY23" s="403"/>
      <c r="JPZ23" s="403"/>
      <c r="JQA23" s="403"/>
      <c r="JQB23" s="403"/>
      <c r="JQC23" s="403"/>
      <c r="JQD23" s="403"/>
      <c r="JQE23" s="403"/>
      <c r="JQF23" s="403"/>
      <c r="JQG23" s="403"/>
      <c r="JQH23" s="403"/>
      <c r="JQI23" s="403"/>
      <c r="JQJ23" s="403"/>
      <c r="JQK23" s="403"/>
      <c r="JQL23" s="403"/>
      <c r="JQM23" s="403"/>
      <c r="JQN23" s="403"/>
      <c r="JQO23" s="403"/>
      <c r="JQP23" s="403"/>
      <c r="JQQ23" s="403"/>
      <c r="JQR23" s="403"/>
      <c r="JQS23" s="403"/>
      <c r="JQT23" s="403"/>
      <c r="JQU23" s="403"/>
      <c r="JQV23" s="403"/>
      <c r="JQW23" s="403"/>
      <c r="JQX23" s="403"/>
      <c r="JQY23" s="403"/>
      <c r="JQZ23" s="403"/>
      <c r="JRA23" s="403"/>
      <c r="JRB23" s="403"/>
      <c r="JRC23" s="403"/>
      <c r="JRD23" s="403"/>
      <c r="JRE23" s="403"/>
      <c r="JRF23" s="403"/>
      <c r="JRG23" s="403"/>
      <c r="JRH23" s="403"/>
      <c r="JRI23" s="403"/>
      <c r="JRJ23" s="403"/>
      <c r="JRK23" s="403"/>
      <c r="JRL23" s="403"/>
      <c r="JRM23" s="403"/>
      <c r="JRN23" s="403"/>
      <c r="JRO23" s="403"/>
      <c r="JRP23" s="403"/>
      <c r="JRQ23" s="403"/>
      <c r="JRR23" s="403"/>
      <c r="JRS23" s="403"/>
      <c r="JRT23" s="403"/>
      <c r="JRU23" s="403"/>
      <c r="JRV23" s="403"/>
      <c r="JRW23" s="403"/>
      <c r="JRX23" s="403"/>
      <c r="JRY23" s="403"/>
      <c r="JRZ23" s="403"/>
      <c r="JSA23" s="403"/>
      <c r="JSB23" s="403"/>
      <c r="JSC23" s="403"/>
      <c r="JSD23" s="403"/>
      <c r="JSE23" s="403"/>
      <c r="JSF23" s="403"/>
      <c r="JSG23" s="403"/>
      <c r="JSH23" s="403"/>
      <c r="JSI23" s="403"/>
      <c r="JSJ23" s="403"/>
      <c r="JSK23" s="403"/>
      <c r="JSL23" s="403"/>
      <c r="JSM23" s="403"/>
      <c r="JSN23" s="403"/>
      <c r="JSO23" s="403"/>
      <c r="JSP23" s="403"/>
      <c r="JSQ23" s="403"/>
      <c r="JSR23" s="403"/>
      <c r="JSS23" s="403"/>
      <c r="JST23" s="403"/>
      <c r="JSU23" s="403"/>
      <c r="JSV23" s="403"/>
      <c r="JSW23" s="403"/>
      <c r="JSX23" s="403"/>
      <c r="JSY23" s="403"/>
      <c r="JSZ23" s="403"/>
      <c r="JTA23" s="403"/>
      <c r="JTB23" s="403"/>
      <c r="JTC23" s="403"/>
      <c r="JTD23" s="403"/>
      <c r="JTE23" s="403"/>
      <c r="JTF23" s="403"/>
      <c r="JTG23" s="403"/>
      <c r="JTH23" s="403"/>
      <c r="JTI23" s="403"/>
      <c r="JTJ23" s="403"/>
      <c r="JTK23" s="403"/>
      <c r="JTL23" s="403"/>
      <c r="JTM23" s="403"/>
      <c r="JTN23" s="403"/>
      <c r="JTO23" s="403"/>
      <c r="JTP23" s="403"/>
      <c r="JTQ23" s="403"/>
      <c r="JTR23" s="403"/>
      <c r="JTS23" s="403"/>
      <c r="JTT23" s="403"/>
      <c r="JTU23" s="403"/>
      <c r="JTV23" s="403"/>
      <c r="JTW23" s="403"/>
      <c r="JTX23" s="403"/>
      <c r="JTY23" s="403"/>
      <c r="JTZ23" s="403"/>
      <c r="JUA23" s="403"/>
      <c r="JUB23" s="403"/>
      <c r="JUC23" s="403"/>
      <c r="JUD23" s="403"/>
      <c r="JUE23" s="403"/>
      <c r="JUF23" s="403"/>
      <c r="JUG23" s="403"/>
      <c r="JUH23" s="403"/>
      <c r="JUI23" s="403"/>
      <c r="JUJ23" s="403"/>
      <c r="JUK23" s="403"/>
      <c r="JUL23" s="403"/>
      <c r="JUM23" s="403"/>
      <c r="JUN23" s="403"/>
      <c r="JUO23" s="403"/>
      <c r="JUP23" s="403"/>
      <c r="JUQ23" s="403"/>
      <c r="JUR23" s="403"/>
      <c r="JUS23" s="403"/>
      <c r="JUT23" s="403"/>
      <c r="JUU23" s="403"/>
      <c r="JUV23" s="403"/>
      <c r="JUW23" s="403"/>
      <c r="JUX23" s="403"/>
      <c r="JUY23" s="403"/>
      <c r="JUZ23" s="403"/>
      <c r="JVA23" s="403"/>
      <c r="JVB23" s="403"/>
      <c r="JVC23" s="403"/>
      <c r="JVD23" s="403"/>
      <c r="JVE23" s="403"/>
      <c r="JVF23" s="403"/>
      <c r="JVG23" s="403"/>
      <c r="JVH23" s="403"/>
      <c r="JVI23" s="403"/>
      <c r="JVJ23" s="403"/>
      <c r="JVK23" s="403"/>
      <c r="JVL23" s="403"/>
      <c r="JVM23" s="403"/>
      <c r="JVN23" s="403"/>
      <c r="JVO23" s="403"/>
      <c r="JVP23" s="403"/>
      <c r="JVQ23" s="403"/>
      <c r="JVR23" s="403"/>
      <c r="JVS23" s="403"/>
      <c r="JVT23" s="403"/>
      <c r="JVU23" s="403"/>
      <c r="JVV23" s="403"/>
      <c r="JVW23" s="403"/>
      <c r="JVX23" s="403"/>
      <c r="JVY23" s="403"/>
      <c r="JVZ23" s="403"/>
      <c r="JWA23" s="403"/>
      <c r="JWB23" s="403"/>
      <c r="JWC23" s="403"/>
      <c r="JWD23" s="403"/>
      <c r="JWE23" s="403"/>
      <c r="JWF23" s="403"/>
      <c r="JWG23" s="403"/>
      <c r="JWH23" s="403"/>
      <c r="JWI23" s="403"/>
      <c r="JWJ23" s="403"/>
      <c r="JWK23" s="403"/>
      <c r="JWL23" s="403"/>
      <c r="JWM23" s="403"/>
      <c r="JWN23" s="403"/>
      <c r="JWO23" s="403"/>
      <c r="JWP23" s="403"/>
      <c r="JWQ23" s="403"/>
      <c r="JWR23" s="403"/>
      <c r="JWS23" s="403"/>
      <c r="JWT23" s="403"/>
      <c r="JWU23" s="403"/>
      <c r="JWV23" s="403"/>
      <c r="JWW23" s="403"/>
      <c r="JWX23" s="403"/>
      <c r="JWY23" s="403"/>
      <c r="JWZ23" s="403"/>
      <c r="JXA23" s="403"/>
      <c r="JXB23" s="403"/>
      <c r="JXC23" s="403"/>
      <c r="JXD23" s="403"/>
      <c r="JXE23" s="403"/>
      <c r="JXF23" s="403"/>
      <c r="JXG23" s="403"/>
      <c r="JXH23" s="403"/>
      <c r="JXI23" s="403"/>
      <c r="JXJ23" s="403"/>
      <c r="JXK23" s="403"/>
      <c r="JXL23" s="403"/>
      <c r="JXM23" s="403"/>
      <c r="JXN23" s="403"/>
      <c r="JXO23" s="403"/>
      <c r="JXP23" s="403"/>
      <c r="JXQ23" s="403"/>
      <c r="JXR23" s="403"/>
      <c r="JXS23" s="403"/>
      <c r="JXT23" s="403"/>
      <c r="JXU23" s="403"/>
      <c r="JXV23" s="403"/>
      <c r="JXW23" s="403"/>
      <c r="JXX23" s="403"/>
      <c r="JXY23" s="403"/>
      <c r="JXZ23" s="403"/>
      <c r="JYA23" s="403"/>
      <c r="JYB23" s="403"/>
      <c r="JYC23" s="403"/>
      <c r="JYD23" s="403"/>
      <c r="JYE23" s="403"/>
      <c r="JYF23" s="403"/>
      <c r="JYG23" s="403"/>
      <c r="JYH23" s="403"/>
      <c r="JYI23" s="403"/>
      <c r="JYJ23" s="403"/>
      <c r="JYK23" s="403"/>
      <c r="JYL23" s="403"/>
      <c r="JYM23" s="403"/>
      <c r="JYN23" s="403"/>
      <c r="JYO23" s="403"/>
      <c r="JYP23" s="403"/>
      <c r="JYQ23" s="403"/>
      <c r="JYR23" s="403"/>
      <c r="JYS23" s="403"/>
      <c r="JYT23" s="403"/>
      <c r="JYU23" s="403"/>
      <c r="JYV23" s="403"/>
      <c r="JYW23" s="403"/>
      <c r="JYX23" s="403"/>
      <c r="JYY23" s="403"/>
      <c r="JYZ23" s="403"/>
      <c r="JZA23" s="403"/>
      <c r="JZB23" s="403"/>
      <c r="JZC23" s="403"/>
      <c r="JZD23" s="403"/>
      <c r="JZE23" s="403"/>
      <c r="JZF23" s="403"/>
      <c r="JZG23" s="403"/>
      <c r="JZH23" s="403"/>
      <c r="JZI23" s="403"/>
      <c r="JZJ23" s="403"/>
      <c r="JZK23" s="403"/>
      <c r="JZL23" s="403"/>
      <c r="JZM23" s="403"/>
      <c r="JZN23" s="403"/>
      <c r="JZO23" s="403"/>
      <c r="JZP23" s="403"/>
      <c r="JZQ23" s="403"/>
      <c r="JZR23" s="403"/>
      <c r="JZS23" s="403"/>
      <c r="JZT23" s="403"/>
      <c r="JZU23" s="403"/>
      <c r="JZV23" s="403"/>
      <c r="JZW23" s="403"/>
      <c r="JZX23" s="403"/>
      <c r="JZY23" s="403"/>
      <c r="JZZ23" s="403"/>
      <c r="KAA23" s="403"/>
      <c r="KAB23" s="403"/>
      <c r="KAC23" s="403"/>
      <c r="KAD23" s="403"/>
      <c r="KAE23" s="403"/>
      <c r="KAF23" s="403"/>
      <c r="KAG23" s="403"/>
      <c r="KAH23" s="403"/>
      <c r="KAI23" s="403"/>
      <c r="KAJ23" s="403"/>
      <c r="KAK23" s="403"/>
      <c r="KAL23" s="403"/>
      <c r="KAM23" s="403"/>
      <c r="KAN23" s="403"/>
      <c r="KAO23" s="403"/>
      <c r="KAP23" s="403"/>
      <c r="KAQ23" s="403"/>
      <c r="KAR23" s="403"/>
      <c r="KAS23" s="403"/>
      <c r="KAT23" s="403"/>
      <c r="KAU23" s="403"/>
      <c r="KAV23" s="403"/>
      <c r="KAW23" s="403"/>
      <c r="KAX23" s="403"/>
      <c r="KAY23" s="403"/>
      <c r="KAZ23" s="403"/>
      <c r="KBA23" s="403"/>
      <c r="KBB23" s="403"/>
      <c r="KBC23" s="403"/>
      <c r="KBD23" s="403"/>
      <c r="KBE23" s="403"/>
      <c r="KBF23" s="403"/>
      <c r="KBG23" s="403"/>
      <c r="KBH23" s="403"/>
      <c r="KBI23" s="403"/>
      <c r="KBJ23" s="403"/>
      <c r="KBK23" s="403"/>
      <c r="KBL23" s="403"/>
      <c r="KBM23" s="403"/>
      <c r="KBN23" s="403"/>
      <c r="KBO23" s="403"/>
      <c r="KBP23" s="403"/>
      <c r="KBQ23" s="403"/>
      <c r="KBR23" s="403"/>
      <c r="KBS23" s="403"/>
      <c r="KBT23" s="403"/>
      <c r="KBU23" s="403"/>
      <c r="KBV23" s="403"/>
      <c r="KBW23" s="403"/>
      <c r="KBX23" s="403"/>
      <c r="KBY23" s="403"/>
      <c r="KBZ23" s="403"/>
      <c r="KCA23" s="403"/>
      <c r="KCB23" s="403"/>
      <c r="KCC23" s="403"/>
      <c r="KCD23" s="403"/>
      <c r="KCE23" s="403"/>
      <c r="KCF23" s="403"/>
      <c r="KCG23" s="403"/>
      <c r="KCH23" s="403"/>
      <c r="KCI23" s="403"/>
      <c r="KCJ23" s="403"/>
      <c r="KCK23" s="403"/>
      <c r="KCL23" s="403"/>
      <c r="KCM23" s="403"/>
      <c r="KCN23" s="403"/>
      <c r="KCO23" s="403"/>
      <c r="KCP23" s="403"/>
      <c r="KCQ23" s="403"/>
      <c r="KCR23" s="403"/>
      <c r="KCS23" s="403"/>
      <c r="KCT23" s="403"/>
      <c r="KCU23" s="403"/>
      <c r="KCV23" s="403"/>
      <c r="KCW23" s="403"/>
      <c r="KCX23" s="403"/>
      <c r="KCY23" s="403"/>
      <c r="KCZ23" s="403"/>
      <c r="KDA23" s="403"/>
      <c r="KDB23" s="403"/>
      <c r="KDC23" s="403"/>
      <c r="KDD23" s="403"/>
      <c r="KDE23" s="403"/>
      <c r="KDF23" s="403"/>
      <c r="KDG23" s="403"/>
      <c r="KDH23" s="403"/>
      <c r="KDI23" s="403"/>
      <c r="KDJ23" s="403"/>
      <c r="KDK23" s="403"/>
      <c r="KDL23" s="403"/>
      <c r="KDM23" s="403"/>
      <c r="KDN23" s="403"/>
      <c r="KDO23" s="403"/>
      <c r="KDP23" s="403"/>
      <c r="KDQ23" s="403"/>
      <c r="KDR23" s="403"/>
      <c r="KDS23" s="403"/>
      <c r="KDT23" s="403"/>
      <c r="KDU23" s="403"/>
      <c r="KDV23" s="403"/>
      <c r="KDW23" s="403"/>
      <c r="KDX23" s="403"/>
      <c r="KDY23" s="403"/>
      <c r="KDZ23" s="403"/>
      <c r="KEA23" s="403"/>
      <c r="KEB23" s="403"/>
      <c r="KEC23" s="403"/>
      <c r="KED23" s="403"/>
      <c r="KEE23" s="403"/>
      <c r="KEF23" s="403"/>
      <c r="KEG23" s="403"/>
      <c r="KEH23" s="403"/>
      <c r="KEI23" s="403"/>
      <c r="KEJ23" s="403"/>
      <c r="KEK23" s="403"/>
      <c r="KEL23" s="403"/>
      <c r="KEM23" s="403"/>
      <c r="KEN23" s="403"/>
      <c r="KEO23" s="403"/>
      <c r="KEP23" s="403"/>
      <c r="KEQ23" s="403"/>
      <c r="KER23" s="403"/>
      <c r="KES23" s="403"/>
      <c r="KET23" s="403"/>
      <c r="KEU23" s="403"/>
      <c r="KEV23" s="403"/>
      <c r="KEW23" s="403"/>
      <c r="KEX23" s="403"/>
      <c r="KEY23" s="403"/>
      <c r="KEZ23" s="403"/>
      <c r="KFA23" s="403"/>
      <c r="KFB23" s="403"/>
      <c r="KFC23" s="403"/>
      <c r="KFD23" s="403"/>
      <c r="KFE23" s="403"/>
      <c r="KFF23" s="403"/>
      <c r="KFG23" s="403"/>
      <c r="KFH23" s="403"/>
      <c r="KFI23" s="403"/>
      <c r="KFJ23" s="403"/>
      <c r="KFK23" s="403"/>
      <c r="KFL23" s="403"/>
      <c r="KFM23" s="403"/>
      <c r="KFN23" s="403"/>
      <c r="KFO23" s="403"/>
      <c r="KFP23" s="403"/>
      <c r="KFQ23" s="403"/>
      <c r="KFR23" s="403"/>
      <c r="KFS23" s="403"/>
      <c r="KFT23" s="403"/>
      <c r="KFU23" s="403"/>
      <c r="KFV23" s="403"/>
      <c r="KFW23" s="403"/>
      <c r="KFX23" s="403"/>
      <c r="KFY23" s="403"/>
      <c r="KFZ23" s="403"/>
      <c r="KGA23" s="403"/>
      <c r="KGB23" s="403"/>
      <c r="KGC23" s="403"/>
      <c r="KGD23" s="403"/>
      <c r="KGE23" s="403"/>
      <c r="KGF23" s="403"/>
      <c r="KGG23" s="403"/>
      <c r="KGH23" s="403"/>
      <c r="KGI23" s="403"/>
      <c r="KGJ23" s="403"/>
      <c r="KGK23" s="403"/>
      <c r="KGL23" s="403"/>
      <c r="KGM23" s="403"/>
      <c r="KGN23" s="403"/>
      <c r="KGO23" s="403"/>
      <c r="KGP23" s="403"/>
      <c r="KGQ23" s="403"/>
      <c r="KGR23" s="403"/>
      <c r="KGS23" s="403"/>
      <c r="KGT23" s="403"/>
      <c r="KGU23" s="403"/>
      <c r="KGV23" s="403"/>
      <c r="KGW23" s="403"/>
      <c r="KGX23" s="403"/>
      <c r="KGY23" s="403"/>
      <c r="KGZ23" s="403"/>
      <c r="KHA23" s="403"/>
      <c r="KHB23" s="403"/>
      <c r="KHC23" s="403"/>
      <c r="KHD23" s="403"/>
      <c r="KHE23" s="403"/>
      <c r="KHF23" s="403"/>
      <c r="KHG23" s="403"/>
      <c r="KHH23" s="403"/>
      <c r="KHI23" s="403"/>
      <c r="KHJ23" s="403"/>
      <c r="KHK23" s="403"/>
      <c r="KHL23" s="403"/>
      <c r="KHM23" s="403"/>
      <c r="KHN23" s="403"/>
      <c r="KHO23" s="403"/>
      <c r="KHP23" s="403"/>
      <c r="KHQ23" s="403"/>
      <c r="KHR23" s="403"/>
      <c r="KHS23" s="403"/>
      <c r="KHT23" s="403"/>
      <c r="KHU23" s="403"/>
      <c r="KHV23" s="403"/>
      <c r="KHW23" s="403"/>
      <c r="KHX23" s="403"/>
      <c r="KHY23" s="403"/>
      <c r="KHZ23" s="403"/>
      <c r="KIA23" s="403"/>
      <c r="KIB23" s="403"/>
      <c r="KIC23" s="403"/>
      <c r="KID23" s="403"/>
      <c r="KIE23" s="403"/>
      <c r="KIF23" s="403"/>
      <c r="KIG23" s="403"/>
      <c r="KIH23" s="403"/>
      <c r="KII23" s="403"/>
      <c r="KIJ23" s="403"/>
      <c r="KIK23" s="403"/>
      <c r="KIL23" s="403"/>
      <c r="KIM23" s="403"/>
      <c r="KIN23" s="403"/>
      <c r="KIO23" s="403"/>
      <c r="KIP23" s="403"/>
      <c r="KIQ23" s="403"/>
      <c r="KIR23" s="403"/>
      <c r="KIS23" s="403"/>
      <c r="KIT23" s="403"/>
      <c r="KIU23" s="403"/>
      <c r="KIV23" s="403"/>
      <c r="KIW23" s="403"/>
      <c r="KIX23" s="403"/>
      <c r="KIY23" s="403"/>
      <c r="KIZ23" s="403"/>
      <c r="KJA23" s="403"/>
      <c r="KJB23" s="403"/>
      <c r="KJC23" s="403"/>
      <c r="KJD23" s="403"/>
      <c r="KJE23" s="403"/>
      <c r="KJF23" s="403"/>
      <c r="KJG23" s="403"/>
      <c r="KJH23" s="403"/>
      <c r="KJI23" s="403"/>
      <c r="KJJ23" s="403"/>
      <c r="KJK23" s="403"/>
      <c r="KJL23" s="403"/>
      <c r="KJM23" s="403"/>
      <c r="KJN23" s="403"/>
      <c r="KJO23" s="403"/>
      <c r="KJP23" s="403"/>
      <c r="KJQ23" s="403"/>
      <c r="KJR23" s="403"/>
      <c r="KJS23" s="403"/>
      <c r="KJT23" s="403"/>
      <c r="KJU23" s="403"/>
      <c r="KJV23" s="403"/>
      <c r="KJW23" s="403"/>
      <c r="KJX23" s="403"/>
      <c r="KJY23" s="403"/>
      <c r="KJZ23" s="403"/>
      <c r="KKA23" s="403"/>
      <c r="KKB23" s="403"/>
      <c r="KKC23" s="403"/>
      <c r="KKD23" s="403"/>
      <c r="KKE23" s="403"/>
      <c r="KKF23" s="403"/>
      <c r="KKG23" s="403"/>
      <c r="KKH23" s="403"/>
      <c r="KKI23" s="403"/>
      <c r="KKJ23" s="403"/>
      <c r="KKK23" s="403"/>
      <c r="KKL23" s="403"/>
      <c r="KKM23" s="403"/>
      <c r="KKN23" s="403"/>
      <c r="KKO23" s="403"/>
      <c r="KKP23" s="403"/>
      <c r="KKQ23" s="403"/>
      <c r="KKR23" s="403"/>
      <c r="KKS23" s="403"/>
      <c r="KKT23" s="403"/>
      <c r="KKU23" s="403"/>
      <c r="KKV23" s="403"/>
      <c r="KKW23" s="403"/>
      <c r="KKX23" s="403"/>
      <c r="KKY23" s="403"/>
      <c r="KKZ23" s="403"/>
      <c r="KLA23" s="403"/>
      <c r="KLB23" s="403"/>
      <c r="KLC23" s="403"/>
      <c r="KLD23" s="403"/>
      <c r="KLE23" s="403"/>
      <c r="KLF23" s="403"/>
      <c r="KLG23" s="403"/>
      <c r="KLH23" s="403"/>
      <c r="KLI23" s="403"/>
      <c r="KLJ23" s="403"/>
      <c r="KLK23" s="403"/>
      <c r="KLL23" s="403"/>
      <c r="KLM23" s="403"/>
      <c r="KLN23" s="403"/>
      <c r="KLO23" s="403"/>
      <c r="KLP23" s="403"/>
      <c r="KLQ23" s="403"/>
      <c r="KLR23" s="403"/>
      <c r="KLS23" s="403"/>
      <c r="KLT23" s="403"/>
      <c r="KLU23" s="403"/>
      <c r="KLV23" s="403"/>
      <c r="KLW23" s="403"/>
      <c r="KLX23" s="403"/>
      <c r="KLY23" s="403"/>
      <c r="KLZ23" s="403"/>
      <c r="KMA23" s="403"/>
      <c r="KMB23" s="403"/>
      <c r="KMC23" s="403"/>
      <c r="KMD23" s="403"/>
      <c r="KME23" s="403"/>
      <c r="KMF23" s="403"/>
      <c r="KMG23" s="403"/>
      <c r="KMH23" s="403"/>
      <c r="KMI23" s="403"/>
      <c r="KMJ23" s="403"/>
      <c r="KMK23" s="403"/>
      <c r="KML23" s="403"/>
      <c r="KMM23" s="403"/>
      <c r="KMN23" s="403"/>
      <c r="KMO23" s="403"/>
      <c r="KMP23" s="403"/>
      <c r="KMQ23" s="403"/>
      <c r="KMR23" s="403"/>
      <c r="KMS23" s="403"/>
      <c r="KMT23" s="403"/>
      <c r="KMU23" s="403"/>
      <c r="KMV23" s="403"/>
      <c r="KMW23" s="403"/>
      <c r="KMX23" s="403"/>
      <c r="KMY23" s="403"/>
      <c r="KMZ23" s="403"/>
      <c r="KNA23" s="403"/>
      <c r="KNB23" s="403"/>
      <c r="KNC23" s="403"/>
      <c r="KND23" s="403"/>
      <c r="KNE23" s="403"/>
      <c r="KNF23" s="403"/>
      <c r="KNG23" s="403"/>
      <c r="KNH23" s="403"/>
      <c r="KNI23" s="403"/>
      <c r="KNJ23" s="403"/>
      <c r="KNK23" s="403"/>
      <c r="KNL23" s="403"/>
      <c r="KNM23" s="403"/>
      <c r="KNN23" s="403"/>
      <c r="KNO23" s="403"/>
      <c r="KNP23" s="403"/>
      <c r="KNQ23" s="403"/>
      <c r="KNR23" s="403"/>
      <c r="KNS23" s="403"/>
      <c r="KNT23" s="403"/>
      <c r="KNU23" s="403"/>
      <c r="KNV23" s="403"/>
      <c r="KNW23" s="403"/>
      <c r="KNX23" s="403"/>
      <c r="KNY23" s="403"/>
      <c r="KNZ23" s="403"/>
      <c r="KOA23" s="403"/>
      <c r="KOB23" s="403"/>
      <c r="KOC23" s="403"/>
      <c r="KOD23" s="403"/>
      <c r="KOE23" s="403"/>
      <c r="KOF23" s="403"/>
      <c r="KOG23" s="403"/>
      <c r="KOH23" s="403"/>
      <c r="KOI23" s="403"/>
      <c r="KOJ23" s="403"/>
      <c r="KOK23" s="403"/>
      <c r="KOL23" s="403"/>
      <c r="KOM23" s="403"/>
      <c r="KON23" s="403"/>
      <c r="KOO23" s="403"/>
      <c r="KOP23" s="403"/>
      <c r="KOQ23" s="403"/>
      <c r="KOR23" s="403"/>
      <c r="KOS23" s="403"/>
      <c r="KOT23" s="403"/>
      <c r="KOU23" s="403"/>
      <c r="KOV23" s="403"/>
      <c r="KOW23" s="403"/>
      <c r="KOX23" s="403"/>
      <c r="KOY23" s="403"/>
      <c r="KOZ23" s="403"/>
      <c r="KPA23" s="403"/>
      <c r="KPB23" s="403"/>
      <c r="KPC23" s="403"/>
      <c r="KPD23" s="403"/>
      <c r="KPE23" s="403"/>
      <c r="KPF23" s="403"/>
      <c r="KPG23" s="403"/>
      <c r="KPH23" s="403"/>
      <c r="KPI23" s="403"/>
      <c r="KPJ23" s="403"/>
      <c r="KPK23" s="403"/>
      <c r="KPL23" s="403"/>
      <c r="KPM23" s="403"/>
      <c r="KPN23" s="403"/>
      <c r="KPO23" s="403"/>
      <c r="KPP23" s="403"/>
      <c r="KPQ23" s="403"/>
      <c r="KPR23" s="403"/>
      <c r="KPS23" s="403"/>
      <c r="KPT23" s="403"/>
      <c r="KPU23" s="403"/>
      <c r="KPV23" s="403"/>
      <c r="KPW23" s="403"/>
      <c r="KPX23" s="403"/>
      <c r="KPY23" s="403"/>
      <c r="KPZ23" s="403"/>
      <c r="KQA23" s="403"/>
      <c r="KQB23" s="403"/>
      <c r="KQC23" s="403"/>
      <c r="KQD23" s="403"/>
      <c r="KQE23" s="403"/>
      <c r="KQF23" s="403"/>
      <c r="KQG23" s="403"/>
      <c r="KQH23" s="403"/>
      <c r="KQI23" s="403"/>
      <c r="KQJ23" s="403"/>
      <c r="KQK23" s="403"/>
      <c r="KQL23" s="403"/>
      <c r="KQM23" s="403"/>
      <c r="KQN23" s="403"/>
      <c r="KQO23" s="403"/>
      <c r="KQP23" s="403"/>
      <c r="KQQ23" s="403"/>
      <c r="KQR23" s="403"/>
      <c r="KQS23" s="403"/>
      <c r="KQT23" s="403"/>
      <c r="KQU23" s="403"/>
      <c r="KQV23" s="403"/>
      <c r="KQW23" s="403"/>
      <c r="KQX23" s="403"/>
      <c r="KQY23" s="403"/>
      <c r="KQZ23" s="403"/>
      <c r="KRA23" s="403"/>
      <c r="KRB23" s="403"/>
      <c r="KRC23" s="403"/>
      <c r="KRD23" s="403"/>
      <c r="KRE23" s="403"/>
      <c r="KRF23" s="403"/>
      <c r="KRG23" s="403"/>
      <c r="KRH23" s="403"/>
      <c r="KRI23" s="403"/>
      <c r="KRJ23" s="403"/>
      <c r="KRK23" s="403"/>
      <c r="KRL23" s="403"/>
      <c r="KRM23" s="403"/>
      <c r="KRN23" s="403"/>
      <c r="KRO23" s="403"/>
      <c r="KRP23" s="403"/>
      <c r="KRQ23" s="403"/>
      <c r="KRR23" s="403"/>
      <c r="KRS23" s="403"/>
      <c r="KRT23" s="403"/>
      <c r="KRU23" s="403"/>
      <c r="KRV23" s="403"/>
      <c r="KRW23" s="403"/>
      <c r="KRX23" s="403"/>
      <c r="KRY23" s="403"/>
      <c r="KRZ23" s="403"/>
      <c r="KSA23" s="403"/>
      <c r="KSB23" s="403"/>
      <c r="KSC23" s="403"/>
      <c r="KSD23" s="403"/>
      <c r="KSE23" s="403"/>
      <c r="KSF23" s="403"/>
      <c r="KSG23" s="403"/>
      <c r="KSH23" s="403"/>
      <c r="KSI23" s="403"/>
      <c r="KSJ23" s="403"/>
      <c r="KSK23" s="403"/>
      <c r="KSL23" s="403"/>
      <c r="KSM23" s="403"/>
      <c r="KSN23" s="403"/>
      <c r="KSO23" s="403"/>
      <c r="KSP23" s="403"/>
      <c r="KSQ23" s="403"/>
      <c r="KSR23" s="403"/>
      <c r="KSS23" s="403"/>
      <c r="KST23" s="403"/>
      <c r="KSU23" s="403"/>
      <c r="KSV23" s="403"/>
      <c r="KSW23" s="403"/>
      <c r="KSX23" s="403"/>
      <c r="KSY23" s="403"/>
      <c r="KSZ23" s="403"/>
      <c r="KTA23" s="403"/>
      <c r="KTB23" s="403"/>
      <c r="KTC23" s="403"/>
      <c r="KTD23" s="403"/>
      <c r="KTE23" s="403"/>
      <c r="KTF23" s="403"/>
      <c r="KTG23" s="403"/>
      <c r="KTH23" s="403"/>
      <c r="KTI23" s="403"/>
      <c r="KTJ23" s="403"/>
      <c r="KTK23" s="403"/>
      <c r="KTL23" s="403"/>
      <c r="KTM23" s="403"/>
      <c r="KTN23" s="403"/>
      <c r="KTO23" s="403"/>
      <c r="KTP23" s="403"/>
      <c r="KTQ23" s="403"/>
      <c r="KTR23" s="403"/>
      <c r="KTS23" s="403"/>
      <c r="KTT23" s="403"/>
      <c r="KTU23" s="403"/>
      <c r="KTV23" s="403"/>
      <c r="KTW23" s="403"/>
      <c r="KTX23" s="403"/>
      <c r="KTY23" s="403"/>
      <c r="KTZ23" s="403"/>
      <c r="KUA23" s="403"/>
      <c r="KUB23" s="403"/>
      <c r="KUC23" s="403"/>
      <c r="KUD23" s="403"/>
      <c r="KUE23" s="403"/>
      <c r="KUF23" s="403"/>
      <c r="KUG23" s="403"/>
      <c r="KUH23" s="403"/>
      <c r="KUI23" s="403"/>
      <c r="KUJ23" s="403"/>
      <c r="KUK23" s="403"/>
      <c r="KUL23" s="403"/>
      <c r="KUM23" s="403"/>
      <c r="KUN23" s="403"/>
      <c r="KUO23" s="403"/>
      <c r="KUP23" s="403"/>
      <c r="KUQ23" s="403"/>
      <c r="KUR23" s="403"/>
      <c r="KUS23" s="403"/>
      <c r="KUT23" s="403"/>
      <c r="KUU23" s="403"/>
      <c r="KUV23" s="403"/>
      <c r="KUW23" s="403"/>
      <c r="KUX23" s="403"/>
      <c r="KUY23" s="403"/>
      <c r="KUZ23" s="403"/>
      <c r="KVA23" s="403"/>
      <c r="KVB23" s="403"/>
      <c r="KVC23" s="403"/>
      <c r="KVD23" s="403"/>
      <c r="KVE23" s="403"/>
      <c r="KVF23" s="403"/>
      <c r="KVG23" s="403"/>
      <c r="KVH23" s="403"/>
      <c r="KVI23" s="403"/>
      <c r="KVJ23" s="403"/>
      <c r="KVK23" s="403"/>
      <c r="KVL23" s="403"/>
      <c r="KVM23" s="403"/>
      <c r="KVN23" s="403"/>
      <c r="KVO23" s="403"/>
      <c r="KVP23" s="403"/>
      <c r="KVQ23" s="403"/>
      <c r="KVR23" s="403"/>
      <c r="KVS23" s="403"/>
      <c r="KVT23" s="403"/>
      <c r="KVU23" s="403"/>
      <c r="KVV23" s="403"/>
      <c r="KVW23" s="403"/>
      <c r="KVX23" s="403"/>
      <c r="KVY23" s="403"/>
      <c r="KVZ23" s="403"/>
      <c r="KWA23" s="403"/>
      <c r="KWB23" s="403"/>
      <c r="KWC23" s="403"/>
      <c r="KWD23" s="403"/>
      <c r="KWE23" s="403"/>
      <c r="KWF23" s="403"/>
      <c r="KWG23" s="403"/>
      <c r="KWH23" s="403"/>
      <c r="KWI23" s="403"/>
      <c r="KWJ23" s="403"/>
      <c r="KWK23" s="403"/>
      <c r="KWL23" s="403"/>
      <c r="KWM23" s="403"/>
      <c r="KWN23" s="403"/>
      <c r="KWO23" s="403"/>
      <c r="KWP23" s="403"/>
      <c r="KWQ23" s="403"/>
      <c r="KWR23" s="403"/>
      <c r="KWS23" s="403"/>
      <c r="KWT23" s="403"/>
      <c r="KWU23" s="403"/>
      <c r="KWV23" s="403"/>
      <c r="KWW23" s="403"/>
      <c r="KWX23" s="403"/>
      <c r="KWY23" s="403"/>
      <c r="KWZ23" s="403"/>
      <c r="KXA23" s="403"/>
      <c r="KXB23" s="403"/>
      <c r="KXC23" s="403"/>
      <c r="KXD23" s="403"/>
      <c r="KXE23" s="403"/>
      <c r="KXF23" s="403"/>
      <c r="KXG23" s="403"/>
      <c r="KXH23" s="403"/>
      <c r="KXI23" s="403"/>
      <c r="KXJ23" s="403"/>
      <c r="KXK23" s="403"/>
      <c r="KXL23" s="403"/>
      <c r="KXM23" s="403"/>
      <c r="KXN23" s="403"/>
      <c r="KXO23" s="403"/>
      <c r="KXP23" s="403"/>
      <c r="KXQ23" s="403"/>
      <c r="KXR23" s="403"/>
      <c r="KXS23" s="403"/>
      <c r="KXT23" s="403"/>
      <c r="KXU23" s="403"/>
      <c r="KXV23" s="403"/>
      <c r="KXW23" s="403"/>
      <c r="KXX23" s="403"/>
      <c r="KXY23" s="403"/>
      <c r="KXZ23" s="403"/>
      <c r="KYA23" s="403"/>
      <c r="KYB23" s="403"/>
      <c r="KYC23" s="403"/>
      <c r="KYD23" s="403"/>
      <c r="KYE23" s="403"/>
      <c r="KYF23" s="403"/>
      <c r="KYG23" s="403"/>
      <c r="KYH23" s="403"/>
      <c r="KYI23" s="403"/>
      <c r="KYJ23" s="403"/>
      <c r="KYK23" s="403"/>
      <c r="KYL23" s="403"/>
      <c r="KYM23" s="403"/>
      <c r="KYN23" s="403"/>
      <c r="KYO23" s="403"/>
      <c r="KYP23" s="403"/>
      <c r="KYQ23" s="403"/>
      <c r="KYR23" s="403"/>
      <c r="KYS23" s="403"/>
      <c r="KYT23" s="403"/>
      <c r="KYU23" s="403"/>
      <c r="KYV23" s="403"/>
      <c r="KYW23" s="403"/>
      <c r="KYX23" s="403"/>
      <c r="KYY23" s="403"/>
      <c r="KYZ23" s="403"/>
      <c r="KZA23" s="403"/>
      <c r="KZB23" s="403"/>
      <c r="KZC23" s="403"/>
      <c r="KZD23" s="403"/>
      <c r="KZE23" s="403"/>
      <c r="KZF23" s="403"/>
      <c r="KZG23" s="403"/>
      <c r="KZH23" s="403"/>
      <c r="KZI23" s="403"/>
      <c r="KZJ23" s="403"/>
      <c r="KZK23" s="403"/>
      <c r="KZL23" s="403"/>
      <c r="KZM23" s="403"/>
      <c r="KZN23" s="403"/>
      <c r="KZO23" s="403"/>
      <c r="KZP23" s="403"/>
      <c r="KZQ23" s="403"/>
      <c r="KZR23" s="403"/>
      <c r="KZS23" s="403"/>
      <c r="KZT23" s="403"/>
      <c r="KZU23" s="403"/>
      <c r="KZV23" s="403"/>
      <c r="KZW23" s="403"/>
      <c r="KZX23" s="403"/>
      <c r="KZY23" s="403"/>
      <c r="KZZ23" s="403"/>
      <c r="LAA23" s="403"/>
      <c r="LAB23" s="403"/>
      <c r="LAC23" s="403"/>
      <c r="LAD23" s="403"/>
      <c r="LAE23" s="403"/>
      <c r="LAF23" s="403"/>
      <c r="LAG23" s="403"/>
      <c r="LAH23" s="403"/>
      <c r="LAI23" s="403"/>
      <c r="LAJ23" s="403"/>
      <c r="LAK23" s="403"/>
      <c r="LAL23" s="403"/>
      <c r="LAM23" s="403"/>
      <c r="LAN23" s="403"/>
      <c r="LAO23" s="403"/>
      <c r="LAP23" s="403"/>
      <c r="LAQ23" s="403"/>
      <c r="LAR23" s="403"/>
      <c r="LAS23" s="403"/>
      <c r="LAT23" s="403"/>
      <c r="LAU23" s="403"/>
      <c r="LAV23" s="403"/>
      <c r="LAW23" s="403"/>
      <c r="LAX23" s="403"/>
      <c r="LAY23" s="403"/>
      <c r="LAZ23" s="403"/>
      <c r="LBA23" s="403"/>
      <c r="LBB23" s="403"/>
      <c r="LBC23" s="403"/>
      <c r="LBD23" s="403"/>
      <c r="LBE23" s="403"/>
      <c r="LBF23" s="403"/>
      <c r="LBG23" s="403"/>
      <c r="LBH23" s="403"/>
      <c r="LBI23" s="403"/>
      <c r="LBJ23" s="403"/>
      <c r="LBK23" s="403"/>
      <c r="LBL23" s="403"/>
      <c r="LBM23" s="403"/>
      <c r="LBN23" s="403"/>
      <c r="LBO23" s="403"/>
      <c r="LBP23" s="403"/>
      <c r="LBQ23" s="403"/>
      <c r="LBR23" s="403"/>
      <c r="LBS23" s="403"/>
      <c r="LBT23" s="403"/>
      <c r="LBU23" s="403"/>
      <c r="LBV23" s="403"/>
      <c r="LBW23" s="403"/>
      <c r="LBX23" s="403"/>
      <c r="LBY23" s="403"/>
      <c r="LBZ23" s="403"/>
      <c r="LCA23" s="403"/>
      <c r="LCB23" s="403"/>
      <c r="LCC23" s="403"/>
      <c r="LCD23" s="403"/>
      <c r="LCE23" s="403"/>
      <c r="LCF23" s="403"/>
      <c r="LCG23" s="403"/>
      <c r="LCH23" s="403"/>
      <c r="LCI23" s="403"/>
      <c r="LCJ23" s="403"/>
      <c r="LCK23" s="403"/>
      <c r="LCL23" s="403"/>
      <c r="LCM23" s="403"/>
      <c r="LCN23" s="403"/>
      <c r="LCO23" s="403"/>
      <c r="LCP23" s="403"/>
      <c r="LCQ23" s="403"/>
      <c r="LCR23" s="403"/>
      <c r="LCS23" s="403"/>
      <c r="LCT23" s="403"/>
      <c r="LCU23" s="403"/>
      <c r="LCV23" s="403"/>
      <c r="LCW23" s="403"/>
      <c r="LCX23" s="403"/>
      <c r="LCY23" s="403"/>
      <c r="LCZ23" s="403"/>
      <c r="LDA23" s="403"/>
      <c r="LDB23" s="403"/>
      <c r="LDC23" s="403"/>
      <c r="LDD23" s="403"/>
      <c r="LDE23" s="403"/>
      <c r="LDF23" s="403"/>
      <c r="LDG23" s="403"/>
      <c r="LDH23" s="403"/>
      <c r="LDI23" s="403"/>
      <c r="LDJ23" s="403"/>
      <c r="LDK23" s="403"/>
      <c r="LDL23" s="403"/>
      <c r="LDM23" s="403"/>
      <c r="LDN23" s="403"/>
      <c r="LDO23" s="403"/>
      <c r="LDP23" s="403"/>
      <c r="LDQ23" s="403"/>
      <c r="LDR23" s="403"/>
      <c r="LDS23" s="403"/>
      <c r="LDT23" s="403"/>
      <c r="LDU23" s="403"/>
      <c r="LDV23" s="403"/>
      <c r="LDW23" s="403"/>
      <c r="LDX23" s="403"/>
      <c r="LDY23" s="403"/>
      <c r="LDZ23" s="403"/>
      <c r="LEA23" s="403"/>
      <c r="LEB23" s="403"/>
      <c r="LEC23" s="403"/>
      <c r="LED23" s="403"/>
      <c r="LEE23" s="403"/>
      <c r="LEF23" s="403"/>
      <c r="LEG23" s="403"/>
      <c r="LEH23" s="403"/>
      <c r="LEI23" s="403"/>
      <c r="LEJ23" s="403"/>
      <c r="LEK23" s="403"/>
      <c r="LEL23" s="403"/>
      <c r="LEM23" s="403"/>
      <c r="LEN23" s="403"/>
      <c r="LEO23" s="403"/>
      <c r="LEP23" s="403"/>
      <c r="LEQ23" s="403"/>
      <c r="LER23" s="403"/>
      <c r="LES23" s="403"/>
      <c r="LET23" s="403"/>
      <c r="LEU23" s="403"/>
      <c r="LEV23" s="403"/>
      <c r="LEW23" s="403"/>
      <c r="LEX23" s="403"/>
      <c r="LEY23" s="403"/>
      <c r="LEZ23" s="403"/>
      <c r="LFA23" s="403"/>
      <c r="LFB23" s="403"/>
      <c r="LFC23" s="403"/>
      <c r="LFD23" s="403"/>
      <c r="LFE23" s="403"/>
      <c r="LFF23" s="403"/>
      <c r="LFG23" s="403"/>
      <c r="LFH23" s="403"/>
      <c r="LFI23" s="403"/>
      <c r="LFJ23" s="403"/>
      <c r="LFK23" s="403"/>
      <c r="LFL23" s="403"/>
      <c r="LFM23" s="403"/>
      <c r="LFN23" s="403"/>
      <c r="LFO23" s="403"/>
      <c r="LFP23" s="403"/>
      <c r="LFQ23" s="403"/>
      <c r="LFR23" s="403"/>
      <c r="LFS23" s="403"/>
      <c r="LFT23" s="403"/>
      <c r="LFU23" s="403"/>
      <c r="LFV23" s="403"/>
      <c r="LFW23" s="403"/>
      <c r="LFX23" s="403"/>
      <c r="LFY23" s="403"/>
      <c r="LFZ23" s="403"/>
      <c r="LGA23" s="403"/>
      <c r="LGB23" s="403"/>
      <c r="LGC23" s="403"/>
      <c r="LGD23" s="403"/>
      <c r="LGE23" s="403"/>
      <c r="LGF23" s="403"/>
      <c r="LGG23" s="403"/>
      <c r="LGH23" s="403"/>
      <c r="LGI23" s="403"/>
      <c r="LGJ23" s="403"/>
      <c r="LGK23" s="403"/>
      <c r="LGL23" s="403"/>
      <c r="LGM23" s="403"/>
      <c r="LGN23" s="403"/>
      <c r="LGO23" s="403"/>
      <c r="LGP23" s="403"/>
      <c r="LGQ23" s="403"/>
      <c r="LGR23" s="403"/>
      <c r="LGS23" s="403"/>
      <c r="LGT23" s="403"/>
      <c r="LGU23" s="403"/>
      <c r="LGV23" s="403"/>
      <c r="LGW23" s="403"/>
      <c r="LGX23" s="403"/>
      <c r="LGY23" s="403"/>
      <c r="LGZ23" s="403"/>
      <c r="LHA23" s="403"/>
      <c r="LHB23" s="403"/>
      <c r="LHC23" s="403"/>
      <c r="LHD23" s="403"/>
      <c r="LHE23" s="403"/>
      <c r="LHF23" s="403"/>
      <c r="LHG23" s="403"/>
      <c r="LHH23" s="403"/>
      <c r="LHI23" s="403"/>
      <c r="LHJ23" s="403"/>
      <c r="LHK23" s="403"/>
      <c r="LHL23" s="403"/>
      <c r="LHM23" s="403"/>
      <c r="LHN23" s="403"/>
      <c r="LHO23" s="403"/>
      <c r="LHP23" s="403"/>
      <c r="LHQ23" s="403"/>
      <c r="LHR23" s="403"/>
      <c r="LHS23" s="403"/>
      <c r="LHT23" s="403"/>
      <c r="LHU23" s="403"/>
      <c r="LHV23" s="403"/>
      <c r="LHW23" s="403"/>
      <c r="LHX23" s="403"/>
      <c r="LHY23" s="403"/>
      <c r="LHZ23" s="403"/>
      <c r="LIA23" s="403"/>
      <c r="LIB23" s="403"/>
      <c r="LIC23" s="403"/>
      <c r="LID23" s="403"/>
      <c r="LIE23" s="403"/>
      <c r="LIF23" s="403"/>
      <c r="LIG23" s="403"/>
      <c r="LIH23" s="403"/>
      <c r="LII23" s="403"/>
      <c r="LIJ23" s="403"/>
      <c r="LIK23" s="403"/>
      <c r="LIL23" s="403"/>
      <c r="LIM23" s="403"/>
      <c r="LIN23" s="403"/>
      <c r="LIO23" s="403"/>
      <c r="LIP23" s="403"/>
      <c r="LIQ23" s="403"/>
      <c r="LIR23" s="403"/>
      <c r="LIS23" s="403"/>
      <c r="LIT23" s="403"/>
      <c r="LIU23" s="403"/>
      <c r="LIV23" s="403"/>
      <c r="LIW23" s="403"/>
      <c r="LIX23" s="403"/>
      <c r="LIY23" s="403"/>
      <c r="LIZ23" s="403"/>
      <c r="LJA23" s="403"/>
      <c r="LJB23" s="403"/>
      <c r="LJC23" s="403"/>
      <c r="LJD23" s="403"/>
      <c r="LJE23" s="403"/>
      <c r="LJF23" s="403"/>
      <c r="LJG23" s="403"/>
      <c r="LJH23" s="403"/>
      <c r="LJI23" s="403"/>
      <c r="LJJ23" s="403"/>
      <c r="LJK23" s="403"/>
      <c r="LJL23" s="403"/>
      <c r="LJM23" s="403"/>
      <c r="LJN23" s="403"/>
      <c r="LJO23" s="403"/>
      <c r="LJP23" s="403"/>
      <c r="LJQ23" s="403"/>
      <c r="LJR23" s="403"/>
      <c r="LJS23" s="403"/>
      <c r="LJT23" s="403"/>
      <c r="LJU23" s="403"/>
      <c r="LJV23" s="403"/>
      <c r="LJW23" s="403"/>
      <c r="LJX23" s="403"/>
      <c r="LJY23" s="403"/>
      <c r="LJZ23" s="403"/>
      <c r="LKA23" s="403"/>
      <c r="LKB23" s="403"/>
      <c r="LKC23" s="403"/>
      <c r="LKD23" s="403"/>
      <c r="LKE23" s="403"/>
      <c r="LKF23" s="403"/>
      <c r="LKG23" s="403"/>
      <c r="LKH23" s="403"/>
      <c r="LKI23" s="403"/>
      <c r="LKJ23" s="403"/>
      <c r="LKK23" s="403"/>
      <c r="LKL23" s="403"/>
      <c r="LKM23" s="403"/>
      <c r="LKN23" s="403"/>
      <c r="LKO23" s="403"/>
      <c r="LKP23" s="403"/>
      <c r="LKQ23" s="403"/>
      <c r="LKR23" s="403"/>
      <c r="LKS23" s="403"/>
      <c r="LKT23" s="403"/>
      <c r="LKU23" s="403"/>
      <c r="LKV23" s="403"/>
      <c r="LKW23" s="403"/>
      <c r="LKX23" s="403"/>
      <c r="LKY23" s="403"/>
      <c r="LKZ23" s="403"/>
      <c r="LLA23" s="403"/>
      <c r="LLB23" s="403"/>
      <c r="LLC23" s="403"/>
      <c r="LLD23" s="403"/>
      <c r="LLE23" s="403"/>
      <c r="LLF23" s="403"/>
      <c r="LLG23" s="403"/>
      <c r="LLH23" s="403"/>
      <c r="LLI23" s="403"/>
      <c r="LLJ23" s="403"/>
      <c r="LLK23" s="403"/>
      <c r="LLL23" s="403"/>
      <c r="LLM23" s="403"/>
      <c r="LLN23" s="403"/>
      <c r="LLO23" s="403"/>
      <c r="LLP23" s="403"/>
      <c r="LLQ23" s="403"/>
      <c r="LLR23" s="403"/>
      <c r="LLS23" s="403"/>
      <c r="LLT23" s="403"/>
      <c r="LLU23" s="403"/>
      <c r="LLV23" s="403"/>
      <c r="LLW23" s="403"/>
      <c r="LLX23" s="403"/>
      <c r="LLY23" s="403"/>
      <c r="LLZ23" s="403"/>
      <c r="LMA23" s="403"/>
      <c r="LMB23" s="403"/>
      <c r="LMC23" s="403"/>
      <c r="LMD23" s="403"/>
      <c r="LME23" s="403"/>
      <c r="LMF23" s="403"/>
      <c r="LMG23" s="403"/>
      <c r="LMH23" s="403"/>
      <c r="LMI23" s="403"/>
      <c r="LMJ23" s="403"/>
      <c r="LMK23" s="403"/>
      <c r="LML23" s="403"/>
      <c r="LMM23" s="403"/>
      <c r="LMN23" s="403"/>
      <c r="LMO23" s="403"/>
      <c r="LMP23" s="403"/>
      <c r="LMQ23" s="403"/>
      <c r="LMR23" s="403"/>
      <c r="LMS23" s="403"/>
      <c r="LMT23" s="403"/>
      <c r="LMU23" s="403"/>
      <c r="LMV23" s="403"/>
      <c r="LMW23" s="403"/>
      <c r="LMX23" s="403"/>
      <c r="LMY23" s="403"/>
      <c r="LMZ23" s="403"/>
      <c r="LNA23" s="403"/>
      <c r="LNB23" s="403"/>
      <c r="LNC23" s="403"/>
      <c r="LND23" s="403"/>
      <c r="LNE23" s="403"/>
      <c r="LNF23" s="403"/>
      <c r="LNG23" s="403"/>
      <c r="LNH23" s="403"/>
      <c r="LNI23" s="403"/>
      <c r="LNJ23" s="403"/>
      <c r="LNK23" s="403"/>
      <c r="LNL23" s="403"/>
      <c r="LNM23" s="403"/>
      <c r="LNN23" s="403"/>
      <c r="LNO23" s="403"/>
      <c r="LNP23" s="403"/>
      <c r="LNQ23" s="403"/>
      <c r="LNR23" s="403"/>
      <c r="LNS23" s="403"/>
      <c r="LNT23" s="403"/>
      <c r="LNU23" s="403"/>
      <c r="LNV23" s="403"/>
      <c r="LNW23" s="403"/>
      <c r="LNX23" s="403"/>
      <c r="LNY23" s="403"/>
      <c r="LNZ23" s="403"/>
      <c r="LOA23" s="403"/>
      <c r="LOB23" s="403"/>
      <c r="LOC23" s="403"/>
      <c r="LOD23" s="403"/>
      <c r="LOE23" s="403"/>
      <c r="LOF23" s="403"/>
      <c r="LOG23" s="403"/>
      <c r="LOH23" s="403"/>
      <c r="LOI23" s="403"/>
      <c r="LOJ23" s="403"/>
      <c r="LOK23" s="403"/>
      <c r="LOL23" s="403"/>
      <c r="LOM23" s="403"/>
      <c r="LON23" s="403"/>
      <c r="LOO23" s="403"/>
      <c r="LOP23" s="403"/>
      <c r="LOQ23" s="403"/>
      <c r="LOR23" s="403"/>
      <c r="LOS23" s="403"/>
      <c r="LOT23" s="403"/>
      <c r="LOU23" s="403"/>
      <c r="LOV23" s="403"/>
      <c r="LOW23" s="403"/>
      <c r="LOX23" s="403"/>
      <c r="LOY23" s="403"/>
      <c r="LOZ23" s="403"/>
      <c r="LPA23" s="403"/>
      <c r="LPB23" s="403"/>
      <c r="LPC23" s="403"/>
      <c r="LPD23" s="403"/>
      <c r="LPE23" s="403"/>
      <c r="LPF23" s="403"/>
      <c r="LPG23" s="403"/>
      <c r="LPH23" s="403"/>
      <c r="LPI23" s="403"/>
      <c r="LPJ23" s="403"/>
      <c r="LPK23" s="403"/>
      <c r="LPL23" s="403"/>
      <c r="LPM23" s="403"/>
      <c r="LPN23" s="403"/>
      <c r="LPO23" s="403"/>
      <c r="LPP23" s="403"/>
      <c r="LPQ23" s="403"/>
      <c r="LPR23" s="403"/>
      <c r="LPS23" s="403"/>
      <c r="LPT23" s="403"/>
      <c r="LPU23" s="403"/>
      <c r="LPV23" s="403"/>
      <c r="LPW23" s="403"/>
      <c r="LPX23" s="403"/>
      <c r="LPY23" s="403"/>
      <c r="LPZ23" s="403"/>
      <c r="LQA23" s="403"/>
      <c r="LQB23" s="403"/>
      <c r="LQC23" s="403"/>
      <c r="LQD23" s="403"/>
      <c r="LQE23" s="403"/>
      <c r="LQF23" s="403"/>
      <c r="LQG23" s="403"/>
      <c r="LQH23" s="403"/>
      <c r="LQI23" s="403"/>
      <c r="LQJ23" s="403"/>
      <c r="LQK23" s="403"/>
      <c r="LQL23" s="403"/>
      <c r="LQM23" s="403"/>
      <c r="LQN23" s="403"/>
      <c r="LQO23" s="403"/>
      <c r="LQP23" s="403"/>
      <c r="LQQ23" s="403"/>
      <c r="LQR23" s="403"/>
      <c r="LQS23" s="403"/>
      <c r="LQT23" s="403"/>
      <c r="LQU23" s="403"/>
      <c r="LQV23" s="403"/>
      <c r="LQW23" s="403"/>
      <c r="LQX23" s="403"/>
      <c r="LQY23" s="403"/>
      <c r="LQZ23" s="403"/>
      <c r="LRA23" s="403"/>
      <c r="LRB23" s="403"/>
      <c r="LRC23" s="403"/>
      <c r="LRD23" s="403"/>
      <c r="LRE23" s="403"/>
      <c r="LRF23" s="403"/>
      <c r="LRG23" s="403"/>
      <c r="LRH23" s="403"/>
      <c r="LRI23" s="403"/>
      <c r="LRJ23" s="403"/>
      <c r="LRK23" s="403"/>
      <c r="LRL23" s="403"/>
      <c r="LRM23" s="403"/>
      <c r="LRN23" s="403"/>
      <c r="LRO23" s="403"/>
      <c r="LRP23" s="403"/>
      <c r="LRQ23" s="403"/>
      <c r="LRR23" s="403"/>
      <c r="LRS23" s="403"/>
      <c r="LRT23" s="403"/>
      <c r="LRU23" s="403"/>
      <c r="LRV23" s="403"/>
      <c r="LRW23" s="403"/>
      <c r="LRX23" s="403"/>
      <c r="LRY23" s="403"/>
      <c r="LRZ23" s="403"/>
      <c r="LSA23" s="403"/>
      <c r="LSB23" s="403"/>
      <c r="LSC23" s="403"/>
      <c r="LSD23" s="403"/>
      <c r="LSE23" s="403"/>
      <c r="LSF23" s="403"/>
      <c r="LSG23" s="403"/>
      <c r="LSH23" s="403"/>
      <c r="LSI23" s="403"/>
      <c r="LSJ23" s="403"/>
      <c r="LSK23" s="403"/>
      <c r="LSL23" s="403"/>
      <c r="LSM23" s="403"/>
      <c r="LSN23" s="403"/>
      <c r="LSO23" s="403"/>
      <c r="LSP23" s="403"/>
      <c r="LSQ23" s="403"/>
      <c r="LSR23" s="403"/>
      <c r="LSS23" s="403"/>
      <c r="LST23" s="403"/>
      <c r="LSU23" s="403"/>
      <c r="LSV23" s="403"/>
      <c r="LSW23" s="403"/>
      <c r="LSX23" s="403"/>
      <c r="LSY23" s="403"/>
      <c r="LSZ23" s="403"/>
      <c r="LTA23" s="403"/>
      <c r="LTB23" s="403"/>
      <c r="LTC23" s="403"/>
      <c r="LTD23" s="403"/>
      <c r="LTE23" s="403"/>
      <c r="LTF23" s="403"/>
      <c r="LTG23" s="403"/>
      <c r="LTH23" s="403"/>
      <c r="LTI23" s="403"/>
      <c r="LTJ23" s="403"/>
      <c r="LTK23" s="403"/>
      <c r="LTL23" s="403"/>
      <c r="LTM23" s="403"/>
      <c r="LTN23" s="403"/>
      <c r="LTO23" s="403"/>
      <c r="LTP23" s="403"/>
      <c r="LTQ23" s="403"/>
      <c r="LTR23" s="403"/>
      <c r="LTS23" s="403"/>
      <c r="LTT23" s="403"/>
      <c r="LTU23" s="403"/>
      <c r="LTV23" s="403"/>
      <c r="LTW23" s="403"/>
      <c r="LTX23" s="403"/>
      <c r="LTY23" s="403"/>
      <c r="LTZ23" s="403"/>
      <c r="LUA23" s="403"/>
      <c r="LUB23" s="403"/>
      <c r="LUC23" s="403"/>
      <c r="LUD23" s="403"/>
      <c r="LUE23" s="403"/>
      <c r="LUF23" s="403"/>
      <c r="LUG23" s="403"/>
      <c r="LUH23" s="403"/>
      <c r="LUI23" s="403"/>
      <c r="LUJ23" s="403"/>
      <c r="LUK23" s="403"/>
      <c r="LUL23" s="403"/>
      <c r="LUM23" s="403"/>
      <c r="LUN23" s="403"/>
      <c r="LUO23" s="403"/>
      <c r="LUP23" s="403"/>
      <c r="LUQ23" s="403"/>
      <c r="LUR23" s="403"/>
      <c r="LUS23" s="403"/>
      <c r="LUT23" s="403"/>
      <c r="LUU23" s="403"/>
      <c r="LUV23" s="403"/>
      <c r="LUW23" s="403"/>
      <c r="LUX23" s="403"/>
      <c r="LUY23" s="403"/>
      <c r="LUZ23" s="403"/>
      <c r="LVA23" s="403"/>
      <c r="LVB23" s="403"/>
      <c r="LVC23" s="403"/>
      <c r="LVD23" s="403"/>
      <c r="LVE23" s="403"/>
      <c r="LVF23" s="403"/>
      <c r="LVG23" s="403"/>
      <c r="LVH23" s="403"/>
      <c r="LVI23" s="403"/>
      <c r="LVJ23" s="403"/>
      <c r="LVK23" s="403"/>
      <c r="LVL23" s="403"/>
      <c r="LVM23" s="403"/>
      <c r="LVN23" s="403"/>
      <c r="LVO23" s="403"/>
      <c r="LVP23" s="403"/>
      <c r="LVQ23" s="403"/>
      <c r="LVR23" s="403"/>
      <c r="LVS23" s="403"/>
      <c r="LVT23" s="403"/>
      <c r="LVU23" s="403"/>
      <c r="LVV23" s="403"/>
      <c r="LVW23" s="403"/>
      <c r="LVX23" s="403"/>
      <c r="LVY23" s="403"/>
      <c r="LVZ23" s="403"/>
      <c r="LWA23" s="403"/>
      <c r="LWB23" s="403"/>
      <c r="LWC23" s="403"/>
      <c r="LWD23" s="403"/>
      <c r="LWE23" s="403"/>
      <c r="LWF23" s="403"/>
      <c r="LWG23" s="403"/>
      <c r="LWH23" s="403"/>
      <c r="LWI23" s="403"/>
      <c r="LWJ23" s="403"/>
      <c r="LWK23" s="403"/>
      <c r="LWL23" s="403"/>
      <c r="LWM23" s="403"/>
      <c r="LWN23" s="403"/>
      <c r="LWO23" s="403"/>
      <c r="LWP23" s="403"/>
      <c r="LWQ23" s="403"/>
      <c r="LWR23" s="403"/>
      <c r="LWS23" s="403"/>
      <c r="LWT23" s="403"/>
      <c r="LWU23" s="403"/>
      <c r="LWV23" s="403"/>
      <c r="LWW23" s="403"/>
      <c r="LWX23" s="403"/>
      <c r="LWY23" s="403"/>
      <c r="LWZ23" s="403"/>
      <c r="LXA23" s="403"/>
      <c r="LXB23" s="403"/>
      <c r="LXC23" s="403"/>
      <c r="LXD23" s="403"/>
      <c r="LXE23" s="403"/>
      <c r="LXF23" s="403"/>
      <c r="LXG23" s="403"/>
      <c r="LXH23" s="403"/>
      <c r="LXI23" s="403"/>
      <c r="LXJ23" s="403"/>
      <c r="LXK23" s="403"/>
      <c r="LXL23" s="403"/>
      <c r="LXM23" s="403"/>
      <c r="LXN23" s="403"/>
      <c r="LXO23" s="403"/>
      <c r="LXP23" s="403"/>
      <c r="LXQ23" s="403"/>
      <c r="LXR23" s="403"/>
      <c r="LXS23" s="403"/>
      <c r="LXT23" s="403"/>
      <c r="LXU23" s="403"/>
      <c r="LXV23" s="403"/>
      <c r="LXW23" s="403"/>
      <c r="LXX23" s="403"/>
      <c r="LXY23" s="403"/>
      <c r="LXZ23" s="403"/>
      <c r="LYA23" s="403"/>
      <c r="LYB23" s="403"/>
      <c r="LYC23" s="403"/>
      <c r="LYD23" s="403"/>
      <c r="LYE23" s="403"/>
      <c r="LYF23" s="403"/>
      <c r="LYG23" s="403"/>
      <c r="LYH23" s="403"/>
      <c r="LYI23" s="403"/>
      <c r="LYJ23" s="403"/>
      <c r="LYK23" s="403"/>
      <c r="LYL23" s="403"/>
      <c r="LYM23" s="403"/>
      <c r="LYN23" s="403"/>
      <c r="LYO23" s="403"/>
      <c r="LYP23" s="403"/>
      <c r="LYQ23" s="403"/>
      <c r="LYR23" s="403"/>
      <c r="LYS23" s="403"/>
      <c r="LYT23" s="403"/>
      <c r="LYU23" s="403"/>
      <c r="LYV23" s="403"/>
      <c r="LYW23" s="403"/>
      <c r="LYX23" s="403"/>
      <c r="LYY23" s="403"/>
      <c r="LYZ23" s="403"/>
      <c r="LZA23" s="403"/>
      <c r="LZB23" s="403"/>
      <c r="LZC23" s="403"/>
      <c r="LZD23" s="403"/>
      <c r="LZE23" s="403"/>
      <c r="LZF23" s="403"/>
      <c r="LZG23" s="403"/>
      <c r="LZH23" s="403"/>
      <c r="LZI23" s="403"/>
      <c r="LZJ23" s="403"/>
      <c r="LZK23" s="403"/>
      <c r="LZL23" s="403"/>
      <c r="LZM23" s="403"/>
      <c r="LZN23" s="403"/>
      <c r="LZO23" s="403"/>
      <c r="LZP23" s="403"/>
      <c r="LZQ23" s="403"/>
      <c r="LZR23" s="403"/>
      <c r="LZS23" s="403"/>
      <c r="LZT23" s="403"/>
      <c r="LZU23" s="403"/>
      <c r="LZV23" s="403"/>
      <c r="LZW23" s="403"/>
      <c r="LZX23" s="403"/>
      <c r="LZY23" s="403"/>
      <c r="LZZ23" s="403"/>
      <c r="MAA23" s="403"/>
      <c r="MAB23" s="403"/>
      <c r="MAC23" s="403"/>
      <c r="MAD23" s="403"/>
      <c r="MAE23" s="403"/>
      <c r="MAF23" s="403"/>
      <c r="MAG23" s="403"/>
      <c r="MAH23" s="403"/>
      <c r="MAI23" s="403"/>
      <c r="MAJ23" s="403"/>
      <c r="MAK23" s="403"/>
      <c r="MAL23" s="403"/>
      <c r="MAM23" s="403"/>
      <c r="MAN23" s="403"/>
      <c r="MAO23" s="403"/>
      <c r="MAP23" s="403"/>
      <c r="MAQ23" s="403"/>
      <c r="MAR23" s="403"/>
      <c r="MAS23" s="403"/>
      <c r="MAT23" s="403"/>
      <c r="MAU23" s="403"/>
      <c r="MAV23" s="403"/>
      <c r="MAW23" s="403"/>
      <c r="MAX23" s="403"/>
      <c r="MAY23" s="403"/>
      <c r="MAZ23" s="403"/>
      <c r="MBA23" s="403"/>
      <c r="MBB23" s="403"/>
      <c r="MBC23" s="403"/>
      <c r="MBD23" s="403"/>
      <c r="MBE23" s="403"/>
      <c r="MBF23" s="403"/>
      <c r="MBG23" s="403"/>
      <c r="MBH23" s="403"/>
      <c r="MBI23" s="403"/>
      <c r="MBJ23" s="403"/>
      <c r="MBK23" s="403"/>
      <c r="MBL23" s="403"/>
      <c r="MBM23" s="403"/>
      <c r="MBN23" s="403"/>
      <c r="MBO23" s="403"/>
      <c r="MBP23" s="403"/>
      <c r="MBQ23" s="403"/>
      <c r="MBR23" s="403"/>
      <c r="MBS23" s="403"/>
      <c r="MBT23" s="403"/>
      <c r="MBU23" s="403"/>
      <c r="MBV23" s="403"/>
      <c r="MBW23" s="403"/>
      <c r="MBX23" s="403"/>
      <c r="MBY23" s="403"/>
      <c r="MBZ23" s="403"/>
      <c r="MCA23" s="403"/>
      <c r="MCB23" s="403"/>
      <c r="MCC23" s="403"/>
      <c r="MCD23" s="403"/>
      <c r="MCE23" s="403"/>
      <c r="MCF23" s="403"/>
      <c r="MCG23" s="403"/>
      <c r="MCH23" s="403"/>
      <c r="MCI23" s="403"/>
      <c r="MCJ23" s="403"/>
      <c r="MCK23" s="403"/>
      <c r="MCL23" s="403"/>
      <c r="MCM23" s="403"/>
      <c r="MCN23" s="403"/>
      <c r="MCO23" s="403"/>
      <c r="MCP23" s="403"/>
      <c r="MCQ23" s="403"/>
      <c r="MCR23" s="403"/>
      <c r="MCS23" s="403"/>
      <c r="MCT23" s="403"/>
      <c r="MCU23" s="403"/>
      <c r="MCV23" s="403"/>
      <c r="MCW23" s="403"/>
      <c r="MCX23" s="403"/>
      <c r="MCY23" s="403"/>
      <c r="MCZ23" s="403"/>
      <c r="MDA23" s="403"/>
      <c r="MDB23" s="403"/>
      <c r="MDC23" s="403"/>
      <c r="MDD23" s="403"/>
      <c r="MDE23" s="403"/>
      <c r="MDF23" s="403"/>
      <c r="MDG23" s="403"/>
      <c r="MDH23" s="403"/>
      <c r="MDI23" s="403"/>
      <c r="MDJ23" s="403"/>
      <c r="MDK23" s="403"/>
      <c r="MDL23" s="403"/>
      <c r="MDM23" s="403"/>
      <c r="MDN23" s="403"/>
      <c r="MDO23" s="403"/>
      <c r="MDP23" s="403"/>
      <c r="MDQ23" s="403"/>
      <c r="MDR23" s="403"/>
      <c r="MDS23" s="403"/>
      <c r="MDT23" s="403"/>
      <c r="MDU23" s="403"/>
      <c r="MDV23" s="403"/>
      <c r="MDW23" s="403"/>
      <c r="MDX23" s="403"/>
      <c r="MDY23" s="403"/>
      <c r="MDZ23" s="403"/>
      <c r="MEA23" s="403"/>
      <c r="MEB23" s="403"/>
      <c r="MEC23" s="403"/>
      <c r="MED23" s="403"/>
      <c r="MEE23" s="403"/>
      <c r="MEF23" s="403"/>
      <c r="MEG23" s="403"/>
      <c r="MEH23" s="403"/>
      <c r="MEI23" s="403"/>
      <c r="MEJ23" s="403"/>
      <c r="MEK23" s="403"/>
      <c r="MEL23" s="403"/>
      <c r="MEM23" s="403"/>
      <c r="MEN23" s="403"/>
      <c r="MEO23" s="403"/>
      <c r="MEP23" s="403"/>
      <c r="MEQ23" s="403"/>
      <c r="MER23" s="403"/>
      <c r="MES23" s="403"/>
      <c r="MET23" s="403"/>
      <c r="MEU23" s="403"/>
      <c r="MEV23" s="403"/>
      <c r="MEW23" s="403"/>
      <c r="MEX23" s="403"/>
      <c r="MEY23" s="403"/>
      <c r="MEZ23" s="403"/>
      <c r="MFA23" s="403"/>
      <c r="MFB23" s="403"/>
      <c r="MFC23" s="403"/>
      <c r="MFD23" s="403"/>
      <c r="MFE23" s="403"/>
      <c r="MFF23" s="403"/>
      <c r="MFG23" s="403"/>
      <c r="MFH23" s="403"/>
      <c r="MFI23" s="403"/>
      <c r="MFJ23" s="403"/>
      <c r="MFK23" s="403"/>
      <c r="MFL23" s="403"/>
      <c r="MFM23" s="403"/>
      <c r="MFN23" s="403"/>
      <c r="MFO23" s="403"/>
      <c r="MFP23" s="403"/>
      <c r="MFQ23" s="403"/>
      <c r="MFR23" s="403"/>
      <c r="MFS23" s="403"/>
      <c r="MFT23" s="403"/>
      <c r="MFU23" s="403"/>
      <c r="MFV23" s="403"/>
      <c r="MFW23" s="403"/>
      <c r="MFX23" s="403"/>
      <c r="MFY23" s="403"/>
      <c r="MFZ23" s="403"/>
      <c r="MGA23" s="403"/>
      <c r="MGB23" s="403"/>
      <c r="MGC23" s="403"/>
      <c r="MGD23" s="403"/>
      <c r="MGE23" s="403"/>
      <c r="MGF23" s="403"/>
      <c r="MGG23" s="403"/>
      <c r="MGH23" s="403"/>
      <c r="MGI23" s="403"/>
      <c r="MGJ23" s="403"/>
      <c r="MGK23" s="403"/>
      <c r="MGL23" s="403"/>
      <c r="MGM23" s="403"/>
      <c r="MGN23" s="403"/>
      <c r="MGO23" s="403"/>
      <c r="MGP23" s="403"/>
      <c r="MGQ23" s="403"/>
      <c r="MGR23" s="403"/>
      <c r="MGS23" s="403"/>
      <c r="MGT23" s="403"/>
      <c r="MGU23" s="403"/>
      <c r="MGV23" s="403"/>
      <c r="MGW23" s="403"/>
      <c r="MGX23" s="403"/>
      <c r="MGY23" s="403"/>
      <c r="MGZ23" s="403"/>
      <c r="MHA23" s="403"/>
      <c r="MHB23" s="403"/>
      <c r="MHC23" s="403"/>
      <c r="MHD23" s="403"/>
      <c r="MHE23" s="403"/>
      <c r="MHF23" s="403"/>
      <c r="MHG23" s="403"/>
      <c r="MHH23" s="403"/>
      <c r="MHI23" s="403"/>
      <c r="MHJ23" s="403"/>
      <c r="MHK23" s="403"/>
      <c r="MHL23" s="403"/>
      <c r="MHM23" s="403"/>
      <c r="MHN23" s="403"/>
      <c r="MHO23" s="403"/>
      <c r="MHP23" s="403"/>
      <c r="MHQ23" s="403"/>
      <c r="MHR23" s="403"/>
      <c r="MHS23" s="403"/>
      <c r="MHT23" s="403"/>
      <c r="MHU23" s="403"/>
      <c r="MHV23" s="403"/>
      <c r="MHW23" s="403"/>
      <c r="MHX23" s="403"/>
      <c r="MHY23" s="403"/>
      <c r="MHZ23" s="403"/>
      <c r="MIA23" s="403"/>
      <c r="MIB23" s="403"/>
      <c r="MIC23" s="403"/>
      <c r="MID23" s="403"/>
      <c r="MIE23" s="403"/>
      <c r="MIF23" s="403"/>
      <c r="MIG23" s="403"/>
      <c r="MIH23" s="403"/>
      <c r="MII23" s="403"/>
      <c r="MIJ23" s="403"/>
      <c r="MIK23" s="403"/>
      <c r="MIL23" s="403"/>
      <c r="MIM23" s="403"/>
      <c r="MIN23" s="403"/>
      <c r="MIO23" s="403"/>
      <c r="MIP23" s="403"/>
      <c r="MIQ23" s="403"/>
      <c r="MIR23" s="403"/>
      <c r="MIS23" s="403"/>
      <c r="MIT23" s="403"/>
      <c r="MIU23" s="403"/>
      <c r="MIV23" s="403"/>
      <c r="MIW23" s="403"/>
      <c r="MIX23" s="403"/>
      <c r="MIY23" s="403"/>
      <c r="MIZ23" s="403"/>
      <c r="MJA23" s="403"/>
      <c r="MJB23" s="403"/>
      <c r="MJC23" s="403"/>
      <c r="MJD23" s="403"/>
      <c r="MJE23" s="403"/>
      <c r="MJF23" s="403"/>
      <c r="MJG23" s="403"/>
      <c r="MJH23" s="403"/>
      <c r="MJI23" s="403"/>
      <c r="MJJ23" s="403"/>
      <c r="MJK23" s="403"/>
      <c r="MJL23" s="403"/>
      <c r="MJM23" s="403"/>
      <c r="MJN23" s="403"/>
      <c r="MJO23" s="403"/>
      <c r="MJP23" s="403"/>
      <c r="MJQ23" s="403"/>
      <c r="MJR23" s="403"/>
      <c r="MJS23" s="403"/>
      <c r="MJT23" s="403"/>
      <c r="MJU23" s="403"/>
      <c r="MJV23" s="403"/>
      <c r="MJW23" s="403"/>
      <c r="MJX23" s="403"/>
      <c r="MJY23" s="403"/>
      <c r="MJZ23" s="403"/>
      <c r="MKA23" s="403"/>
      <c r="MKB23" s="403"/>
      <c r="MKC23" s="403"/>
      <c r="MKD23" s="403"/>
      <c r="MKE23" s="403"/>
      <c r="MKF23" s="403"/>
      <c r="MKG23" s="403"/>
      <c r="MKH23" s="403"/>
      <c r="MKI23" s="403"/>
      <c r="MKJ23" s="403"/>
      <c r="MKK23" s="403"/>
      <c r="MKL23" s="403"/>
      <c r="MKM23" s="403"/>
      <c r="MKN23" s="403"/>
      <c r="MKO23" s="403"/>
      <c r="MKP23" s="403"/>
      <c r="MKQ23" s="403"/>
      <c r="MKR23" s="403"/>
      <c r="MKS23" s="403"/>
      <c r="MKT23" s="403"/>
      <c r="MKU23" s="403"/>
      <c r="MKV23" s="403"/>
      <c r="MKW23" s="403"/>
      <c r="MKX23" s="403"/>
      <c r="MKY23" s="403"/>
      <c r="MKZ23" s="403"/>
      <c r="MLA23" s="403"/>
      <c r="MLB23" s="403"/>
      <c r="MLC23" s="403"/>
      <c r="MLD23" s="403"/>
      <c r="MLE23" s="403"/>
      <c r="MLF23" s="403"/>
      <c r="MLG23" s="403"/>
      <c r="MLH23" s="403"/>
      <c r="MLI23" s="403"/>
      <c r="MLJ23" s="403"/>
      <c r="MLK23" s="403"/>
      <c r="MLL23" s="403"/>
      <c r="MLM23" s="403"/>
      <c r="MLN23" s="403"/>
      <c r="MLO23" s="403"/>
      <c r="MLP23" s="403"/>
      <c r="MLQ23" s="403"/>
      <c r="MLR23" s="403"/>
      <c r="MLS23" s="403"/>
      <c r="MLT23" s="403"/>
      <c r="MLU23" s="403"/>
      <c r="MLV23" s="403"/>
      <c r="MLW23" s="403"/>
      <c r="MLX23" s="403"/>
      <c r="MLY23" s="403"/>
      <c r="MLZ23" s="403"/>
      <c r="MMA23" s="403"/>
      <c r="MMB23" s="403"/>
      <c r="MMC23" s="403"/>
      <c r="MMD23" s="403"/>
      <c r="MME23" s="403"/>
      <c r="MMF23" s="403"/>
      <c r="MMG23" s="403"/>
      <c r="MMH23" s="403"/>
      <c r="MMI23" s="403"/>
      <c r="MMJ23" s="403"/>
      <c r="MMK23" s="403"/>
      <c r="MML23" s="403"/>
      <c r="MMM23" s="403"/>
      <c r="MMN23" s="403"/>
      <c r="MMO23" s="403"/>
      <c r="MMP23" s="403"/>
      <c r="MMQ23" s="403"/>
      <c r="MMR23" s="403"/>
      <c r="MMS23" s="403"/>
      <c r="MMT23" s="403"/>
      <c r="MMU23" s="403"/>
      <c r="MMV23" s="403"/>
      <c r="MMW23" s="403"/>
      <c r="MMX23" s="403"/>
      <c r="MMY23" s="403"/>
      <c r="MMZ23" s="403"/>
      <c r="MNA23" s="403"/>
      <c r="MNB23" s="403"/>
      <c r="MNC23" s="403"/>
      <c r="MND23" s="403"/>
      <c r="MNE23" s="403"/>
      <c r="MNF23" s="403"/>
      <c r="MNG23" s="403"/>
      <c r="MNH23" s="403"/>
      <c r="MNI23" s="403"/>
      <c r="MNJ23" s="403"/>
      <c r="MNK23" s="403"/>
      <c r="MNL23" s="403"/>
      <c r="MNM23" s="403"/>
      <c r="MNN23" s="403"/>
      <c r="MNO23" s="403"/>
      <c r="MNP23" s="403"/>
      <c r="MNQ23" s="403"/>
      <c r="MNR23" s="403"/>
      <c r="MNS23" s="403"/>
      <c r="MNT23" s="403"/>
      <c r="MNU23" s="403"/>
      <c r="MNV23" s="403"/>
      <c r="MNW23" s="403"/>
      <c r="MNX23" s="403"/>
      <c r="MNY23" s="403"/>
      <c r="MNZ23" s="403"/>
      <c r="MOA23" s="403"/>
      <c r="MOB23" s="403"/>
      <c r="MOC23" s="403"/>
      <c r="MOD23" s="403"/>
      <c r="MOE23" s="403"/>
      <c r="MOF23" s="403"/>
      <c r="MOG23" s="403"/>
      <c r="MOH23" s="403"/>
      <c r="MOI23" s="403"/>
      <c r="MOJ23" s="403"/>
      <c r="MOK23" s="403"/>
      <c r="MOL23" s="403"/>
      <c r="MOM23" s="403"/>
      <c r="MON23" s="403"/>
      <c r="MOO23" s="403"/>
      <c r="MOP23" s="403"/>
      <c r="MOQ23" s="403"/>
      <c r="MOR23" s="403"/>
      <c r="MOS23" s="403"/>
      <c r="MOT23" s="403"/>
      <c r="MOU23" s="403"/>
      <c r="MOV23" s="403"/>
      <c r="MOW23" s="403"/>
      <c r="MOX23" s="403"/>
      <c r="MOY23" s="403"/>
      <c r="MOZ23" s="403"/>
      <c r="MPA23" s="403"/>
      <c r="MPB23" s="403"/>
      <c r="MPC23" s="403"/>
      <c r="MPD23" s="403"/>
      <c r="MPE23" s="403"/>
      <c r="MPF23" s="403"/>
      <c r="MPG23" s="403"/>
      <c r="MPH23" s="403"/>
      <c r="MPI23" s="403"/>
      <c r="MPJ23" s="403"/>
      <c r="MPK23" s="403"/>
      <c r="MPL23" s="403"/>
      <c r="MPM23" s="403"/>
      <c r="MPN23" s="403"/>
      <c r="MPO23" s="403"/>
      <c r="MPP23" s="403"/>
      <c r="MPQ23" s="403"/>
      <c r="MPR23" s="403"/>
      <c r="MPS23" s="403"/>
      <c r="MPT23" s="403"/>
      <c r="MPU23" s="403"/>
      <c r="MPV23" s="403"/>
      <c r="MPW23" s="403"/>
      <c r="MPX23" s="403"/>
      <c r="MPY23" s="403"/>
      <c r="MPZ23" s="403"/>
      <c r="MQA23" s="403"/>
      <c r="MQB23" s="403"/>
      <c r="MQC23" s="403"/>
      <c r="MQD23" s="403"/>
      <c r="MQE23" s="403"/>
      <c r="MQF23" s="403"/>
      <c r="MQG23" s="403"/>
      <c r="MQH23" s="403"/>
      <c r="MQI23" s="403"/>
      <c r="MQJ23" s="403"/>
      <c r="MQK23" s="403"/>
      <c r="MQL23" s="403"/>
      <c r="MQM23" s="403"/>
      <c r="MQN23" s="403"/>
      <c r="MQO23" s="403"/>
      <c r="MQP23" s="403"/>
      <c r="MQQ23" s="403"/>
      <c r="MQR23" s="403"/>
      <c r="MQS23" s="403"/>
      <c r="MQT23" s="403"/>
      <c r="MQU23" s="403"/>
      <c r="MQV23" s="403"/>
      <c r="MQW23" s="403"/>
      <c r="MQX23" s="403"/>
      <c r="MQY23" s="403"/>
      <c r="MQZ23" s="403"/>
      <c r="MRA23" s="403"/>
      <c r="MRB23" s="403"/>
      <c r="MRC23" s="403"/>
      <c r="MRD23" s="403"/>
      <c r="MRE23" s="403"/>
      <c r="MRF23" s="403"/>
      <c r="MRG23" s="403"/>
      <c r="MRH23" s="403"/>
      <c r="MRI23" s="403"/>
      <c r="MRJ23" s="403"/>
      <c r="MRK23" s="403"/>
      <c r="MRL23" s="403"/>
      <c r="MRM23" s="403"/>
      <c r="MRN23" s="403"/>
      <c r="MRO23" s="403"/>
      <c r="MRP23" s="403"/>
      <c r="MRQ23" s="403"/>
      <c r="MRR23" s="403"/>
      <c r="MRS23" s="403"/>
      <c r="MRT23" s="403"/>
      <c r="MRU23" s="403"/>
      <c r="MRV23" s="403"/>
      <c r="MRW23" s="403"/>
      <c r="MRX23" s="403"/>
      <c r="MRY23" s="403"/>
      <c r="MRZ23" s="403"/>
      <c r="MSA23" s="403"/>
      <c r="MSB23" s="403"/>
      <c r="MSC23" s="403"/>
      <c r="MSD23" s="403"/>
      <c r="MSE23" s="403"/>
      <c r="MSF23" s="403"/>
      <c r="MSG23" s="403"/>
      <c r="MSH23" s="403"/>
      <c r="MSI23" s="403"/>
      <c r="MSJ23" s="403"/>
      <c r="MSK23" s="403"/>
      <c r="MSL23" s="403"/>
      <c r="MSM23" s="403"/>
      <c r="MSN23" s="403"/>
      <c r="MSO23" s="403"/>
      <c r="MSP23" s="403"/>
      <c r="MSQ23" s="403"/>
      <c r="MSR23" s="403"/>
      <c r="MSS23" s="403"/>
      <c r="MST23" s="403"/>
      <c r="MSU23" s="403"/>
      <c r="MSV23" s="403"/>
      <c r="MSW23" s="403"/>
      <c r="MSX23" s="403"/>
      <c r="MSY23" s="403"/>
      <c r="MSZ23" s="403"/>
      <c r="MTA23" s="403"/>
      <c r="MTB23" s="403"/>
      <c r="MTC23" s="403"/>
      <c r="MTD23" s="403"/>
      <c r="MTE23" s="403"/>
      <c r="MTF23" s="403"/>
      <c r="MTG23" s="403"/>
      <c r="MTH23" s="403"/>
      <c r="MTI23" s="403"/>
      <c r="MTJ23" s="403"/>
      <c r="MTK23" s="403"/>
      <c r="MTL23" s="403"/>
      <c r="MTM23" s="403"/>
      <c r="MTN23" s="403"/>
      <c r="MTO23" s="403"/>
      <c r="MTP23" s="403"/>
      <c r="MTQ23" s="403"/>
      <c r="MTR23" s="403"/>
      <c r="MTS23" s="403"/>
      <c r="MTT23" s="403"/>
      <c r="MTU23" s="403"/>
      <c r="MTV23" s="403"/>
      <c r="MTW23" s="403"/>
      <c r="MTX23" s="403"/>
      <c r="MTY23" s="403"/>
      <c r="MTZ23" s="403"/>
      <c r="MUA23" s="403"/>
      <c r="MUB23" s="403"/>
      <c r="MUC23" s="403"/>
      <c r="MUD23" s="403"/>
      <c r="MUE23" s="403"/>
      <c r="MUF23" s="403"/>
      <c r="MUG23" s="403"/>
      <c r="MUH23" s="403"/>
      <c r="MUI23" s="403"/>
      <c r="MUJ23" s="403"/>
      <c r="MUK23" s="403"/>
      <c r="MUL23" s="403"/>
      <c r="MUM23" s="403"/>
      <c r="MUN23" s="403"/>
      <c r="MUO23" s="403"/>
      <c r="MUP23" s="403"/>
      <c r="MUQ23" s="403"/>
      <c r="MUR23" s="403"/>
      <c r="MUS23" s="403"/>
      <c r="MUT23" s="403"/>
      <c r="MUU23" s="403"/>
      <c r="MUV23" s="403"/>
      <c r="MUW23" s="403"/>
      <c r="MUX23" s="403"/>
      <c r="MUY23" s="403"/>
      <c r="MUZ23" s="403"/>
      <c r="MVA23" s="403"/>
      <c r="MVB23" s="403"/>
      <c r="MVC23" s="403"/>
      <c r="MVD23" s="403"/>
      <c r="MVE23" s="403"/>
      <c r="MVF23" s="403"/>
      <c r="MVG23" s="403"/>
      <c r="MVH23" s="403"/>
      <c r="MVI23" s="403"/>
      <c r="MVJ23" s="403"/>
      <c r="MVK23" s="403"/>
      <c r="MVL23" s="403"/>
      <c r="MVM23" s="403"/>
      <c r="MVN23" s="403"/>
      <c r="MVO23" s="403"/>
      <c r="MVP23" s="403"/>
      <c r="MVQ23" s="403"/>
      <c r="MVR23" s="403"/>
      <c r="MVS23" s="403"/>
      <c r="MVT23" s="403"/>
      <c r="MVU23" s="403"/>
      <c r="MVV23" s="403"/>
      <c r="MVW23" s="403"/>
      <c r="MVX23" s="403"/>
      <c r="MVY23" s="403"/>
      <c r="MVZ23" s="403"/>
      <c r="MWA23" s="403"/>
      <c r="MWB23" s="403"/>
      <c r="MWC23" s="403"/>
      <c r="MWD23" s="403"/>
      <c r="MWE23" s="403"/>
      <c r="MWF23" s="403"/>
      <c r="MWG23" s="403"/>
      <c r="MWH23" s="403"/>
      <c r="MWI23" s="403"/>
      <c r="MWJ23" s="403"/>
      <c r="MWK23" s="403"/>
      <c r="MWL23" s="403"/>
      <c r="MWM23" s="403"/>
      <c r="MWN23" s="403"/>
      <c r="MWO23" s="403"/>
      <c r="MWP23" s="403"/>
      <c r="MWQ23" s="403"/>
      <c r="MWR23" s="403"/>
      <c r="MWS23" s="403"/>
      <c r="MWT23" s="403"/>
      <c r="MWU23" s="403"/>
      <c r="MWV23" s="403"/>
      <c r="MWW23" s="403"/>
      <c r="MWX23" s="403"/>
      <c r="MWY23" s="403"/>
      <c r="MWZ23" s="403"/>
      <c r="MXA23" s="403"/>
      <c r="MXB23" s="403"/>
      <c r="MXC23" s="403"/>
      <c r="MXD23" s="403"/>
      <c r="MXE23" s="403"/>
      <c r="MXF23" s="403"/>
      <c r="MXG23" s="403"/>
      <c r="MXH23" s="403"/>
      <c r="MXI23" s="403"/>
      <c r="MXJ23" s="403"/>
      <c r="MXK23" s="403"/>
      <c r="MXL23" s="403"/>
      <c r="MXM23" s="403"/>
      <c r="MXN23" s="403"/>
      <c r="MXO23" s="403"/>
      <c r="MXP23" s="403"/>
      <c r="MXQ23" s="403"/>
      <c r="MXR23" s="403"/>
      <c r="MXS23" s="403"/>
      <c r="MXT23" s="403"/>
      <c r="MXU23" s="403"/>
      <c r="MXV23" s="403"/>
      <c r="MXW23" s="403"/>
      <c r="MXX23" s="403"/>
      <c r="MXY23" s="403"/>
      <c r="MXZ23" s="403"/>
      <c r="MYA23" s="403"/>
      <c r="MYB23" s="403"/>
      <c r="MYC23" s="403"/>
      <c r="MYD23" s="403"/>
      <c r="MYE23" s="403"/>
      <c r="MYF23" s="403"/>
      <c r="MYG23" s="403"/>
      <c r="MYH23" s="403"/>
      <c r="MYI23" s="403"/>
      <c r="MYJ23" s="403"/>
      <c r="MYK23" s="403"/>
      <c r="MYL23" s="403"/>
      <c r="MYM23" s="403"/>
      <c r="MYN23" s="403"/>
      <c r="MYO23" s="403"/>
      <c r="MYP23" s="403"/>
      <c r="MYQ23" s="403"/>
      <c r="MYR23" s="403"/>
      <c r="MYS23" s="403"/>
      <c r="MYT23" s="403"/>
      <c r="MYU23" s="403"/>
      <c r="MYV23" s="403"/>
      <c r="MYW23" s="403"/>
      <c r="MYX23" s="403"/>
      <c r="MYY23" s="403"/>
      <c r="MYZ23" s="403"/>
      <c r="MZA23" s="403"/>
      <c r="MZB23" s="403"/>
      <c r="MZC23" s="403"/>
      <c r="MZD23" s="403"/>
      <c r="MZE23" s="403"/>
      <c r="MZF23" s="403"/>
      <c r="MZG23" s="403"/>
      <c r="MZH23" s="403"/>
      <c r="MZI23" s="403"/>
      <c r="MZJ23" s="403"/>
      <c r="MZK23" s="403"/>
      <c r="MZL23" s="403"/>
      <c r="MZM23" s="403"/>
      <c r="MZN23" s="403"/>
      <c r="MZO23" s="403"/>
      <c r="MZP23" s="403"/>
      <c r="MZQ23" s="403"/>
      <c r="MZR23" s="403"/>
      <c r="MZS23" s="403"/>
      <c r="MZT23" s="403"/>
      <c r="MZU23" s="403"/>
      <c r="MZV23" s="403"/>
      <c r="MZW23" s="403"/>
      <c r="MZX23" s="403"/>
      <c r="MZY23" s="403"/>
      <c r="MZZ23" s="403"/>
      <c r="NAA23" s="403"/>
      <c r="NAB23" s="403"/>
      <c r="NAC23" s="403"/>
      <c r="NAD23" s="403"/>
      <c r="NAE23" s="403"/>
      <c r="NAF23" s="403"/>
      <c r="NAG23" s="403"/>
      <c r="NAH23" s="403"/>
      <c r="NAI23" s="403"/>
      <c r="NAJ23" s="403"/>
      <c r="NAK23" s="403"/>
      <c r="NAL23" s="403"/>
      <c r="NAM23" s="403"/>
      <c r="NAN23" s="403"/>
      <c r="NAO23" s="403"/>
      <c r="NAP23" s="403"/>
      <c r="NAQ23" s="403"/>
      <c r="NAR23" s="403"/>
      <c r="NAS23" s="403"/>
      <c r="NAT23" s="403"/>
      <c r="NAU23" s="403"/>
      <c r="NAV23" s="403"/>
      <c r="NAW23" s="403"/>
      <c r="NAX23" s="403"/>
      <c r="NAY23" s="403"/>
      <c r="NAZ23" s="403"/>
      <c r="NBA23" s="403"/>
      <c r="NBB23" s="403"/>
      <c r="NBC23" s="403"/>
      <c r="NBD23" s="403"/>
      <c r="NBE23" s="403"/>
      <c r="NBF23" s="403"/>
      <c r="NBG23" s="403"/>
      <c r="NBH23" s="403"/>
      <c r="NBI23" s="403"/>
      <c r="NBJ23" s="403"/>
      <c r="NBK23" s="403"/>
      <c r="NBL23" s="403"/>
      <c r="NBM23" s="403"/>
      <c r="NBN23" s="403"/>
      <c r="NBO23" s="403"/>
      <c r="NBP23" s="403"/>
      <c r="NBQ23" s="403"/>
      <c r="NBR23" s="403"/>
      <c r="NBS23" s="403"/>
      <c r="NBT23" s="403"/>
      <c r="NBU23" s="403"/>
      <c r="NBV23" s="403"/>
      <c r="NBW23" s="403"/>
      <c r="NBX23" s="403"/>
      <c r="NBY23" s="403"/>
      <c r="NBZ23" s="403"/>
      <c r="NCA23" s="403"/>
      <c r="NCB23" s="403"/>
      <c r="NCC23" s="403"/>
      <c r="NCD23" s="403"/>
      <c r="NCE23" s="403"/>
      <c r="NCF23" s="403"/>
      <c r="NCG23" s="403"/>
      <c r="NCH23" s="403"/>
      <c r="NCI23" s="403"/>
      <c r="NCJ23" s="403"/>
      <c r="NCK23" s="403"/>
      <c r="NCL23" s="403"/>
      <c r="NCM23" s="403"/>
      <c r="NCN23" s="403"/>
      <c r="NCO23" s="403"/>
      <c r="NCP23" s="403"/>
      <c r="NCQ23" s="403"/>
      <c r="NCR23" s="403"/>
      <c r="NCS23" s="403"/>
      <c r="NCT23" s="403"/>
      <c r="NCU23" s="403"/>
      <c r="NCV23" s="403"/>
      <c r="NCW23" s="403"/>
      <c r="NCX23" s="403"/>
      <c r="NCY23" s="403"/>
      <c r="NCZ23" s="403"/>
      <c r="NDA23" s="403"/>
      <c r="NDB23" s="403"/>
      <c r="NDC23" s="403"/>
      <c r="NDD23" s="403"/>
      <c r="NDE23" s="403"/>
      <c r="NDF23" s="403"/>
      <c r="NDG23" s="403"/>
      <c r="NDH23" s="403"/>
      <c r="NDI23" s="403"/>
      <c r="NDJ23" s="403"/>
      <c r="NDK23" s="403"/>
      <c r="NDL23" s="403"/>
      <c r="NDM23" s="403"/>
      <c r="NDN23" s="403"/>
      <c r="NDO23" s="403"/>
      <c r="NDP23" s="403"/>
      <c r="NDQ23" s="403"/>
      <c r="NDR23" s="403"/>
      <c r="NDS23" s="403"/>
      <c r="NDT23" s="403"/>
      <c r="NDU23" s="403"/>
      <c r="NDV23" s="403"/>
      <c r="NDW23" s="403"/>
      <c r="NDX23" s="403"/>
      <c r="NDY23" s="403"/>
      <c r="NDZ23" s="403"/>
      <c r="NEA23" s="403"/>
      <c r="NEB23" s="403"/>
      <c r="NEC23" s="403"/>
      <c r="NED23" s="403"/>
      <c r="NEE23" s="403"/>
      <c r="NEF23" s="403"/>
      <c r="NEG23" s="403"/>
      <c r="NEH23" s="403"/>
      <c r="NEI23" s="403"/>
      <c r="NEJ23" s="403"/>
      <c r="NEK23" s="403"/>
      <c r="NEL23" s="403"/>
      <c r="NEM23" s="403"/>
      <c r="NEN23" s="403"/>
      <c r="NEO23" s="403"/>
      <c r="NEP23" s="403"/>
      <c r="NEQ23" s="403"/>
      <c r="NER23" s="403"/>
      <c r="NES23" s="403"/>
      <c r="NET23" s="403"/>
      <c r="NEU23" s="403"/>
      <c r="NEV23" s="403"/>
      <c r="NEW23" s="403"/>
      <c r="NEX23" s="403"/>
      <c r="NEY23" s="403"/>
      <c r="NEZ23" s="403"/>
      <c r="NFA23" s="403"/>
      <c r="NFB23" s="403"/>
      <c r="NFC23" s="403"/>
      <c r="NFD23" s="403"/>
      <c r="NFE23" s="403"/>
      <c r="NFF23" s="403"/>
      <c r="NFG23" s="403"/>
      <c r="NFH23" s="403"/>
      <c r="NFI23" s="403"/>
      <c r="NFJ23" s="403"/>
      <c r="NFK23" s="403"/>
      <c r="NFL23" s="403"/>
      <c r="NFM23" s="403"/>
      <c r="NFN23" s="403"/>
      <c r="NFO23" s="403"/>
      <c r="NFP23" s="403"/>
      <c r="NFQ23" s="403"/>
      <c r="NFR23" s="403"/>
      <c r="NFS23" s="403"/>
      <c r="NFT23" s="403"/>
      <c r="NFU23" s="403"/>
      <c r="NFV23" s="403"/>
      <c r="NFW23" s="403"/>
      <c r="NFX23" s="403"/>
      <c r="NFY23" s="403"/>
      <c r="NFZ23" s="403"/>
      <c r="NGA23" s="403"/>
      <c r="NGB23" s="403"/>
      <c r="NGC23" s="403"/>
      <c r="NGD23" s="403"/>
      <c r="NGE23" s="403"/>
      <c r="NGF23" s="403"/>
      <c r="NGG23" s="403"/>
      <c r="NGH23" s="403"/>
      <c r="NGI23" s="403"/>
      <c r="NGJ23" s="403"/>
      <c r="NGK23" s="403"/>
      <c r="NGL23" s="403"/>
      <c r="NGM23" s="403"/>
      <c r="NGN23" s="403"/>
      <c r="NGO23" s="403"/>
      <c r="NGP23" s="403"/>
      <c r="NGQ23" s="403"/>
      <c r="NGR23" s="403"/>
      <c r="NGS23" s="403"/>
      <c r="NGT23" s="403"/>
      <c r="NGU23" s="403"/>
      <c r="NGV23" s="403"/>
      <c r="NGW23" s="403"/>
      <c r="NGX23" s="403"/>
      <c r="NGY23" s="403"/>
      <c r="NGZ23" s="403"/>
      <c r="NHA23" s="403"/>
      <c r="NHB23" s="403"/>
      <c r="NHC23" s="403"/>
      <c r="NHD23" s="403"/>
      <c r="NHE23" s="403"/>
      <c r="NHF23" s="403"/>
      <c r="NHG23" s="403"/>
      <c r="NHH23" s="403"/>
      <c r="NHI23" s="403"/>
      <c r="NHJ23" s="403"/>
      <c r="NHK23" s="403"/>
      <c r="NHL23" s="403"/>
      <c r="NHM23" s="403"/>
      <c r="NHN23" s="403"/>
      <c r="NHO23" s="403"/>
      <c r="NHP23" s="403"/>
      <c r="NHQ23" s="403"/>
      <c r="NHR23" s="403"/>
      <c r="NHS23" s="403"/>
      <c r="NHT23" s="403"/>
      <c r="NHU23" s="403"/>
      <c r="NHV23" s="403"/>
      <c r="NHW23" s="403"/>
      <c r="NHX23" s="403"/>
      <c r="NHY23" s="403"/>
      <c r="NHZ23" s="403"/>
      <c r="NIA23" s="403"/>
      <c r="NIB23" s="403"/>
      <c r="NIC23" s="403"/>
      <c r="NID23" s="403"/>
      <c r="NIE23" s="403"/>
      <c r="NIF23" s="403"/>
      <c r="NIG23" s="403"/>
      <c r="NIH23" s="403"/>
      <c r="NII23" s="403"/>
      <c r="NIJ23" s="403"/>
      <c r="NIK23" s="403"/>
      <c r="NIL23" s="403"/>
      <c r="NIM23" s="403"/>
      <c r="NIN23" s="403"/>
      <c r="NIO23" s="403"/>
      <c r="NIP23" s="403"/>
      <c r="NIQ23" s="403"/>
      <c r="NIR23" s="403"/>
      <c r="NIS23" s="403"/>
      <c r="NIT23" s="403"/>
      <c r="NIU23" s="403"/>
      <c r="NIV23" s="403"/>
      <c r="NIW23" s="403"/>
      <c r="NIX23" s="403"/>
      <c r="NIY23" s="403"/>
      <c r="NIZ23" s="403"/>
      <c r="NJA23" s="403"/>
      <c r="NJB23" s="403"/>
      <c r="NJC23" s="403"/>
      <c r="NJD23" s="403"/>
      <c r="NJE23" s="403"/>
      <c r="NJF23" s="403"/>
      <c r="NJG23" s="403"/>
      <c r="NJH23" s="403"/>
      <c r="NJI23" s="403"/>
      <c r="NJJ23" s="403"/>
      <c r="NJK23" s="403"/>
      <c r="NJL23" s="403"/>
      <c r="NJM23" s="403"/>
      <c r="NJN23" s="403"/>
      <c r="NJO23" s="403"/>
      <c r="NJP23" s="403"/>
      <c r="NJQ23" s="403"/>
      <c r="NJR23" s="403"/>
      <c r="NJS23" s="403"/>
      <c r="NJT23" s="403"/>
      <c r="NJU23" s="403"/>
      <c r="NJV23" s="403"/>
      <c r="NJW23" s="403"/>
      <c r="NJX23" s="403"/>
      <c r="NJY23" s="403"/>
      <c r="NJZ23" s="403"/>
      <c r="NKA23" s="403"/>
      <c r="NKB23" s="403"/>
      <c r="NKC23" s="403"/>
      <c r="NKD23" s="403"/>
      <c r="NKE23" s="403"/>
      <c r="NKF23" s="403"/>
      <c r="NKG23" s="403"/>
      <c r="NKH23" s="403"/>
      <c r="NKI23" s="403"/>
      <c r="NKJ23" s="403"/>
      <c r="NKK23" s="403"/>
      <c r="NKL23" s="403"/>
      <c r="NKM23" s="403"/>
      <c r="NKN23" s="403"/>
      <c r="NKO23" s="403"/>
      <c r="NKP23" s="403"/>
      <c r="NKQ23" s="403"/>
      <c r="NKR23" s="403"/>
      <c r="NKS23" s="403"/>
      <c r="NKT23" s="403"/>
      <c r="NKU23" s="403"/>
      <c r="NKV23" s="403"/>
      <c r="NKW23" s="403"/>
      <c r="NKX23" s="403"/>
      <c r="NKY23" s="403"/>
      <c r="NKZ23" s="403"/>
      <c r="NLA23" s="403"/>
      <c r="NLB23" s="403"/>
      <c r="NLC23" s="403"/>
      <c r="NLD23" s="403"/>
      <c r="NLE23" s="403"/>
      <c r="NLF23" s="403"/>
      <c r="NLG23" s="403"/>
      <c r="NLH23" s="403"/>
      <c r="NLI23" s="403"/>
      <c r="NLJ23" s="403"/>
      <c r="NLK23" s="403"/>
      <c r="NLL23" s="403"/>
      <c r="NLM23" s="403"/>
      <c r="NLN23" s="403"/>
      <c r="NLO23" s="403"/>
      <c r="NLP23" s="403"/>
      <c r="NLQ23" s="403"/>
      <c r="NLR23" s="403"/>
      <c r="NLS23" s="403"/>
      <c r="NLT23" s="403"/>
      <c r="NLU23" s="403"/>
      <c r="NLV23" s="403"/>
      <c r="NLW23" s="403"/>
      <c r="NLX23" s="403"/>
      <c r="NLY23" s="403"/>
      <c r="NLZ23" s="403"/>
      <c r="NMA23" s="403"/>
      <c r="NMB23" s="403"/>
      <c r="NMC23" s="403"/>
      <c r="NMD23" s="403"/>
      <c r="NME23" s="403"/>
      <c r="NMF23" s="403"/>
      <c r="NMG23" s="403"/>
      <c r="NMH23" s="403"/>
      <c r="NMI23" s="403"/>
      <c r="NMJ23" s="403"/>
      <c r="NMK23" s="403"/>
      <c r="NML23" s="403"/>
      <c r="NMM23" s="403"/>
      <c r="NMN23" s="403"/>
      <c r="NMO23" s="403"/>
      <c r="NMP23" s="403"/>
      <c r="NMQ23" s="403"/>
      <c r="NMR23" s="403"/>
      <c r="NMS23" s="403"/>
      <c r="NMT23" s="403"/>
      <c r="NMU23" s="403"/>
      <c r="NMV23" s="403"/>
      <c r="NMW23" s="403"/>
      <c r="NMX23" s="403"/>
      <c r="NMY23" s="403"/>
      <c r="NMZ23" s="403"/>
      <c r="NNA23" s="403"/>
      <c r="NNB23" s="403"/>
      <c r="NNC23" s="403"/>
      <c r="NND23" s="403"/>
      <c r="NNE23" s="403"/>
      <c r="NNF23" s="403"/>
      <c r="NNG23" s="403"/>
      <c r="NNH23" s="403"/>
      <c r="NNI23" s="403"/>
      <c r="NNJ23" s="403"/>
      <c r="NNK23" s="403"/>
      <c r="NNL23" s="403"/>
      <c r="NNM23" s="403"/>
      <c r="NNN23" s="403"/>
      <c r="NNO23" s="403"/>
      <c r="NNP23" s="403"/>
      <c r="NNQ23" s="403"/>
      <c r="NNR23" s="403"/>
      <c r="NNS23" s="403"/>
      <c r="NNT23" s="403"/>
      <c r="NNU23" s="403"/>
      <c r="NNV23" s="403"/>
      <c r="NNW23" s="403"/>
      <c r="NNX23" s="403"/>
      <c r="NNY23" s="403"/>
      <c r="NNZ23" s="403"/>
      <c r="NOA23" s="403"/>
      <c r="NOB23" s="403"/>
      <c r="NOC23" s="403"/>
      <c r="NOD23" s="403"/>
      <c r="NOE23" s="403"/>
      <c r="NOF23" s="403"/>
      <c r="NOG23" s="403"/>
      <c r="NOH23" s="403"/>
      <c r="NOI23" s="403"/>
      <c r="NOJ23" s="403"/>
      <c r="NOK23" s="403"/>
      <c r="NOL23" s="403"/>
      <c r="NOM23" s="403"/>
      <c r="NON23" s="403"/>
      <c r="NOO23" s="403"/>
      <c r="NOP23" s="403"/>
      <c r="NOQ23" s="403"/>
      <c r="NOR23" s="403"/>
      <c r="NOS23" s="403"/>
      <c r="NOT23" s="403"/>
      <c r="NOU23" s="403"/>
      <c r="NOV23" s="403"/>
      <c r="NOW23" s="403"/>
      <c r="NOX23" s="403"/>
      <c r="NOY23" s="403"/>
      <c r="NOZ23" s="403"/>
      <c r="NPA23" s="403"/>
      <c r="NPB23" s="403"/>
      <c r="NPC23" s="403"/>
      <c r="NPD23" s="403"/>
      <c r="NPE23" s="403"/>
      <c r="NPF23" s="403"/>
      <c r="NPG23" s="403"/>
      <c r="NPH23" s="403"/>
      <c r="NPI23" s="403"/>
      <c r="NPJ23" s="403"/>
      <c r="NPK23" s="403"/>
      <c r="NPL23" s="403"/>
      <c r="NPM23" s="403"/>
      <c r="NPN23" s="403"/>
      <c r="NPO23" s="403"/>
      <c r="NPP23" s="403"/>
      <c r="NPQ23" s="403"/>
      <c r="NPR23" s="403"/>
      <c r="NPS23" s="403"/>
      <c r="NPT23" s="403"/>
      <c r="NPU23" s="403"/>
      <c r="NPV23" s="403"/>
      <c r="NPW23" s="403"/>
      <c r="NPX23" s="403"/>
      <c r="NPY23" s="403"/>
      <c r="NPZ23" s="403"/>
      <c r="NQA23" s="403"/>
      <c r="NQB23" s="403"/>
      <c r="NQC23" s="403"/>
      <c r="NQD23" s="403"/>
      <c r="NQE23" s="403"/>
      <c r="NQF23" s="403"/>
      <c r="NQG23" s="403"/>
      <c r="NQH23" s="403"/>
      <c r="NQI23" s="403"/>
      <c r="NQJ23" s="403"/>
      <c r="NQK23" s="403"/>
      <c r="NQL23" s="403"/>
      <c r="NQM23" s="403"/>
      <c r="NQN23" s="403"/>
      <c r="NQO23" s="403"/>
      <c r="NQP23" s="403"/>
      <c r="NQQ23" s="403"/>
      <c r="NQR23" s="403"/>
      <c r="NQS23" s="403"/>
      <c r="NQT23" s="403"/>
      <c r="NQU23" s="403"/>
      <c r="NQV23" s="403"/>
      <c r="NQW23" s="403"/>
      <c r="NQX23" s="403"/>
      <c r="NQY23" s="403"/>
      <c r="NQZ23" s="403"/>
      <c r="NRA23" s="403"/>
      <c r="NRB23" s="403"/>
      <c r="NRC23" s="403"/>
      <c r="NRD23" s="403"/>
      <c r="NRE23" s="403"/>
      <c r="NRF23" s="403"/>
      <c r="NRG23" s="403"/>
      <c r="NRH23" s="403"/>
      <c r="NRI23" s="403"/>
      <c r="NRJ23" s="403"/>
      <c r="NRK23" s="403"/>
      <c r="NRL23" s="403"/>
      <c r="NRM23" s="403"/>
      <c r="NRN23" s="403"/>
      <c r="NRO23" s="403"/>
      <c r="NRP23" s="403"/>
      <c r="NRQ23" s="403"/>
      <c r="NRR23" s="403"/>
      <c r="NRS23" s="403"/>
      <c r="NRT23" s="403"/>
      <c r="NRU23" s="403"/>
      <c r="NRV23" s="403"/>
      <c r="NRW23" s="403"/>
      <c r="NRX23" s="403"/>
      <c r="NRY23" s="403"/>
      <c r="NRZ23" s="403"/>
      <c r="NSA23" s="403"/>
      <c r="NSB23" s="403"/>
      <c r="NSC23" s="403"/>
      <c r="NSD23" s="403"/>
      <c r="NSE23" s="403"/>
      <c r="NSF23" s="403"/>
      <c r="NSG23" s="403"/>
      <c r="NSH23" s="403"/>
      <c r="NSI23" s="403"/>
      <c r="NSJ23" s="403"/>
      <c r="NSK23" s="403"/>
      <c r="NSL23" s="403"/>
      <c r="NSM23" s="403"/>
      <c r="NSN23" s="403"/>
      <c r="NSO23" s="403"/>
      <c r="NSP23" s="403"/>
      <c r="NSQ23" s="403"/>
      <c r="NSR23" s="403"/>
      <c r="NSS23" s="403"/>
      <c r="NST23" s="403"/>
      <c r="NSU23" s="403"/>
      <c r="NSV23" s="403"/>
      <c r="NSW23" s="403"/>
      <c r="NSX23" s="403"/>
      <c r="NSY23" s="403"/>
      <c r="NSZ23" s="403"/>
      <c r="NTA23" s="403"/>
      <c r="NTB23" s="403"/>
      <c r="NTC23" s="403"/>
      <c r="NTD23" s="403"/>
      <c r="NTE23" s="403"/>
      <c r="NTF23" s="403"/>
      <c r="NTG23" s="403"/>
      <c r="NTH23" s="403"/>
      <c r="NTI23" s="403"/>
      <c r="NTJ23" s="403"/>
      <c r="NTK23" s="403"/>
      <c r="NTL23" s="403"/>
      <c r="NTM23" s="403"/>
      <c r="NTN23" s="403"/>
      <c r="NTO23" s="403"/>
      <c r="NTP23" s="403"/>
      <c r="NTQ23" s="403"/>
      <c r="NTR23" s="403"/>
      <c r="NTS23" s="403"/>
      <c r="NTT23" s="403"/>
      <c r="NTU23" s="403"/>
      <c r="NTV23" s="403"/>
      <c r="NTW23" s="403"/>
      <c r="NTX23" s="403"/>
      <c r="NTY23" s="403"/>
      <c r="NTZ23" s="403"/>
      <c r="NUA23" s="403"/>
      <c r="NUB23" s="403"/>
      <c r="NUC23" s="403"/>
      <c r="NUD23" s="403"/>
      <c r="NUE23" s="403"/>
      <c r="NUF23" s="403"/>
      <c r="NUG23" s="403"/>
      <c r="NUH23" s="403"/>
      <c r="NUI23" s="403"/>
      <c r="NUJ23" s="403"/>
      <c r="NUK23" s="403"/>
      <c r="NUL23" s="403"/>
      <c r="NUM23" s="403"/>
      <c r="NUN23" s="403"/>
      <c r="NUO23" s="403"/>
      <c r="NUP23" s="403"/>
      <c r="NUQ23" s="403"/>
      <c r="NUR23" s="403"/>
      <c r="NUS23" s="403"/>
      <c r="NUT23" s="403"/>
      <c r="NUU23" s="403"/>
      <c r="NUV23" s="403"/>
      <c r="NUW23" s="403"/>
      <c r="NUX23" s="403"/>
      <c r="NUY23" s="403"/>
      <c r="NUZ23" s="403"/>
      <c r="NVA23" s="403"/>
      <c r="NVB23" s="403"/>
      <c r="NVC23" s="403"/>
      <c r="NVD23" s="403"/>
      <c r="NVE23" s="403"/>
      <c r="NVF23" s="403"/>
      <c r="NVG23" s="403"/>
      <c r="NVH23" s="403"/>
      <c r="NVI23" s="403"/>
      <c r="NVJ23" s="403"/>
      <c r="NVK23" s="403"/>
      <c r="NVL23" s="403"/>
      <c r="NVM23" s="403"/>
      <c r="NVN23" s="403"/>
      <c r="NVO23" s="403"/>
      <c r="NVP23" s="403"/>
      <c r="NVQ23" s="403"/>
      <c r="NVR23" s="403"/>
      <c r="NVS23" s="403"/>
      <c r="NVT23" s="403"/>
      <c r="NVU23" s="403"/>
      <c r="NVV23" s="403"/>
      <c r="NVW23" s="403"/>
      <c r="NVX23" s="403"/>
      <c r="NVY23" s="403"/>
      <c r="NVZ23" s="403"/>
      <c r="NWA23" s="403"/>
      <c r="NWB23" s="403"/>
      <c r="NWC23" s="403"/>
      <c r="NWD23" s="403"/>
      <c r="NWE23" s="403"/>
      <c r="NWF23" s="403"/>
      <c r="NWG23" s="403"/>
      <c r="NWH23" s="403"/>
      <c r="NWI23" s="403"/>
      <c r="NWJ23" s="403"/>
      <c r="NWK23" s="403"/>
      <c r="NWL23" s="403"/>
      <c r="NWM23" s="403"/>
      <c r="NWN23" s="403"/>
      <c r="NWO23" s="403"/>
      <c r="NWP23" s="403"/>
      <c r="NWQ23" s="403"/>
      <c r="NWR23" s="403"/>
      <c r="NWS23" s="403"/>
      <c r="NWT23" s="403"/>
      <c r="NWU23" s="403"/>
      <c r="NWV23" s="403"/>
      <c r="NWW23" s="403"/>
      <c r="NWX23" s="403"/>
      <c r="NWY23" s="403"/>
      <c r="NWZ23" s="403"/>
      <c r="NXA23" s="403"/>
      <c r="NXB23" s="403"/>
      <c r="NXC23" s="403"/>
      <c r="NXD23" s="403"/>
      <c r="NXE23" s="403"/>
      <c r="NXF23" s="403"/>
      <c r="NXG23" s="403"/>
      <c r="NXH23" s="403"/>
      <c r="NXI23" s="403"/>
      <c r="NXJ23" s="403"/>
      <c r="NXK23" s="403"/>
      <c r="NXL23" s="403"/>
      <c r="NXM23" s="403"/>
      <c r="NXN23" s="403"/>
      <c r="NXO23" s="403"/>
      <c r="NXP23" s="403"/>
      <c r="NXQ23" s="403"/>
      <c r="NXR23" s="403"/>
      <c r="NXS23" s="403"/>
      <c r="NXT23" s="403"/>
      <c r="NXU23" s="403"/>
      <c r="NXV23" s="403"/>
      <c r="NXW23" s="403"/>
      <c r="NXX23" s="403"/>
      <c r="NXY23" s="403"/>
      <c r="NXZ23" s="403"/>
      <c r="NYA23" s="403"/>
      <c r="NYB23" s="403"/>
      <c r="NYC23" s="403"/>
      <c r="NYD23" s="403"/>
      <c r="NYE23" s="403"/>
      <c r="NYF23" s="403"/>
      <c r="NYG23" s="403"/>
      <c r="NYH23" s="403"/>
      <c r="NYI23" s="403"/>
      <c r="NYJ23" s="403"/>
      <c r="NYK23" s="403"/>
      <c r="NYL23" s="403"/>
      <c r="NYM23" s="403"/>
      <c r="NYN23" s="403"/>
      <c r="NYO23" s="403"/>
      <c r="NYP23" s="403"/>
      <c r="NYQ23" s="403"/>
      <c r="NYR23" s="403"/>
      <c r="NYS23" s="403"/>
      <c r="NYT23" s="403"/>
      <c r="NYU23" s="403"/>
      <c r="NYV23" s="403"/>
      <c r="NYW23" s="403"/>
      <c r="NYX23" s="403"/>
      <c r="NYY23" s="403"/>
      <c r="NYZ23" s="403"/>
      <c r="NZA23" s="403"/>
      <c r="NZB23" s="403"/>
      <c r="NZC23" s="403"/>
      <c r="NZD23" s="403"/>
      <c r="NZE23" s="403"/>
      <c r="NZF23" s="403"/>
      <c r="NZG23" s="403"/>
      <c r="NZH23" s="403"/>
      <c r="NZI23" s="403"/>
      <c r="NZJ23" s="403"/>
      <c r="NZK23" s="403"/>
      <c r="NZL23" s="403"/>
      <c r="NZM23" s="403"/>
      <c r="NZN23" s="403"/>
      <c r="NZO23" s="403"/>
      <c r="NZP23" s="403"/>
      <c r="NZQ23" s="403"/>
      <c r="NZR23" s="403"/>
      <c r="NZS23" s="403"/>
      <c r="NZT23" s="403"/>
      <c r="NZU23" s="403"/>
      <c r="NZV23" s="403"/>
      <c r="NZW23" s="403"/>
      <c r="NZX23" s="403"/>
      <c r="NZY23" s="403"/>
      <c r="NZZ23" s="403"/>
      <c r="OAA23" s="403"/>
      <c r="OAB23" s="403"/>
      <c r="OAC23" s="403"/>
      <c r="OAD23" s="403"/>
      <c r="OAE23" s="403"/>
      <c r="OAF23" s="403"/>
      <c r="OAG23" s="403"/>
      <c r="OAH23" s="403"/>
      <c r="OAI23" s="403"/>
      <c r="OAJ23" s="403"/>
      <c r="OAK23" s="403"/>
      <c r="OAL23" s="403"/>
      <c r="OAM23" s="403"/>
      <c r="OAN23" s="403"/>
      <c r="OAO23" s="403"/>
      <c r="OAP23" s="403"/>
      <c r="OAQ23" s="403"/>
      <c r="OAR23" s="403"/>
      <c r="OAS23" s="403"/>
      <c r="OAT23" s="403"/>
      <c r="OAU23" s="403"/>
      <c r="OAV23" s="403"/>
      <c r="OAW23" s="403"/>
      <c r="OAX23" s="403"/>
      <c r="OAY23" s="403"/>
      <c r="OAZ23" s="403"/>
      <c r="OBA23" s="403"/>
      <c r="OBB23" s="403"/>
      <c r="OBC23" s="403"/>
      <c r="OBD23" s="403"/>
      <c r="OBE23" s="403"/>
      <c r="OBF23" s="403"/>
      <c r="OBG23" s="403"/>
      <c r="OBH23" s="403"/>
      <c r="OBI23" s="403"/>
      <c r="OBJ23" s="403"/>
      <c r="OBK23" s="403"/>
      <c r="OBL23" s="403"/>
      <c r="OBM23" s="403"/>
      <c r="OBN23" s="403"/>
      <c r="OBO23" s="403"/>
      <c r="OBP23" s="403"/>
      <c r="OBQ23" s="403"/>
      <c r="OBR23" s="403"/>
      <c r="OBS23" s="403"/>
      <c r="OBT23" s="403"/>
      <c r="OBU23" s="403"/>
      <c r="OBV23" s="403"/>
      <c r="OBW23" s="403"/>
      <c r="OBX23" s="403"/>
      <c r="OBY23" s="403"/>
      <c r="OBZ23" s="403"/>
      <c r="OCA23" s="403"/>
      <c r="OCB23" s="403"/>
      <c r="OCC23" s="403"/>
      <c r="OCD23" s="403"/>
      <c r="OCE23" s="403"/>
      <c r="OCF23" s="403"/>
      <c r="OCG23" s="403"/>
      <c r="OCH23" s="403"/>
      <c r="OCI23" s="403"/>
      <c r="OCJ23" s="403"/>
      <c r="OCK23" s="403"/>
      <c r="OCL23" s="403"/>
      <c r="OCM23" s="403"/>
      <c r="OCN23" s="403"/>
      <c r="OCO23" s="403"/>
      <c r="OCP23" s="403"/>
      <c r="OCQ23" s="403"/>
      <c r="OCR23" s="403"/>
      <c r="OCS23" s="403"/>
      <c r="OCT23" s="403"/>
      <c r="OCU23" s="403"/>
      <c r="OCV23" s="403"/>
      <c r="OCW23" s="403"/>
      <c r="OCX23" s="403"/>
      <c r="OCY23" s="403"/>
      <c r="OCZ23" s="403"/>
      <c r="ODA23" s="403"/>
      <c r="ODB23" s="403"/>
      <c r="ODC23" s="403"/>
      <c r="ODD23" s="403"/>
      <c r="ODE23" s="403"/>
      <c r="ODF23" s="403"/>
      <c r="ODG23" s="403"/>
      <c r="ODH23" s="403"/>
      <c r="ODI23" s="403"/>
      <c r="ODJ23" s="403"/>
      <c r="ODK23" s="403"/>
      <c r="ODL23" s="403"/>
      <c r="ODM23" s="403"/>
      <c r="ODN23" s="403"/>
      <c r="ODO23" s="403"/>
      <c r="ODP23" s="403"/>
      <c r="ODQ23" s="403"/>
      <c r="ODR23" s="403"/>
      <c r="ODS23" s="403"/>
      <c r="ODT23" s="403"/>
      <c r="ODU23" s="403"/>
      <c r="ODV23" s="403"/>
      <c r="ODW23" s="403"/>
      <c r="ODX23" s="403"/>
      <c r="ODY23" s="403"/>
      <c r="ODZ23" s="403"/>
      <c r="OEA23" s="403"/>
      <c r="OEB23" s="403"/>
      <c r="OEC23" s="403"/>
      <c r="OED23" s="403"/>
      <c r="OEE23" s="403"/>
      <c r="OEF23" s="403"/>
      <c r="OEG23" s="403"/>
      <c r="OEH23" s="403"/>
      <c r="OEI23" s="403"/>
      <c r="OEJ23" s="403"/>
      <c r="OEK23" s="403"/>
      <c r="OEL23" s="403"/>
      <c r="OEM23" s="403"/>
      <c r="OEN23" s="403"/>
      <c r="OEO23" s="403"/>
      <c r="OEP23" s="403"/>
      <c r="OEQ23" s="403"/>
      <c r="OER23" s="403"/>
      <c r="OES23" s="403"/>
      <c r="OET23" s="403"/>
      <c r="OEU23" s="403"/>
      <c r="OEV23" s="403"/>
      <c r="OEW23" s="403"/>
      <c r="OEX23" s="403"/>
      <c r="OEY23" s="403"/>
      <c r="OEZ23" s="403"/>
      <c r="OFA23" s="403"/>
      <c r="OFB23" s="403"/>
      <c r="OFC23" s="403"/>
      <c r="OFD23" s="403"/>
      <c r="OFE23" s="403"/>
      <c r="OFF23" s="403"/>
      <c r="OFG23" s="403"/>
      <c r="OFH23" s="403"/>
      <c r="OFI23" s="403"/>
      <c r="OFJ23" s="403"/>
      <c r="OFK23" s="403"/>
      <c r="OFL23" s="403"/>
      <c r="OFM23" s="403"/>
      <c r="OFN23" s="403"/>
      <c r="OFO23" s="403"/>
      <c r="OFP23" s="403"/>
      <c r="OFQ23" s="403"/>
      <c r="OFR23" s="403"/>
      <c r="OFS23" s="403"/>
      <c r="OFT23" s="403"/>
      <c r="OFU23" s="403"/>
      <c r="OFV23" s="403"/>
      <c r="OFW23" s="403"/>
      <c r="OFX23" s="403"/>
      <c r="OFY23" s="403"/>
      <c r="OFZ23" s="403"/>
      <c r="OGA23" s="403"/>
      <c r="OGB23" s="403"/>
      <c r="OGC23" s="403"/>
      <c r="OGD23" s="403"/>
      <c r="OGE23" s="403"/>
      <c r="OGF23" s="403"/>
      <c r="OGG23" s="403"/>
      <c r="OGH23" s="403"/>
      <c r="OGI23" s="403"/>
      <c r="OGJ23" s="403"/>
      <c r="OGK23" s="403"/>
      <c r="OGL23" s="403"/>
      <c r="OGM23" s="403"/>
      <c r="OGN23" s="403"/>
      <c r="OGO23" s="403"/>
      <c r="OGP23" s="403"/>
      <c r="OGQ23" s="403"/>
      <c r="OGR23" s="403"/>
      <c r="OGS23" s="403"/>
      <c r="OGT23" s="403"/>
      <c r="OGU23" s="403"/>
      <c r="OGV23" s="403"/>
      <c r="OGW23" s="403"/>
      <c r="OGX23" s="403"/>
      <c r="OGY23" s="403"/>
      <c r="OGZ23" s="403"/>
      <c r="OHA23" s="403"/>
      <c r="OHB23" s="403"/>
      <c r="OHC23" s="403"/>
      <c r="OHD23" s="403"/>
      <c r="OHE23" s="403"/>
      <c r="OHF23" s="403"/>
      <c r="OHG23" s="403"/>
      <c r="OHH23" s="403"/>
      <c r="OHI23" s="403"/>
      <c r="OHJ23" s="403"/>
      <c r="OHK23" s="403"/>
      <c r="OHL23" s="403"/>
      <c r="OHM23" s="403"/>
      <c r="OHN23" s="403"/>
      <c r="OHO23" s="403"/>
      <c r="OHP23" s="403"/>
      <c r="OHQ23" s="403"/>
      <c r="OHR23" s="403"/>
      <c r="OHS23" s="403"/>
      <c r="OHT23" s="403"/>
      <c r="OHU23" s="403"/>
      <c r="OHV23" s="403"/>
      <c r="OHW23" s="403"/>
      <c r="OHX23" s="403"/>
      <c r="OHY23" s="403"/>
      <c r="OHZ23" s="403"/>
      <c r="OIA23" s="403"/>
      <c r="OIB23" s="403"/>
      <c r="OIC23" s="403"/>
      <c r="OID23" s="403"/>
      <c r="OIE23" s="403"/>
      <c r="OIF23" s="403"/>
      <c r="OIG23" s="403"/>
      <c r="OIH23" s="403"/>
      <c r="OII23" s="403"/>
      <c r="OIJ23" s="403"/>
      <c r="OIK23" s="403"/>
      <c r="OIL23" s="403"/>
      <c r="OIM23" s="403"/>
      <c r="OIN23" s="403"/>
      <c r="OIO23" s="403"/>
      <c r="OIP23" s="403"/>
      <c r="OIQ23" s="403"/>
      <c r="OIR23" s="403"/>
      <c r="OIS23" s="403"/>
      <c r="OIT23" s="403"/>
      <c r="OIU23" s="403"/>
      <c r="OIV23" s="403"/>
      <c r="OIW23" s="403"/>
      <c r="OIX23" s="403"/>
      <c r="OIY23" s="403"/>
      <c r="OIZ23" s="403"/>
      <c r="OJA23" s="403"/>
      <c r="OJB23" s="403"/>
      <c r="OJC23" s="403"/>
      <c r="OJD23" s="403"/>
      <c r="OJE23" s="403"/>
      <c r="OJF23" s="403"/>
      <c r="OJG23" s="403"/>
      <c r="OJH23" s="403"/>
      <c r="OJI23" s="403"/>
      <c r="OJJ23" s="403"/>
      <c r="OJK23" s="403"/>
      <c r="OJL23" s="403"/>
      <c r="OJM23" s="403"/>
      <c r="OJN23" s="403"/>
      <c r="OJO23" s="403"/>
      <c r="OJP23" s="403"/>
      <c r="OJQ23" s="403"/>
      <c r="OJR23" s="403"/>
      <c r="OJS23" s="403"/>
      <c r="OJT23" s="403"/>
      <c r="OJU23" s="403"/>
      <c r="OJV23" s="403"/>
      <c r="OJW23" s="403"/>
      <c r="OJX23" s="403"/>
      <c r="OJY23" s="403"/>
      <c r="OJZ23" s="403"/>
      <c r="OKA23" s="403"/>
      <c r="OKB23" s="403"/>
      <c r="OKC23" s="403"/>
      <c r="OKD23" s="403"/>
      <c r="OKE23" s="403"/>
      <c r="OKF23" s="403"/>
      <c r="OKG23" s="403"/>
      <c r="OKH23" s="403"/>
      <c r="OKI23" s="403"/>
      <c r="OKJ23" s="403"/>
      <c r="OKK23" s="403"/>
      <c r="OKL23" s="403"/>
      <c r="OKM23" s="403"/>
      <c r="OKN23" s="403"/>
      <c r="OKO23" s="403"/>
      <c r="OKP23" s="403"/>
      <c r="OKQ23" s="403"/>
      <c r="OKR23" s="403"/>
      <c r="OKS23" s="403"/>
      <c r="OKT23" s="403"/>
      <c r="OKU23" s="403"/>
      <c r="OKV23" s="403"/>
      <c r="OKW23" s="403"/>
      <c r="OKX23" s="403"/>
      <c r="OKY23" s="403"/>
      <c r="OKZ23" s="403"/>
      <c r="OLA23" s="403"/>
      <c r="OLB23" s="403"/>
      <c r="OLC23" s="403"/>
      <c r="OLD23" s="403"/>
      <c r="OLE23" s="403"/>
      <c r="OLF23" s="403"/>
      <c r="OLG23" s="403"/>
      <c r="OLH23" s="403"/>
      <c r="OLI23" s="403"/>
      <c r="OLJ23" s="403"/>
      <c r="OLK23" s="403"/>
      <c r="OLL23" s="403"/>
      <c r="OLM23" s="403"/>
      <c r="OLN23" s="403"/>
      <c r="OLO23" s="403"/>
      <c r="OLP23" s="403"/>
      <c r="OLQ23" s="403"/>
      <c r="OLR23" s="403"/>
      <c r="OLS23" s="403"/>
      <c r="OLT23" s="403"/>
      <c r="OLU23" s="403"/>
      <c r="OLV23" s="403"/>
      <c r="OLW23" s="403"/>
      <c r="OLX23" s="403"/>
      <c r="OLY23" s="403"/>
      <c r="OLZ23" s="403"/>
      <c r="OMA23" s="403"/>
      <c r="OMB23" s="403"/>
      <c r="OMC23" s="403"/>
      <c r="OMD23" s="403"/>
      <c r="OME23" s="403"/>
      <c r="OMF23" s="403"/>
      <c r="OMG23" s="403"/>
      <c r="OMH23" s="403"/>
      <c r="OMI23" s="403"/>
      <c r="OMJ23" s="403"/>
      <c r="OMK23" s="403"/>
      <c r="OML23" s="403"/>
      <c r="OMM23" s="403"/>
      <c r="OMN23" s="403"/>
      <c r="OMO23" s="403"/>
      <c r="OMP23" s="403"/>
      <c r="OMQ23" s="403"/>
      <c r="OMR23" s="403"/>
      <c r="OMS23" s="403"/>
      <c r="OMT23" s="403"/>
      <c r="OMU23" s="403"/>
      <c r="OMV23" s="403"/>
      <c r="OMW23" s="403"/>
      <c r="OMX23" s="403"/>
      <c r="OMY23" s="403"/>
      <c r="OMZ23" s="403"/>
      <c r="ONA23" s="403"/>
      <c r="ONB23" s="403"/>
      <c r="ONC23" s="403"/>
      <c r="OND23" s="403"/>
      <c r="ONE23" s="403"/>
      <c r="ONF23" s="403"/>
      <c r="ONG23" s="403"/>
      <c r="ONH23" s="403"/>
      <c r="ONI23" s="403"/>
      <c r="ONJ23" s="403"/>
      <c r="ONK23" s="403"/>
      <c r="ONL23" s="403"/>
      <c r="ONM23" s="403"/>
      <c r="ONN23" s="403"/>
      <c r="ONO23" s="403"/>
      <c r="ONP23" s="403"/>
      <c r="ONQ23" s="403"/>
      <c r="ONR23" s="403"/>
      <c r="ONS23" s="403"/>
      <c r="ONT23" s="403"/>
      <c r="ONU23" s="403"/>
      <c r="ONV23" s="403"/>
      <c r="ONW23" s="403"/>
      <c r="ONX23" s="403"/>
      <c r="ONY23" s="403"/>
      <c r="ONZ23" s="403"/>
      <c r="OOA23" s="403"/>
      <c r="OOB23" s="403"/>
      <c r="OOC23" s="403"/>
      <c r="OOD23" s="403"/>
      <c r="OOE23" s="403"/>
      <c r="OOF23" s="403"/>
      <c r="OOG23" s="403"/>
      <c r="OOH23" s="403"/>
      <c r="OOI23" s="403"/>
      <c r="OOJ23" s="403"/>
      <c r="OOK23" s="403"/>
      <c r="OOL23" s="403"/>
      <c r="OOM23" s="403"/>
      <c r="OON23" s="403"/>
      <c r="OOO23" s="403"/>
      <c r="OOP23" s="403"/>
      <c r="OOQ23" s="403"/>
      <c r="OOR23" s="403"/>
      <c r="OOS23" s="403"/>
      <c r="OOT23" s="403"/>
      <c r="OOU23" s="403"/>
      <c r="OOV23" s="403"/>
      <c r="OOW23" s="403"/>
      <c r="OOX23" s="403"/>
      <c r="OOY23" s="403"/>
      <c r="OOZ23" s="403"/>
      <c r="OPA23" s="403"/>
      <c r="OPB23" s="403"/>
      <c r="OPC23" s="403"/>
      <c r="OPD23" s="403"/>
      <c r="OPE23" s="403"/>
      <c r="OPF23" s="403"/>
      <c r="OPG23" s="403"/>
      <c r="OPH23" s="403"/>
      <c r="OPI23" s="403"/>
      <c r="OPJ23" s="403"/>
      <c r="OPK23" s="403"/>
      <c r="OPL23" s="403"/>
      <c r="OPM23" s="403"/>
      <c r="OPN23" s="403"/>
      <c r="OPO23" s="403"/>
      <c r="OPP23" s="403"/>
      <c r="OPQ23" s="403"/>
      <c r="OPR23" s="403"/>
      <c r="OPS23" s="403"/>
      <c r="OPT23" s="403"/>
      <c r="OPU23" s="403"/>
      <c r="OPV23" s="403"/>
      <c r="OPW23" s="403"/>
      <c r="OPX23" s="403"/>
      <c r="OPY23" s="403"/>
      <c r="OPZ23" s="403"/>
      <c r="OQA23" s="403"/>
      <c r="OQB23" s="403"/>
      <c r="OQC23" s="403"/>
      <c r="OQD23" s="403"/>
      <c r="OQE23" s="403"/>
      <c r="OQF23" s="403"/>
      <c r="OQG23" s="403"/>
      <c r="OQH23" s="403"/>
      <c r="OQI23" s="403"/>
      <c r="OQJ23" s="403"/>
      <c r="OQK23" s="403"/>
      <c r="OQL23" s="403"/>
      <c r="OQM23" s="403"/>
      <c r="OQN23" s="403"/>
      <c r="OQO23" s="403"/>
      <c r="OQP23" s="403"/>
      <c r="OQQ23" s="403"/>
      <c r="OQR23" s="403"/>
      <c r="OQS23" s="403"/>
      <c r="OQT23" s="403"/>
      <c r="OQU23" s="403"/>
      <c r="OQV23" s="403"/>
      <c r="OQW23" s="403"/>
      <c r="OQX23" s="403"/>
      <c r="OQY23" s="403"/>
      <c r="OQZ23" s="403"/>
      <c r="ORA23" s="403"/>
      <c r="ORB23" s="403"/>
      <c r="ORC23" s="403"/>
      <c r="ORD23" s="403"/>
      <c r="ORE23" s="403"/>
      <c r="ORF23" s="403"/>
      <c r="ORG23" s="403"/>
      <c r="ORH23" s="403"/>
      <c r="ORI23" s="403"/>
      <c r="ORJ23" s="403"/>
      <c r="ORK23" s="403"/>
      <c r="ORL23" s="403"/>
      <c r="ORM23" s="403"/>
      <c r="ORN23" s="403"/>
      <c r="ORO23" s="403"/>
      <c r="ORP23" s="403"/>
      <c r="ORQ23" s="403"/>
      <c r="ORR23" s="403"/>
      <c r="ORS23" s="403"/>
      <c r="ORT23" s="403"/>
      <c r="ORU23" s="403"/>
      <c r="ORV23" s="403"/>
      <c r="ORW23" s="403"/>
      <c r="ORX23" s="403"/>
      <c r="ORY23" s="403"/>
      <c r="ORZ23" s="403"/>
      <c r="OSA23" s="403"/>
      <c r="OSB23" s="403"/>
      <c r="OSC23" s="403"/>
      <c r="OSD23" s="403"/>
      <c r="OSE23" s="403"/>
      <c r="OSF23" s="403"/>
      <c r="OSG23" s="403"/>
      <c r="OSH23" s="403"/>
      <c r="OSI23" s="403"/>
      <c r="OSJ23" s="403"/>
      <c r="OSK23" s="403"/>
      <c r="OSL23" s="403"/>
      <c r="OSM23" s="403"/>
      <c r="OSN23" s="403"/>
      <c r="OSO23" s="403"/>
      <c r="OSP23" s="403"/>
      <c r="OSQ23" s="403"/>
      <c r="OSR23" s="403"/>
      <c r="OSS23" s="403"/>
      <c r="OST23" s="403"/>
      <c r="OSU23" s="403"/>
      <c r="OSV23" s="403"/>
      <c r="OSW23" s="403"/>
      <c r="OSX23" s="403"/>
      <c r="OSY23" s="403"/>
      <c r="OSZ23" s="403"/>
      <c r="OTA23" s="403"/>
      <c r="OTB23" s="403"/>
      <c r="OTC23" s="403"/>
      <c r="OTD23" s="403"/>
      <c r="OTE23" s="403"/>
      <c r="OTF23" s="403"/>
      <c r="OTG23" s="403"/>
      <c r="OTH23" s="403"/>
      <c r="OTI23" s="403"/>
      <c r="OTJ23" s="403"/>
      <c r="OTK23" s="403"/>
      <c r="OTL23" s="403"/>
      <c r="OTM23" s="403"/>
      <c r="OTN23" s="403"/>
      <c r="OTO23" s="403"/>
      <c r="OTP23" s="403"/>
      <c r="OTQ23" s="403"/>
      <c r="OTR23" s="403"/>
      <c r="OTS23" s="403"/>
      <c r="OTT23" s="403"/>
      <c r="OTU23" s="403"/>
      <c r="OTV23" s="403"/>
      <c r="OTW23" s="403"/>
      <c r="OTX23" s="403"/>
      <c r="OTY23" s="403"/>
      <c r="OTZ23" s="403"/>
      <c r="OUA23" s="403"/>
      <c r="OUB23" s="403"/>
      <c r="OUC23" s="403"/>
      <c r="OUD23" s="403"/>
      <c r="OUE23" s="403"/>
      <c r="OUF23" s="403"/>
      <c r="OUG23" s="403"/>
      <c r="OUH23" s="403"/>
      <c r="OUI23" s="403"/>
      <c r="OUJ23" s="403"/>
      <c r="OUK23" s="403"/>
      <c r="OUL23" s="403"/>
      <c r="OUM23" s="403"/>
      <c r="OUN23" s="403"/>
      <c r="OUO23" s="403"/>
      <c r="OUP23" s="403"/>
      <c r="OUQ23" s="403"/>
      <c r="OUR23" s="403"/>
      <c r="OUS23" s="403"/>
      <c r="OUT23" s="403"/>
      <c r="OUU23" s="403"/>
      <c r="OUV23" s="403"/>
      <c r="OUW23" s="403"/>
      <c r="OUX23" s="403"/>
      <c r="OUY23" s="403"/>
      <c r="OUZ23" s="403"/>
      <c r="OVA23" s="403"/>
      <c r="OVB23" s="403"/>
      <c r="OVC23" s="403"/>
      <c r="OVD23" s="403"/>
      <c r="OVE23" s="403"/>
      <c r="OVF23" s="403"/>
      <c r="OVG23" s="403"/>
      <c r="OVH23" s="403"/>
      <c r="OVI23" s="403"/>
      <c r="OVJ23" s="403"/>
      <c r="OVK23" s="403"/>
      <c r="OVL23" s="403"/>
      <c r="OVM23" s="403"/>
      <c r="OVN23" s="403"/>
      <c r="OVO23" s="403"/>
      <c r="OVP23" s="403"/>
      <c r="OVQ23" s="403"/>
      <c r="OVR23" s="403"/>
      <c r="OVS23" s="403"/>
      <c r="OVT23" s="403"/>
      <c r="OVU23" s="403"/>
      <c r="OVV23" s="403"/>
      <c r="OVW23" s="403"/>
      <c r="OVX23" s="403"/>
      <c r="OVY23" s="403"/>
      <c r="OVZ23" s="403"/>
      <c r="OWA23" s="403"/>
      <c r="OWB23" s="403"/>
      <c r="OWC23" s="403"/>
      <c r="OWD23" s="403"/>
      <c r="OWE23" s="403"/>
      <c r="OWF23" s="403"/>
      <c r="OWG23" s="403"/>
      <c r="OWH23" s="403"/>
      <c r="OWI23" s="403"/>
      <c r="OWJ23" s="403"/>
      <c r="OWK23" s="403"/>
      <c r="OWL23" s="403"/>
      <c r="OWM23" s="403"/>
      <c r="OWN23" s="403"/>
      <c r="OWO23" s="403"/>
      <c r="OWP23" s="403"/>
      <c r="OWQ23" s="403"/>
      <c r="OWR23" s="403"/>
      <c r="OWS23" s="403"/>
      <c r="OWT23" s="403"/>
      <c r="OWU23" s="403"/>
      <c r="OWV23" s="403"/>
      <c r="OWW23" s="403"/>
      <c r="OWX23" s="403"/>
      <c r="OWY23" s="403"/>
      <c r="OWZ23" s="403"/>
      <c r="OXA23" s="403"/>
      <c r="OXB23" s="403"/>
      <c r="OXC23" s="403"/>
      <c r="OXD23" s="403"/>
      <c r="OXE23" s="403"/>
      <c r="OXF23" s="403"/>
      <c r="OXG23" s="403"/>
      <c r="OXH23" s="403"/>
      <c r="OXI23" s="403"/>
      <c r="OXJ23" s="403"/>
      <c r="OXK23" s="403"/>
      <c r="OXL23" s="403"/>
      <c r="OXM23" s="403"/>
      <c r="OXN23" s="403"/>
      <c r="OXO23" s="403"/>
      <c r="OXP23" s="403"/>
      <c r="OXQ23" s="403"/>
      <c r="OXR23" s="403"/>
      <c r="OXS23" s="403"/>
      <c r="OXT23" s="403"/>
      <c r="OXU23" s="403"/>
      <c r="OXV23" s="403"/>
      <c r="OXW23" s="403"/>
      <c r="OXX23" s="403"/>
      <c r="OXY23" s="403"/>
      <c r="OXZ23" s="403"/>
      <c r="OYA23" s="403"/>
      <c r="OYB23" s="403"/>
      <c r="OYC23" s="403"/>
      <c r="OYD23" s="403"/>
      <c r="OYE23" s="403"/>
      <c r="OYF23" s="403"/>
      <c r="OYG23" s="403"/>
      <c r="OYH23" s="403"/>
      <c r="OYI23" s="403"/>
      <c r="OYJ23" s="403"/>
      <c r="OYK23" s="403"/>
      <c r="OYL23" s="403"/>
      <c r="OYM23" s="403"/>
      <c r="OYN23" s="403"/>
      <c r="OYO23" s="403"/>
      <c r="OYP23" s="403"/>
      <c r="OYQ23" s="403"/>
      <c r="OYR23" s="403"/>
      <c r="OYS23" s="403"/>
      <c r="OYT23" s="403"/>
      <c r="OYU23" s="403"/>
      <c r="OYV23" s="403"/>
      <c r="OYW23" s="403"/>
      <c r="OYX23" s="403"/>
      <c r="OYY23" s="403"/>
      <c r="OYZ23" s="403"/>
      <c r="OZA23" s="403"/>
      <c r="OZB23" s="403"/>
      <c r="OZC23" s="403"/>
      <c r="OZD23" s="403"/>
      <c r="OZE23" s="403"/>
      <c r="OZF23" s="403"/>
      <c r="OZG23" s="403"/>
      <c r="OZH23" s="403"/>
      <c r="OZI23" s="403"/>
      <c r="OZJ23" s="403"/>
      <c r="OZK23" s="403"/>
      <c r="OZL23" s="403"/>
      <c r="OZM23" s="403"/>
      <c r="OZN23" s="403"/>
      <c r="OZO23" s="403"/>
      <c r="OZP23" s="403"/>
      <c r="OZQ23" s="403"/>
      <c r="OZR23" s="403"/>
      <c r="OZS23" s="403"/>
      <c r="OZT23" s="403"/>
      <c r="OZU23" s="403"/>
      <c r="OZV23" s="403"/>
      <c r="OZW23" s="403"/>
      <c r="OZX23" s="403"/>
      <c r="OZY23" s="403"/>
      <c r="OZZ23" s="403"/>
      <c r="PAA23" s="403"/>
      <c r="PAB23" s="403"/>
      <c r="PAC23" s="403"/>
      <c r="PAD23" s="403"/>
      <c r="PAE23" s="403"/>
      <c r="PAF23" s="403"/>
      <c r="PAG23" s="403"/>
      <c r="PAH23" s="403"/>
      <c r="PAI23" s="403"/>
      <c r="PAJ23" s="403"/>
      <c r="PAK23" s="403"/>
      <c r="PAL23" s="403"/>
      <c r="PAM23" s="403"/>
      <c r="PAN23" s="403"/>
      <c r="PAO23" s="403"/>
      <c r="PAP23" s="403"/>
      <c r="PAQ23" s="403"/>
      <c r="PAR23" s="403"/>
      <c r="PAS23" s="403"/>
      <c r="PAT23" s="403"/>
      <c r="PAU23" s="403"/>
      <c r="PAV23" s="403"/>
      <c r="PAW23" s="403"/>
      <c r="PAX23" s="403"/>
      <c r="PAY23" s="403"/>
      <c r="PAZ23" s="403"/>
      <c r="PBA23" s="403"/>
      <c r="PBB23" s="403"/>
      <c r="PBC23" s="403"/>
      <c r="PBD23" s="403"/>
      <c r="PBE23" s="403"/>
      <c r="PBF23" s="403"/>
      <c r="PBG23" s="403"/>
      <c r="PBH23" s="403"/>
      <c r="PBI23" s="403"/>
      <c r="PBJ23" s="403"/>
      <c r="PBK23" s="403"/>
      <c r="PBL23" s="403"/>
      <c r="PBM23" s="403"/>
      <c r="PBN23" s="403"/>
      <c r="PBO23" s="403"/>
      <c r="PBP23" s="403"/>
      <c r="PBQ23" s="403"/>
      <c r="PBR23" s="403"/>
      <c r="PBS23" s="403"/>
      <c r="PBT23" s="403"/>
      <c r="PBU23" s="403"/>
      <c r="PBV23" s="403"/>
      <c r="PBW23" s="403"/>
      <c r="PBX23" s="403"/>
      <c r="PBY23" s="403"/>
      <c r="PBZ23" s="403"/>
      <c r="PCA23" s="403"/>
      <c r="PCB23" s="403"/>
      <c r="PCC23" s="403"/>
      <c r="PCD23" s="403"/>
      <c r="PCE23" s="403"/>
      <c r="PCF23" s="403"/>
      <c r="PCG23" s="403"/>
      <c r="PCH23" s="403"/>
      <c r="PCI23" s="403"/>
      <c r="PCJ23" s="403"/>
      <c r="PCK23" s="403"/>
      <c r="PCL23" s="403"/>
      <c r="PCM23" s="403"/>
      <c r="PCN23" s="403"/>
      <c r="PCO23" s="403"/>
      <c r="PCP23" s="403"/>
      <c r="PCQ23" s="403"/>
      <c r="PCR23" s="403"/>
      <c r="PCS23" s="403"/>
      <c r="PCT23" s="403"/>
      <c r="PCU23" s="403"/>
      <c r="PCV23" s="403"/>
      <c r="PCW23" s="403"/>
      <c r="PCX23" s="403"/>
      <c r="PCY23" s="403"/>
      <c r="PCZ23" s="403"/>
      <c r="PDA23" s="403"/>
      <c r="PDB23" s="403"/>
      <c r="PDC23" s="403"/>
      <c r="PDD23" s="403"/>
      <c r="PDE23" s="403"/>
      <c r="PDF23" s="403"/>
      <c r="PDG23" s="403"/>
      <c r="PDH23" s="403"/>
      <c r="PDI23" s="403"/>
      <c r="PDJ23" s="403"/>
      <c r="PDK23" s="403"/>
      <c r="PDL23" s="403"/>
      <c r="PDM23" s="403"/>
      <c r="PDN23" s="403"/>
      <c r="PDO23" s="403"/>
      <c r="PDP23" s="403"/>
      <c r="PDQ23" s="403"/>
      <c r="PDR23" s="403"/>
      <c r="PDS23" s="403"/>
      <c r="PDT23" s="403"/>
      <c r="PDU23" s="403"/>
      <c r="PDV23" s="403"/>
      <c r="PDW23" s="403"/>
      <c r="PDX23" s="403"/>
      <c r="PDY23" s="403"/>
      <c r="PDZ23" s="403"/>
      <c r="PEA23" s="403"/>
      <c r="PEB23" s="403"/>
      <c r="PEC23" s="403"/>
      <c r="PED23" s="403"/>
      <c r="PEE23" s="403"/>
      <c r="PEF23" s="403"/>
      <c r="PEG23" s="403"/>
      <c r="PEH23" s="403"/>
      <c r="PEI23" s="403"/>
      <c r="PEJ23" s="403"/>
      <c r="PEK23" s="403"/>
      <c r="PEL23" s="403"/>
      <c r="PEM23" s="403"/>
      <c r="PEN23" s="403"/>
      <c r="PEO23" s="403"/>
      <c r="PEP23" s="403"/>
      <c r="PEQ23" s="403"/>
      <c r="PER23" s="403"/>
      <c r="PES23" s="403"/>
      <c r="PET23" s="403"/>
      <c r="PEU23" s="403"/>
      <c r="PEV23" s="403"/>
      <c r="PEW23" s="403"/>
      <c r="PEX23" s="403"/>
      <c r="PEY23" s="403"/>
      <c r="PEZ23" s="403"/>
      <c r="PFA23" s="403"/>
      <c r="PFB23" s="403"/>
      <c r="PFC23" s="403"/>
      <c r="PFD23" s="403"/>
      <c r="PFE23" s="403"/>
      <c r="PFF23" s="403"/>
      <c r="PFG23" s="403"/>
      <c r="PFH23" s="403"/>
      <c r="PFI23" s="403"/>
      <c r="PFJ23" s="403"/>
      <c r="PFK23" s="403"/>
      <c r="PFL23" s="403"/>
      <c r="PFM23" s="403"/>
      <c r="PFN23" s="403"/>
      <c r="PFO23" s="403"/>
      <c r="PFP23" s="403"/>
      <c r="PFQ23" s="403"/>
      <c r="PFR23" s="403"/>
      <c r="PFS23" s="403"/>
      <c r="PFT23" s="403"/>
      <c r="PFU23" s="403"/>
      <c r="PFV23" s="403"/>
      <c r="PFW23" s="403"/>
      <c r="PFX23" s="403"/>
      <c r="PFY23" s="403"/>
      <c r="PFZ23" s="403"/>
      <c r="PGA23" s="403"/>
      <c r="PGB23" s="403"/>
      <c r="PGC23" s="403"/>
      <c r="PGD23" s="403"/>
      <c r="PGE23" s="403"/>
      <c r="PGF23" s="403"/>
      <c r="PGG23" s="403"/>
      <c r="PGH23" s="403"/>
      <c r="PGI23" s="403"/>
      <c r="PGJ23" s="403"/>
      <c r="PGK23" s="403"/>
      <c r="PGL23" s="403"/>
      <c r="PGM23" s="403"/>
      <c r="PGN23" s="403"/>
      <c r="PGO23" s="403"/>
      <c r="PGP23" s="403"/>
      <c r="PGQ23" s="403"/>
      <c r="PGR23" s="403"/>
      <c r="PGS23" s="403"/>
      <c r="PGT23" s="403"/>
      <c r="PGU23" s="403"/>
      <c r="PGV23" s="403"/>
      <c r="PGW23" s="403"/>
      <c r="PGX23" s="403"/>
      <c r="PGY23" s="403"/>
      <c r="PGZ23" s="403"/>
      <c r="PHA23" s="403"/>
      <c r="PHB23" s="403"/>
      <c r="PHC23" s="403"/>
      <c r="PHD23" s="403"/>
      <c r="PHE23" s="403"/>
      <c r="PHF23" s="403"/>
      <c r="PHG23" s="403"/>
      <c r="PHH23" s="403"/>
      <c r="PHI23" s="403"/>
      <c r="PHJ23" s="403"/>
      <c r="PHK23" s="403"/>
      <c r="PHL23" s="403"/>
      <c r="PHM23" s="403"/>
      <c r="PHN23" s="403"/>
      <c r="PHO23" s="403"/>
      <c r="PHP23" s="403"/>
      <c r="PHQ23" s="403"/>
      <c r="PHR23" s="403"/>
      <c r="PHS23" s="403"/>
      <c r="PHT23" s="403"/>
      <c r="PHU23" s="403"/>
      <c r="PHV23" s="403"/>
      <c r="PHW23" s="403"/>
      <c r="PHX23" s="403"/>
      <c r="PHY23" s="403"/>
      <c r="PHZ23" s="403"/>
      <c r="PIA23" s="403"/>
      <c r="PIB23" s="403"/>
      <c r="PIC23" s="403"/>
      <c r="PID23" s="403"/>
      <c r="PIE23" s="403"/>
      <c r="PIF23" s="403"/>
      <c r="PIG23" s="403"/>
      <c r="PIH23" s="403"/>
      <c r="PII23" s="403"/>
      <c r="PIJ23" s="403"/>
      <c r="PIK23" s="403"/>
      <c r="PIL23" s="403"/>
      <c r="PIM23" s="403"/>
      <c r="PIN23" s="403"/>
      <c r="PIO23" s="403"/>
      <c r="PIP23" s="403"/>
      <c r="PIQ23" s="403"/>
      <c r="PIR23" s="403"/>
      <c r="PIS23" s="403"/>
      <c r="PIT23" s="403"/>
      <c r="PIU23" s="403"/>
      <c r="PIV23" s="403"/>
      <c r="PIW23" s="403"/>
      <c r="PIX23" s="403"/>
      <c r="PIY23" s="403"/>
      <c r="PIZ23" s="403"/>
      <c r="PJA23" s="403"/>
      <c r="PJB23" s="403"/>
      <c r="PJC23" s="403"/>
      <c r="PJD23" s="403"/>
      <c r="PJE23" s="403"/>
      <c r="PJF23" s="403"/>
      <c r="PJG23" s="403"/>
      <c r="PJH23" s="403"/>
      <c r="PJI23" s="403"/>
      <c r="PJJ23" s="403"/>
      <c r="PJK23" s="403"/>
      <c r="PJL23" s="403"/>
      <c r="PJM23" s="403"/>
      <c r="PJN23" s="403"/>
      <c r="PJO23" s="403"/>
      <c r="PJP23" s="403"/>
      <c r="PJQ23" s="403"/>
      <c r="PJR23" s="403"/>
      <c r="PJS23" s="403"/>
      <c r="PJT23" s="403"/>
      <c r="PJU23" s="403"/>
      <c r="PJV23" s="403"/>
      <c r="PJW23" s="403"/>
      <c r="PJX23" s="403"/>
      <c r="PJY23" s="403"/>
      <c r="PJZ23" s="403"/>
      <c r="PKA23" s="403"/>
      <c r="PKB23" s="403"/>
      <c r="PKC23" s="403"/>
      <c r="PKD23" s="403"/>
      <c r="PKE23" s="403"/>
      <c r="PKF23" s="403"/>
      <c r="PKG23" s="403"/>
      <c r="PKH23" s="403"/>
      <c r="PKI23" s="403"/>
      <c r="PKJ23" s="403"/>
      <c r="PKK23" s="403"/>
      <c r="PKL23" s="403"/>
      <c r="PKM23" s="403"/>
      <c r="PKN23" s="403"/>
      <c r="PKO23" s="403"/>
      <c r="PKP23" s="403"/>
      <c r="PKQ23" s="403"/>
      <c r="PKR23" s="403"/>
      <c r="PKS23" s="403"/>
      <c r="PKT23" s="403"/>
      <c r="PKU23" s="403"/>
      <c r="PKV23" s="403"/>
      <c r="PKW23" s="403"/>
      <c r="PKX23" s="403"/>
      <c r="PKY23" s="403"/>
      <c r="PKZ23" s="403"/>
      <c r="PLA23" s="403"/>
      <c r="PLB23" s="403"/>
      <c r="PLC23" s="403"/>
      <c r="PLD23" s="403"/>
      <c r="PLE23" s="403"/>
      <c r="PLF23" s="403"/>
      <c r="PLG23" s="403"/>
      <c r="PLH23" s="403"/>
      <c r="PLI23" s="403"/>
      <c r="PLJ23" s="403"/>
      <c r="PLK23" s="403"/>
      <c r="PLL23" s="403"/>
      <c r="PLM23" s="403"/>
      <c r="PLN23" s="403"/>
      <c r="PLO23" s="403"/>
      <c r="PLP23" s="403"/>
      <c r="PLQ23" s="403"/>
      <c r="PLR23" s="403"/>
      <c r="PLS23" s="403"/>
      <c r="PLT23" s="403"/>
      <c r="PLU23" s="403"/>
      <c r="PLV23" s="403"/>
      <c r="PLW23" s="403"/>
      <c r="PLX23" s="403"/>
      <c r="PLY23" s="403"/>
      <c r="PLZ23" s="403"/>
      <c r="PMA23" s="403"/>
      <c r="PMB23" s="403"/>
      <c r="PMC23" s="403"/>
      <c r="PMD23" s="403"/>
      <c r="PME23" s="403"/>
      <c r="PMF23" s="403"/>
      <c r="PMG23" s="403"/>
      <c r="PMH23" s="403"/>
      <c r="PMI23" s="403"/>
      <c r="PMJ23" s="403"/>
      <c r="PMK23" s="403"/>
      <c r="PML23" s="403"/>
      <c r="PMM23" s="403"/>
      <c r="PMN23" s="403"/>
      <c r="PMO23" s="403"/>
      <c r="PMP23" s="403"/>
      <c r="PMQ23" s="403"/>
      <c r="PMR23" s="403"/>
      <c r="PMS23" s="403"/>
      <c r="PMT23" s="403"/>
      <c r="PMU23" s="403"/>
      <c r="PMV23" s="403"/>
      <c r="PMW23" s="403"/>
      <c r="PMX23" s="403"/>
      <c r="PMY23" s="403"/>
      <c r="PMZ23" s="403"/>
      <c r="PNA23" s="403"/>
      <c r="PNB23" s="403"/>
      <c r="PNC23" s="403"/>
      <c r="PND23" s="403"/>
      <c r="PNE23" s="403"/>
      <c r="PNF23" s="403"/>
      <c r="PNG23" s="403"/>
      <c r="PNH23" s="403"/>
      <c r="PNI23" s="403"/>
      <c r="PNJ23" s="403"/>
      <c r="PNK23" s="403"/>
      <c r="PNL23" s="403"/>
      <c r="PNM23" s="403"/>
      <c r="PNN23" s="403"/>
      <c r="PNO23" s="403"/>
      <c r="PNP23" s="403"/>
      <c r="PNQ23" s="403"/>
      <c r="PNR23" s="403"/>
      <c r="PNS23" s="403"/>
      <c r="PNT23" s="403"/>
      <c r="PNU23" s="403"/>
      <c r="PNV23" s="403"/>
      <c r="PNW23" s="403"/>
      <c r="PNX23" s="403"/>
      <c r="PNY23" s="403"/>
      <c r="PNZ23" s="403"/>
      <c r="POA23" s="403"/>
      <c r="POB23" s="403"/>
      <c r="POC23" s="403"/>
      <c r="POD23" s="403"/>
      <c r="POE23" s="403"/>
      <c r="POF23" s="403"/>
      <c r="POG23" s="403"/>
      <c r="POH23" s="403"/>
      <c r="POI23" s="403"/>
      <c r="POJ23" s="403"/>
      <c r="POK23" s="403"/>
      <c r="POL23" s="403"/>
      <c r="POM23" s="403"/>
      <c r="PON23" s="403"/>
      <c r="POO23" s="403"/>
      <c r="POP23" s="403"/>
      <c r="POQ23" s="403"/>
      <c r="POR23" s="403"/>
      <c r="POS23" s="403"/>
      <c r="POT23" s="403"/>
      <c r="POU23" s="403"/>
      <c r="POV23" s="403"/>
      <c r="POW23" s="403"/>
      <c r="POX23" s="403"/>
      <c r="POY23" s="403"/>
      <c r="POZ23" s="403"/>
      <c r="PPA23" s="403"/>
      <c r="PPB23" s="403"/>
      <c r="PPC23" s="403"/>
      <c r="PPD23" s="403"/>
      <c r="PPE23" s="403"/>
      <c r="PPF23" s="403"/>
      <c r="PPG23" s="403"/>
      <c r="PPH23" s="403"/>
      <c r="PPI23" s="403"/>
      <c r="PPJ23" s="403"/>
      <c r="PPK23" s="403"/>
      <c r="PPL23" s="403"/>
      <c r="PPM23" s="403"/>
      <c r="PPN23" s="403"/>
      <c r="PPO23" s="403"/>
      <c r="PPP23" s="403"/>
      <c r="PPQ23" s="403"/>
      <c r="PPR23" s="403"/>
      <c r="PPS23" s="403"/>
      <c r="PPT23" s="403"/>
      <c r="PPU23" s="403"/>
      <c r="PPV23" s="403"/>
      <c r="PPW23" s="403"/>
      <c r="PPX23" s="403"/>
      <c r="PPY23" s="403"/>
      <c r="PPZ23" s="403"/>
      <c r="PQA23" s="403"/>
      <c r="PQB23" s="403"/>
      <c r="PQC23" s="403"/>
      <c r="PQD23" s="403"/>
      <c r="PQE23" s="403"/>
      <c r="PQF23" s="403"/>
      <c r="PQG23" s="403"/>
      <c r="PQH23" s="403"/>
      <c r="PQI23" s="403"/>
      <c r="PQJ23" s="403"/>
      <c r="PQK23" s="403"/>
      <c r="PQL23" s="403"/>
      <c r="PQM23" s="403"/>
      <c r="PQN23" s="403"/>
      <c r="PQO23" s="403"/>
      <c r="PQP23" s="403"/>
      <c r="PQQ23" s="403"/>
      <c r="PQR23" s="403"/>
      <c r="PQS23" s="403"/>
      <c r="PQT23" s="403"/>
      <c r="PQU23" s="403"/>
      <c r="PQV23" s="403"/>
      <c r="PQW23" s="403"/>
      <c r="PQX23" s="403"/>
      <c r="PQY23" s="403"/>
      <c r="PQZ23" s="403"/>
      <c r="PRA23" s="403"/>
      <c r="PRB23" s="403"/>
      <c r="PRC23" s="403"/>
      <c r="PRD23" s="403"/>
      <c r="PRE23" s="403"/>
      <c r="PRF23" s="403"/>
      <c r="PRG23" s="403"/>
      <c r="PRH23" s="403"/>
      <c r="PRI23" s="403"/>
      <c r="PRJ23" s="403"/>
      <c r="PRK23" s="403"/>
      <c r="PRL23" s="403"/>
      <c r="PRM23" s="403"/>
      <c r="PRN23" s="403"/>
      <c r="PRO23" s="403"/>
      <c r="PRP23" s="403"/>
      <c r="PRQ23" s="403"/>
      <c r="PRR23" s="403"/>
      <c r="PRS23" s="403"/>
      <c r="PRT23" s="403"/>
      <c r="PRU23" s="403"/>
      <c r="PRV23" s="403"/>
      <c r="PRW23" s="403"/>
      <c r="PRX23" s="403"/>
      <c r="PRY23" s="403"/>
      <c r="PRZ23" s="403"/>
      <c r="PSA23" s="403"/>
      <c r="PSB23" s="403"/>
      <c r="PSC23" s="403"/>
      <c r="PSD23" s="403"/>
      <c r="PSE23" s="403"/>
      <c r="PSF23" s="403"/>
      <c r="PSG23" s="403"/>
      <c r="PSH23" s="403"/>
      <c r="PSI23" s="403"/>
      <c r="PSJ23" s="403"/>
      <c r="PSK23" s="403"/>
      <c r="PSL23" s="403"/>
      <c r="PSM23" s="403"/>
      <c r="PSN23" s="403"/>
      <c r="PSO23" s="403"/>
      <c r="PSP23" s="403"/>
      <c r="PSQ23" s="403"/>
      <c r="PSR23" s="403"/>
      <c r="PSS23" s="403"/>
      <c r="PST23" s="403"/>
      <c r="PSU23" s="403"/>
      <c r="PSV23" s="403"/>
      <c r="PSW23" s="403"/>
      <c r="PSX23" s="403"/>
      <c r="PSY23" s="403"/>
      <c r="PSZ23" s="403"/>
      <c r="PTA23" s="403"/>
      <c r="PTB23" s="403"/>
      <c r="PTC23" s="403"/>
      <c r="PTD23" s="403"/>
      <c r="PTE23" s="403"/>
      <c r="PTF23" s="403"/>
      <c r="PTG23" s="403"/>
      <c r="PTH23" s="403"/>
      <c r="PTI23" s="403"/>
      <c r="PTJ23" s="403"/>
      <c r="PTK23" s="403"/>
      <c r="PTL23" s="403"/>
      <c r="PTM23" s="403"/>
      <c r="PTN23" s="403"/>
      <c r="PTO23" s="403"/>
      <c r="PTP23" s="403"/>
      <c r="PTQ23" s="403"/>
      <c r="PTR23" s="403"/>
      <c r="PTS23" s="403"/>
      <c r="PTT23" s="403"/>
      <c r="PTU23" s="403"/>
      <c r="PTV23" s="403"/>
      <c r="PTW23" s="403"/>
      <c r="PTX23" s="403"/>
      <c r="PTY23" s="403"/>
      <c r="PTZ23" s="403"/>
      <c r="PUA23" s="403"/>
      <c r="PUB23" s="403"/>
      <c r="PUC23" s="403"/>
      <c r="PUD23" s="403"/>
      <c r="PUE23" s="403"/>
      <c r="PUF23" s="403"/>
      <c r="PUG23" s="403"/>
      <c r="PUH23" s="403"/>
      <c r="PUI23" s="403"/>
      <c r="PUJ23" s="403"/>
      <c r="PUK23" s="403"/>
      <c r="PUL23" s="403"/>
      <c r="PUM23" s="403"/>
      <c r="PUN23" s="403"/>
      <c r="PUO23" s="403"/>
      <c r="PUP23" s="403"/>
      <c r="PUQ23" s="403"/>
      <c r="PUR23" s="403"/>
      <c r="PUS23" s="403"/>
      <c r="PUT23" s="403"/>
      <c r="PUU23" s="403"/>
      <c r="PUV23" s="403"/>
      <c r="PUW23" s="403"/>
      <c r="PUX23" s="403"/>
      <c r="PUY23" s="403"/>
      <c r="PUZ23" s="403"/>
      <c r="PVA23" s="403"/>
      <c r="PVB23" s="403"/>
      <c r="PVC23" s="403"/>
      <c r="PVD23" s="403"/>
      <c r="PVE23" s="403"/>
      <c r="PVF23" s="403"/>
      <c r="PVG23" s="403"/>
      <c r="PVH23" s="403"/>
      <c r="PVI23" s="403"/>
      <c r="PVJ23" s="403"/>
      <c r="PVK23" s="403"/>
      <c r="PVL23" s="403"/>
      <c r="PVM23" s="403"/>
      <c r="PVN23" s="403"/>
      <c r="PVO23" s="403"/>
      <c r="PVP23" s="403"/>
      <c r="PVQ23" s="403"/>
      <c r="PVR23" s="403"/>
      <c r="PVS23" s="403"/>
      <c r="PVT23" s="403"/>
      <c r="PVU23" s="403"/>
      <c r="PVV23" s="403"/>
      <c r="PVW23" s="403"/>
      <c r="PVX23" s="403"/>
      <c r="PVY23" s="403"/>
      <c r="PVZ23" s="403"/>
      <c r="PWA23" s="403"/>
      <c r="PWB23" s="403"/>
      <c r="PWC23" s="403"/>
      <c r="PWD23" s="403"/>
      <c r="PWE23" s="403"/>
      <c r="PWF23" s="403"/>
      <c r="PWG23" s="403"/>
      <c r="PWH23" s="403"/>
      <c r="PWI23" s="403"/>
      <c r="PWJ23" s="403"/>
      <c r="PWK23" s="403"/>
      <c r="PWL23" s="403"/>
      <c r="PWM23" s="403"/>
      <c r="PWN23" s="403"/>
      <c r="PWO23" s="403"/>
      <c r="PWP23" s="403"/>
      <c r="PWQ23" s="403"/>
      <c r="PWR23" s="403"/>
      <c r="PWS23" s="403"/>
      <c r="PWT23" s="403"/>
      <c r="PWU23" s="403"/>
      <c r="PWV23" s="403"/>
      <c r="PWW23" s="403"/>
      <c r="PWX23" s="403"/>
      <c r="PWY23" s="403"/>
      <c r="PWZ23" s="403"/>
      <c r="PXA23" s="403"/>
      <c r="PXB23" s="403"/>
      <c r="PXC23" s="403"/>
      <c r="PXD23" s="403"/>
      <c r="PXE23" s="403"/>
      <c r="PXF23" s="403"/>
      <c r="PXG23" s="403"/>
      <c r="PXH23" s="403"/>
      <c r="PXI23" s="403"/>
      <c r="PXJ23" s="403"/>
      <c r="PXK23" s="403"/>
      <c r="PXL23" s="403"/>
      <c r="PXM23" s="403"/>
      <c r="PXN23" s="403"/>
      <c r="PXO23" s="403"/>
      <c r="PXP23" s="403"/>
      <c r="PXQ23" s="403"/>
      <c r="PXR23" s="403"/>
      <c r="PXS23" s="403"/>
      <c r="PXT23" s="403"/>
      <c r="PXU23" s="403"/>
      <c r="PXV23" s="403"/>
      <c r="PXW23" s="403"/>
      <c r="PXX23" s="403"/>
      <c r="PXY23" s="403"/>
      <c r="PXZ23" s="403"/>
      <c r="PYA23" s="403"/>
      <c r="PYB23" s="403"/>
      <c r="PYC23" s="403"/>
      <c r="PYD23" s="403"/>
      <c r="PYE23" s="403"/>
      <c r="PYF23" s="403"/>
      <c r="PYG23" s="403"/>
      <c r="PYH23" s="403"/>
      <c r="PYI23" s="403"/>
      <c r="PYJ23" s="403"/>
      <c r="PYK23" s="403"/>
      <c r="PYL23" s="403"/>
      <c r="PYM23" s="403"/>
      <c r="PYN23" s="403"/>
      <c r="PYO23" s="403"/>
      <c r="PYP23" s="403"/>
      <c r="PYQ23" s="403"/>
      <c r="PYR23" s="403"/>
      <c r="PYS23" s="403"/>
      <c r="PYT23" s="403"/>
      <c r="PYU23" s="403"/>
      <c r="PYV23" s="403"/>
      <c r="PYW23" s="403"/>
      <c r="PYX23" s="403"/>
      <c r="PYY23" s="403"/>
      <c r="PYZ23" s="403"/>
      <c r="PZA23" s="403"/>
      <c r="PZB23" s="403"/>
      <c r="PZC23" s="403"/>
      <c r="PZD23" s="403"/>
      <c r="PZE23" s="403"/>
      <c r="PZF23" s="403"/>
      <c r="PZG23" s="403"/>
      <c r="PZH23" s="403"/>
      <c r="PZI23" s="403"/>
      <c r="PZJ23" s="403"/>
      <c r="PZK23" s="403"/>
      <c r="PZL23" s="403"/>
      <c r="PZM23" s="403"/>
      <c r="PZN23" s="403"/>
      <c r="PZO23" s="403"/>
      <c r="PZP23" s="403"/>
      <c r="PZQ23" s="403"/>
      <c r="PZR23" s="403"/>
      <c r="PZS23" s="403"/>
      <c r="PZT23" s="403"/>
      <c r="PZU23" s="403"/>
      <c r="PZV23" s="403"/>
      <c r="PZW23" s="403"/>
      <c r="PZX23" s="403"/>
      <c r="PZY23" s="403"/>
      <c r="PZZ23" s="403"/>
      <c r="QAA23" s="403"/>
      <c r="QAB23" s="403"/>
      <c r="QAC23" s="403"/>
      <c r="QAD23" s="403"/>
      <c r="QAE23" s="403"/>
      <c r="QAF23" s="403"/>
      <c r="QAG23" s="403"/>
      <c r="QAH23" s="403"/>
      <c r="QAI23" s="403"/>
      <c r="QAJ23" s="403"/>
      <c r="QAK23" s="403"/>
      <c r="QAL23" s="403"/>
      <c r="QAM23" s="403"/>
      <c r="QAN23" s="403"/>
      <c r="QAO23" s="403"/>
      <c r="QAP23" s="403"/>
      <c r="QAQ23" s="403"/>
      <c r="QAR23" s="403"/>
      <c r="QAS23" s="403"/>
      <c r="QAT23" s="403"/>
      <c r="QAU23" s="403"/>
      <c r="QAV23" s="403"/>
      <c r="QAW23" s="403"/>
      <c r="QAX23" s="403"/>
      <c r="QAY23" s="403"/>
      <c r="QAZ23" s="403"/>
      <c r="QBA23" s="403"/>
      <c r="QBB23" s="403"/>
      <c r="QBC23" s="403"/>
      <c r="QBD23" s="403"/>
      <c r="QBE23" s="403"/>
      <c r="QBF23" s="403"/>
      <c r="QBG23" s="403"/>
      <c r="QBH23" s="403"/>
      <c r="QBI23" s="403"/>
      <c r="QBJ23" s="403"/>
      <c r="QBK23" s="403"/>
      <c r="QBL23" s="403"/>
      <c r="QBM23" s="403"/>
      <c r="QBN23" s="403"/>
      <c r="QBO23" s="403"/>
      <c r="QBP23" s="403"/>
      <c r="QBQ23" s="403"/>
      <c r="QBR23" s="403"/>
      <c r="QBS23" s="403"/>
      <c r="QBT23" s="403"/>
      <c r="QBU23" s="403"/>
      <c r="QBV23" s="403"/>
      <c r="QBW23" s="403"/>
      <c r="QBX23" s="403"/>
      <c r="QBY23" s="403"/>
      <c r="QBZ23" s="403"/>
      <c r="QCA23" s="403"/>
      <c r="QCB23" s="403"/>
      <c r="QCC23" s="403"/>
      <c r="QCD23" s="403"/>
      <c r="QCE23" s="403"/>
      <c r="QCF23" s="403"/>
      <c r="QCG23" s="403"/>
      <c r="QCH23" s="403"/>
      <c r="QCI23" s="403"/>
      <c r="QCJ23" s="403"/>
      <c r="QCK23" s="403"/>
      <c r="QCL23" s="403"/>
      <c r="QCM23" s="403"/>
      <c r="QCN23" s="403"/>
      <c r="QCO23" s="403"/>
      <c r="QCP23" s="403"/>
      <c r="QCQ23" s="403"/>
      <c r="QCR23" s="403"/>
      <c r="QCS23" s="403"/>
      <c r="QCT23" s="403"/>
      <c r="QCU23" s="403"/>
      <c r="QCV23" s="403"/>
      <c r="QCW23" s="403"/>
      <c r="QCX23" s="403"/>
      <c r="QCY23" s="403"/>
      <c r="QCZ23" s="403"/>
      <c r="QDA23" s="403"/>
      <c r="QDB23" s="403"/>
      <c r="QDC23" s="403"/>
      <c r="QDD23" s="403"/>
      <c r="QDE23" s="403"/>
      <c r="QDF23" s="403"/>
      <c r="QDG23" s="403"/>
      <c r="QDH23" s="403"/>
      <c r="QDI23" s="403"/>
      <c r="QDJ23" s="403"/>
      <c r="QDK23" s="403"/>
      <c r="QDL23" s="403"/>
      <c r="QDM23" s="403"/>
      <c r="QDN23" s="403"/>
      <c r="QDO23" s="403"/>
      <c r="QDP23" s="403"/>
      <c r="QDQ23" s="403"/>
      <c r="QDR23" s="403"/>
      <c r="QDS23" s="403"/>
      <c r="QDT23" s="403"/>
      <c r="QDU23" s="403"/>
      <c r="QDV23" s="403"/>
      <c r="QDW23" s="403"/>
      <c r="QDX23" s="403"/>
      <c r="QDY23" s="403"/>
      <c r="QDZ23" s="403"/>
      <c r="QEA23" s="403"/>
      <c r="QEB23" s="403"/>
      <c r="QEC23" s="403"/>
      <c r="QED23" s="403"/>
      <c r="QEE23" s="403"/>
      <c r="QEF23" s="403"/>
      <c r="QEG23" s="403"/>
      <c r="QEH23" s="403"/>
      <c r="QEI23" s="403"/>
      <c r="QEJ23" s="403"/>
      <c r="QEK23" s="403"/>
      <c r="QEL23" s="403"/>
      <c r="QEM23" s="403"/>
      <c r="QEN23" s="403"/>
      <c r="QEO23" s="403"/>
      <c r="QEP23" s="403"/>
      <c r="QEQ23" s="403"/>
      <c r="QER23" s="403"/>
      <c r="QES23" s="403"/>
      <c r="QET23" s="403"/>
      <c r="QEU23" s="403"/>
      <c r="QEV23" s="403"/>
      <c r="QEW23" s="403"/>
      <c r="QEX23" s="403"/>
      <c r="QEY23" s="403"/>
      <c r="QEZ23" s="403"/>
      <c r="QFA23" s="403"/>
      <c r="QFB23" s="403"/>
      <c r="QFC23" s="403"/>
      <c r="QFD23" s="403"/>
      <c r="QFE23" s="403"/>
      <c r="QFF23" s="403"/>
      <c r="QFG23" s="403"/>
      <c r="QFH23" s="403"/>
      <c r="QFI23" s="403"/>
      <c r="QFJ23" s="403"/>
      <c r="QFK23" s="403"/>
      <c r="QFL23" s="403"/>
      <c r="QFM23" s="403"/>
      <c r="QFN23" s="403"/>
      <c r="QFO23" s="403"/>
      <c r="QFP23" s="403"/>
      <c r="QFQ23" s="403"/>
      <c r="QFR23" s="403"/>
      <c r="QFS23" s="403"/>
      <c r="QFT23" s="403"/>
      <c r="QFU23" s="403"/>
      <c r="QFV23" s="403"/>
      <c r="QFW23" s="403"/>
      <c r="QFX23" s="403"/>
      <c r="QFY23" s="403"/>
      <c r="QFZ23" s="403"/>
      <c r="QGA23" s="403"/>
      <c r="QGB23" s="403"/>
      <c r="QGC23" s="403"/>
      <c r="QGD23" s="403"/>
      <c r="QGE23" s="403"/>
      <c r="QGF23" s="403"/>
      <c r="QGG23" s="403"/>
      <c r="QGH23" s="403"/>
      <c r="QGI23" s="403"/>
      <c r="QGJ23" s="403"/>
      <c r="QGK23" s="403"/>
      <c r="QGL23" s="403"/>
      <c r="QGM23" s="403"/>
      <c r="QGN23" s="403"/>
      <c r="QGO23" s="403"/>
      <c r="QGP23" s="403"/>
      <c r="QGQ23" s="403"/>
      <c r="QGR23" s="403"/>
      <c r="QGS23" s="403"/>
      <c r="QGT23" s="403"/>
      <c r="QGU23" s="403"/>
      <c r="QGV23" s="403"/>
      <c r="QGW23" s="403"/>
      <c r="QGX23" s="403"/>
      <c r="QGY23" s="403"/>
      <c r="QGZ23" s="403"/>
      <c r="QHA23" s="403"/>
      <c r="QHB23" s="403"/>
      <c r="QHC23" s="403"/>
      <c r="QHD23" s="403"/>
      <c r="QHE23" s="403"/>
      <c r="QHF23" s="403"/>
      <c r="QHG23" s="403"/>
      <c r="QHH23" s="403"/>
      <c r="QHI23" s="403"/>
      <c r="QHJ23" s="403"/>
      <c r="QHK23" s="403"/>
      <c r="QHL23" s="403"/>
      <c r="QHM23" s="403"/>
      <c r="QHN23" s="403"/>
      <c r="QHO23" s="403"/>
      <c r="QHP23" s="403"/>
      <c r="QHQ23" s="403"/>
      <c r="QHR23" s="403"/>
      <c r="QHS23" s="403"/>
      <c r="QHT23" s="403"/>
      <c r="QHU23" s="403"/>
      <c r="QHV23" s="403"/>
      <c r="QHW23" s="403"/>
      <c r="QHX23" s="403"/>
      <c r="QHY23" s="403"/>
      <c r="QHZ23" s="403"/>
      <c r="QIA23" s="403"/>
      <c r="QIB23" s="403"/>
      <c r="QIC23" s="403"/>
      <c r="QID23" s="403"/>
      <c r="QIE23" s="403"/>
      <c r="QIF23" s="403"/>
      <c r="QIG23" s="403"/>
      <c r="QIH23" s="403"/>
      <c r="QII23" s="403"/>
      <c r="QIJ23" s="403"/>
      <c r="QIK23" s="403"/>
      <c r="QIL23" s="403"/>
      <c r="QIM23" s="403"/>
      <c r="QIN23" s="403"/>
      <c r="QIO23" s="403"/>
      <c r="QIP23" s="403"/>
      <c r="QIQ23" s="403"/>
      <c r="QIR23" s="403"/>
      <c r="QIS23" s="403"/>
      <c r="QIT23" s="403"/>
      <c r="QIU23" s="403"/>
      <c r="QIV23" s="403"/>
      <c r="QIW23" s="403"/>
      <c r="QIX23" s="403"/>
      <c r="QIY23" s="403"/>
      <c r="QIZ23" s="403"/>
      <c r="QJA23" s="403"/>
      <c r="QJB23" s="403"/>
      <c r="QJC23" s="403"/>
      <c r="QJD23" s="403"/>
      <c r="QJE23" s="403"/>
      <c r="QJF23" s="403"/>
      <c r="QJG23" s="403"/>
      <c r="QJH23" s="403"/>
      <c r="QJI23" s="403"/>
      <c r="QJJ23" s="403"/>
      <c r="QJK23" s="403"/>
      <c r="QJL23" s="403"/>
      <c r="QJM23" s="403"/>
      <c r="QJN23" s="403"/>
      <c r="QJO23" s="403"/>
      <c r="QJP23" s="403"/>
      <c r="QJQ23" s="403"/>
      <c r="QJR23" s="403"/>
      <c r="QJS23" s="403"/>
      <c r="QJT23" s="403"/>
      <c r="QJU23" s="403"/>
      <c r="QJV23" s="403"/>
      <c r="QJW23" s="403"/>
      <c r="QJX23" s="403"/>
      <c r="QJY23" s="403"/>
      <c r="QJZ23" s="403"/>
      <c r="QKA23" s="403"/>
      <c r="QKB23" s="403"/>
      <c r="QKC23" s="403"/>
      <c r="QKD23" s="403"/>
      <c r="QKE23" s="403"/>
      <c r="QKF23" s="403"/>
      <c r="QKG23" s="403"/>
      <c r="QKH23" s="403"/>
      <c r="QKI23" s="403"/>
      <c r="QKJ23" s="403"/>
      <c r="QKK23" s="403"/>
      <c r="QKL23" s="403"/>
      <c r="QKM23" s="403"/>
      <c r="QKN23" s="403"/>
      <c r="QKO23" s="403"/>
      <c r="QKP23" s="403"/>
      <c r="QKQ23" s="403"/>
      <c r="QKR23" s="403"/>
      <c r="QKS23" s="403"/>
      <c r="QKT23" s="403"/>
      <c r="QKU23" s="403"/>
      <c r="QKV23" s="403"/>
      <c r="QKW23" s="403"/>
      <c r="QKX23" s="403"/>
      <c r="QKY23" s="403"/>
      <c r="QKZ23" s="403"/>
      <c r="QLA23" s="403"/>
      <c r="QLB23" s="403"/>
      <c r="QLC23" s="403"/>
      <c r="QLD23" s="403"/>
      <c r="QLE23" s="403"/>
      <c r="QLF23" s="403"/>
      <c r="QLG23" s="403"/>
      <c r="QLH23" s="403"/>
      <c r="QLI23" s="403"/>
      <c r="QLJ23" s="403"/>
      <c r="QLK23" s="403"/>
      <c r="QLL23" s="403"/>
      <c r="QLM23" s="403"/>
      <c r="QLN23" s="403"/>
      <c r="QLO23" s="403"/>
      <c r="QLP23" s="403"/>
      <c r="QLQ23" s="403"/>
      <c r="QLR23" s="403"/>
      <c r="QLS23" s="403"/>
      <c r="QLT23" s="403"/>
      <c r="QLU23" s="403"/>
      <c r="QLV23" s="403"/>
      <c r="QLW23" s="403"/>
      <c r="QLX23" s="403"/>
      <c r="QLY23" s="403"/>
      <c r="QLZ23" s="403"/>
      <c r="QMA23" s="403"/>
      <c r="QMB23" s="403"/>
      <c r="QMC23" s="403"/>
      <c r="QMD23" s="403"/>
      <c r="QME23" s="403"/>
      <c r="QMF23" s="403"/>
      <c r="QMG23" s="403"/>
      <c r="QMH23" s="403"/>
      <c r="QMI23" s="403"/>
      <c r="QMJ23" s="403"/>
      <c r="QMK23" s="403"/>
      <c r="QML23" s="403"/>
      <c r="QMM23" s="403"/>
      <c r="QMN23" s="403"/>
      <c r="QMO23" s="403"/>
      <c r="QMP23" s="403"/>
      <c r="QMQ23" s="403"/>
      <c r="QMR23" s="403"/>
      <c r="QMS23" s="403"/>
      <c r="QMT23" s="403"/>
      <c r="QMU23" s="403"/>
      <c r="QMV23" s="403"/>
      <c r="QMW23" s="403"/>
      <c r="QMX23" s="403"/>
      <c r="QMY23" s="403"/>
      <c r="QMZ23" s="403"/>
      <c r="QNA23" s="403"/>
      <c r="QNB23" s="403"/>
      <c r="QNC23" s="403"/>
      <c r="QND23" s="403"/>
      <c r="QNE23" s="403"/>
      <c r="QNF23" s="403"/>
      <c r="QNG23" s="403"/>
      <c r="QNH23" s="403"/>
      <c r="QNI23" s="403"/>
      <c r="QNJ23" s="403"/>
      <c r="QNK23" s="403"/>
      <c r="QNL23" s="403"/>
      <c r="QNM23" s="403"/>
      <c r="QNN23" s="403"/>
      <c r="QNO23" s="403"/>
      <c r="QNP23" s="403"/>
      <c r="QNQ23" s="403"/>
      <c r="QNR23" s="403"/>
      <c r="QNS23" s="403"/>
      <c r="QNT23" s="403"/>
      <c r="QNU23" s="403"/>
      <c r="QNV23" s="403"/>
      <c r="QNW23" s="403"/>
      <c r="QNX23" s="403"/>
      <c r="QNY23" s="403"/>
      <c r="QNZ23" s="403"/>
      <c r="QOA23" s="403"/>
      <c r="QOB23" s="403"/>
      <c r="QOC23" s="403"/>
      <c r="QOD23" s="403"/>
      <c r="QOE23" s="403"/>
      <c r="QOF23" s="403"/>
      <c r="QOG23" s="403"/>
      <c r="QOH23" s="403"/>
      <c r="QOI23" s="403"/>
      <c r="QOJ23" s="403"/>
      <c r="QOK23" s="403"/>
      <c r="QOL23" s="403"/>
      <c r="QOM23" s="403"/>
      <c r="QON23" s="403"/>
      <c r="QOO23" s="403"/>
      <c r="QOP23" s="403"/>
      <c r="QOQ23" s="403"/>
      <c r="QOR23" s="403"/>
      <c r="QOS23" s="403"/>
      <c r="QOT23" s="403"/>
      <c r="QOU23" s="403"/>
      <c r="QOV23" s="403"/>
      <c r="QOW23" s="403"/>
      <c r="QOX23" s="403"/>
      <c r="QOY23" s="403"/>
      <c r="QOZ23" s="403"/>
      <c r="QPA23" s="403"/>
      <c r="QPB23" s="403"/>
      <c r="QPC23" s="403"/>
      <c r="QPD23" s="403"/>
      <c r="QPE23" s="403"/>
      <c r="QPF23" s="403"/>
      <c r="QPG23" s="403"/>
      <c r="QPH23" s="403"/>
      <c r="QPI23" s="403"/>
      <c r="QPJ23" s="403"/>
      <c r="QPK23" s="403"/>
      <c r="QPL23" s="403"/>
      <c r="QPM23" s="403"/>
      <c r="QPN23" s="403"/>
      <c r="QPO23" s="403"/>
      <c r="QPP23" s="403"/>
      <c r="QPQ23" s="403"/>
      <c r="QPR23" s="403"/>
      <c r="QPS23" s="403"/>
      <c r="QPT23" s="403"/>
      <c r="QPU23" s="403"/>
      <c r="QPV23" s="403"/>
      <c r="QPW23" s="403"/>
      <c r="QPX23" s="403"/>
      <c r="QPY23" s="403"/>
      <c r="QPZ23" s="403"/>
      <c r="QQA23" s="403"/>
      <c r="QQB23" s="403"/>
      <c r="QQC23" s="403"/>
      <c r="QQD23" s="403"/>
      <c r="QQE23" s="403"/>
      <c r="QQF23" s="403"/>
      <c r="QQG23" s="403"/>
      <c r="QQH23" s="403"/>
      <c r="QQI23" s="403"/>
      <c r="QQJ23" s="403"/>
      <c r="QQK23" s="403"/>
      <c r="QQL23" s="403"/>
      <c r="QQM23" s="403"/>
      <c r="QQN23" s="403"/>
      <c r="QQO23" s="403"/>
      <c r="QQP23" s="403"/>
      <c r="QQQ23" s="403"/>
      <c r="QQR23" s="403"/>
      <c r="QQS23" s="403"/>
      <c r="QQT23" s="403"/>
      <c r="QQU23" s="403"/>
      <c r="QQV23" s="403"/>
      <c r="QQW23" s="403"/>
      <c r="QQX23" s="403"/>
      <c r="QQY23" s="403"/>
      <c r="QQZ23" s="403"/>
      <c r="QRA23" s="403"/>
      <c r="QRB23" s="403"/>
      <c r="QRC23" s="403"/>
      <c r="QRD23" s="403"/>
      <c r="QRE23" s="403"/>
      <c r="QRF23" s="403"/>
      <c r="QRG23" s="403"/>
      <c r="QRH23" s="403"/>
      <c r="QRI23" s="403"/>
      <c r="QRJ23" s="403"/>
      <c r="QRK23" s="403"/>
      <c r="QRL23" s="403"/>
      <c r="QRM23" s="403"/>
      <c r="QRN23" s="403"/>
      <c r="QRO23" s="403"/>
      <c r="QRP23" s="403"/>
      <c r="QRQ23" s="403"/>
      <c r="QRR23" s="403"/>
      <c r="QRS23" s="403"/>
      <c r="QRT23" s="403"/>
      <c r="QRU23" s="403"/>
      <c r="QRV23" s="403"/>
      <c r="QRW23" s="403"/>
      <c r="QRX23" s="403"/>
      <c r="QRY23" s="403"/>
      <c r="QRZ23" s="403"/>
      <c r="QSA23" s="403"/>
      <c r="QSB23" s="403"/>
      <c r="QSC23" s="403"/>
      <c r="QSD23" s="403"/>
      <c r="QSE23" s="403"/>
      <c r="QSF23" s="403"/>
      <c r="QSG23" s="403"/>
      <c r="QSH23" s="403"/>
      <c r="QSI23" s="403"/>
      <c r="QSJ23" s="403"/>
      <c r="QSK23" s="403"/>
      <c r="QSL23" s="403"/>
      <c r="QSM23" s="403"/>
      <c r="QSN23" s="403"/>
      <c r="QSO23" s="403"/>
      <c r="QSP23" s="403"/>
      <c r="QSQ23" s="403"/>
      <c r="QSR23" s="403"/>
      <c r="QSS23" s="403"/>
      <c r="QST23" s="403"/>
      <c r="QSU23" s="403"/>
      <c r="QSV23" s="403"/>
      <c r="QSW23" s="403"/>
      <c r="QSX23" s="403"/>
      <c r="QSY23" s="403"/>
      <c r="QSZ23" s="403"/>
      <c r="QTA23" s="403"/>
      <c r="QTB23" s="403"/>
      <c r="QTC23" s="403"/>
      <c r="QTD23" s="403"/>
      <c r="QTE23" s="403"/>
      <c r="QTF23" s="403"/>
      <c r="QTG23" s="403"/>
      <c r="QTH23" s="403"/>
      <c r="QTI23" s="403"/>
      <c r="QTJ23" s="403"/>
      <c r="QTK23" s="403"/>
      <c r="QTL23" s="403"/>
      <c r="QTM23" s="403"/>
      <c r="QTN23" s="403"/>
      <c r="QTO23" s="403"/>
      <c r="QTP23" s="403"/>
      <c r="QTQ23" s="403"/>
      <c r="QTR23" s="403"/>
      <c r="QTS23" s="403"/>
      <c r="QTT23" s="403"/>
      <c r="QTU23" s="403"/>
      <c r="QTV23" s="403"/>
      <c r="QTW23" s="403"/>
      <c r="QTX23" s="403"/>
      <c r="QTY23" s="403"/>
      <c r="QTZ23" s="403"/>
      <c r="QUA23" s="403"/>
      <c r="QUB23" s="403"/>
      <c r="QUC23" s="403"/>
      <c r="QUD23" s="403"/>
      <c r="QUE23" s="403"/>
      <c r="QUF23" s="403"/>
      <c r="QUG23" s="403"/>
      <c r="QUH23" s="403"/>
      <c r="QUI23" s="403"/>
      <c r="QUJ23" s="403"/>
      <c r="QUK23" s="403"/>
      <c r="QUL23" s="403"/>
      <c r="QUM23" s="403"/>
      <c r="QUN23" s="403"/>
      <c r="QUO23" s="403"/>
      <c r="QUP23" s="403"/>
      <c r="QUQ23" s="403"/>
      <c r="QUR23" s="403"/>
      <c r="QUS23" s="403"/>
      <c r="QUT23" s="403"/>
      <c r="QUU23" s="403"/>
      <c r="QUV23" s="403"/>
      <c r="QUW23" s="403"/>
      <c r="QUX23" s="403"/>
      <c r="QUY23" s="403"/>
      <c r="QUZ23" s="403"/>
      <c r="QVA23" s="403"/>
      <c r="QVB23" s="403"/>
      <c r="QVC23" s="403"/>
      <c r="QVD23" s="403"/>
      <c r="QVE23" s="403"/>
      <c r="QVF23" s="403"/>
      <c r="QVG23" s="403"/>
      <c r="QVH23" s="403"/>
      <c r="QVI23" s="403"/>
      <c r="QVJ23" s="403"/>
      <c r="QVK23" s="403"/>
      <c r="QVL23" s="403"/>
      <c r="QVM23" s="403"/>
      <c r="QVN23" s="403"/>
      <c r="QVO23" s="403"/>
      <c r="QVP23" s="403"/>
      <c r="QVQ23" s="403"/>
      <c r="QVR23" s="403"/>
      <c r="QVS23" s="403"/>
      <c r="QVT23" s="403"/>
      <c r="QVU23" s="403"/>
      <c r="QVV23" s="403"/>
      <c r="QVW23" s="403"/>
      <c r="QVX23" s="403"/>
      <c r="QVY23" s="403"/>
      <c r="QVZ23" s="403"/>
      <c r="QWA23" s="403"/>
      <c r="QWB23" s="403"/>
      <c r="QWC23" s="403"/>
      <c r="QWD23" s="403"/>
      <c r="QWE23" s="403"/>
      <c r="QWF23" s="403"/>
      <c r="QWG23" s="403"/>
      <c r="QWH23" s="403"/>
      <c r="QWI23" s="403"/>
      <c r="QWJ23" s="403"/>
      <c r="QWK23" s="403"/>
      <c r="QWL23" s="403"/>
      <c r="QWM23" s="403"/>
      <c r="QWN23" s="403"/>
      <c r="QWO23" s="403"/>
      <c r="QWP23" s="403"/>
      <c r="QWQ23" s="403"/>
      <c r="QWR23" s="403"/>
      <c r="QWS23" s="403"/>
      <c r="QWT23" s="403"/>
      <c r="QWU23" s="403"/>
      <c r="QWV23" s="403"/>
      <c r="QWW23" s="403"/>
      <c r="QWX23" s="403"/>
      <c r="QWY23" s="403"/>
      <c r="QWZ23" s="403"/>
      <c r="QXA23" s="403"/>
      <c r="QXB23" s="403"/>
      <c r="QXC23" s="403"/>
      <c r="QXD23" s="403"/>
      <c r="QXE23" s="403"/>
      <c r="QXF23" s="403"/>
      <c r="QXG23" s="403"/>
      <c r="QXH23" s="403"/>
      <c r="QXI23" s="403"/>
      <c r="QXJ23" s="403"/>
      <c r="QXK23" s="403"/>
      <c r="QXL23" s="403"/>
      <c r="QXM23" s="403"/>
      <c r="QXN23" s="403"/>
      <c r="QXO23" s="403"/>
      <c r="QXP23" s="403"/>
      <c r="QXQ23" s="403"/>
      <c r="QXR23" s="403"/>
      <c r="QXS23" s="403"/>
      <c r="QXT23" s="403"/>
      <c r="QXU23" s="403"/>
      <c r="QXV23" s="403"/>
      <c r="QXW23" s="403"/>
      <c r="QXX23" s="403"/>
      <c r="QXY23" s="403"/>
      <c r="QXZ23" s="403"/>
      <c r="QYA23" s="403"/>
      <c r="QYB23" s="403"/>
      <c r="QYC23" s="403"/>
      <c r="QYD23" s="403"/>
      <c r="QYE23" s="403"/>
      <c r="QYF23" s="403"/>
      <c r="QYG23" s="403"/>
      <c r="QYH23" s="403"/>
      <c r="QYI23" s="403"/>
      <c r="QYJ23" s="403"/>
      <c r="QYK23" s="403"/>
      <c r="QYL23" s="403"/>
      <c r="QYM23" s="403"/>
      <c r="QYN23" s="403"/>
      <c r="QYO23" s="403"/>
      <c r="QYP23" s="403"/>
      <c r="QYQ23" s="403"/>
      <c r="QYR23" s="403"/>
      <c r="QYS23" s="403"/>
      <c r="QYT23" s="403"/>
      <c r="QYU23" s="403"/>
      <c r="QYV23" s="403"/>
      <c r="QYW23" s="403"/>
      <c r="QYX23" s="403"/>
      <c r="QYY23" s="403"/>
      <c r="QYZ23" s="403"/>
      <c r="QZA23" s="403"/>
      <c r="QZB23" s="403"/>
      <c r="QZC23" s="403"/>
      <c r="QZD23" s="403"/>
      <c r="QZE23" s="403"/>
      <c r="QZF23" s="403"/>
      <c r="QZG23" s="403"/>
      <c r="QZH23" s="403"/>
      <c r="QZI23" s="403"/>
      <c r="QZJ23" s="403"/>
      <c r="QZK23" s="403"/>
      <c r="QZL23" s="403"/>
      <c r="QZM23" s="403"/>
      <c r="QZN23" s="403"/>
      <c r="QZO23" s="403"/>
      <c r="QZP23" s="403"/>
      <c r="QZQ23" s="403"/>
      <c r="QZR23" s="403"/>
      <c r="QZS23" s="403"/>
      <c r="QZT23" s="403"/>
      <c r="QZU23" s="403"/>
      <c r="QZV23" s="403"/>
      <c r="QZW23" s="403"/>
      <c r="QZX23" s="403"/>
      <c r="QZY23" s="403"/>
      <c r="QZZ23" s="403"/>
      <c r="RAA23" s="403"/>
      <c r="RAB23" s="403"/>
      <c r="RAC23" s="403"/>
      <c r="RAD23" s="403"/>
      <c r="RAE23" s="403"/>
      <c r="RAF23" s="403"/>
      <c r="RAG23" s="403"/>
      <c r="RAH23" s="403"/>
      <c r="RAI23" s="403"/>
      <c r="RAJ23" s="403"/>
      <c r="RAK23" s="403"/>
      <c r="RAL23" s="403"/>
      <c r="RAM23" s="403"/>
      <c r="RAN23" s="403"/>
      <c r="RAO23" s="403"/>
      <c r="RAP23" s="403"/>
      <c r="RAQ23" s="403"/>
      <c r="RAR23" s="403"/>
      <c r="RAS23" s="403"/>
      <c r="RAT23" s="403"/>
      <c r="RAU23" s="403"/>
      <c r="RAV23" s="403"/>
      <c r="RAW23" s="403"/>
      <c r="RAX23" s="403"/>
      <c r="RAY23" s="403"/>
      <c r="RAZ23" s="403"/>
      <c r="RBA23" s="403"/>
      <c r="RBB23" s="403"/>
      <c r="RBC23" s="403"/>
      <c r="RBD23" s="403"/>
      <c r="RBE23" s="403"/>
      <c r="RBF23" s="403"/>
      <c r="RBG23" s="403"/>
      <c r="RBH23" s="403"/>
      <c r="RBI23" s="403"/>
      <c r="RBJ23" s="403"/>
      <c r="RBK23" s="403"/>
      <c r="RBL23" s="403"/>
      <c r="RBM23" s="403"/>
      <c r="RBN23" s="403"/>
      <c r="RBO23" s="403"/>
      <c r="RBP23" s="403"/>
      <c r="RBQ23" s="403"/>
      <c r="RBR23" s="403"/>
      <c r="RBS23" s="403"/>
      <c r="RBT23" s="403"/>
      <c r="RBU23" s="403"/>
      <c r="RBV23" s="403"/>
      <c r="RBW23" s="403"/>
      <c r="RBX23" s="403"/>
      <c r="RBY23" s="403"/>
      <c r="RBZ23" s="403"/>
      <c r="RCA23" s="403"/>
      <c r="RCB23" s="403"/>
      <c r="RCC23" s="403"/>
      <c r="RCD23" s="403"/>
      <c r="RCE23" s="403"/>
      <c r="RCF23" s="403"/>
      <c r="RCG23" s="403"/>
      <c r="RCH23" s="403"/>
      <c r="RCI23" s="403"/>
      <c r="RCJ23" s="403"/>
      <c r="RCK23" s="403"/>
      <c r="RCL23" s="403"/>
      <c r="RCM23" s="403"/>
      <c r="RCN23" s="403"/>
      <c r="RCO23" s="403"/>
      <c r="RCP23" s="403"/>
      <c r="RCQ23" s="403"/>
      <c r="RCR23" s="403"/>
      <c r="RCS23" s="403"/>
      <c r="RCT23" s="403"/>
      <c r="RCU23" s="403"/>
      <c r="RCV23" s="403"/>
      <c r="RCW23" s="403"/>
      <c r="RCX23" s="403"/>
      <c r="RCY23" s="403"/>
      <c r="RCZ23" s="403"/>
      <c r="RDA23" s="403"/>
      <c r="RDB23" s="403"/>
      <c r="RDC23" s="403"/>
      <c r="RDD23" s="403"/>
      <c r="RDE23" s="403"/>
      <c r="RDF23" s="403"/>
      <c r="RDG23" s="403"/>
      <c r="RDH23" s="403"/>
      <c r="RDI23" s="403"/>
      <c r="RDJ23" s="403"/>
      <c r="RDK23" s="403"/>
      <c r="RDL23" s="403"/>
      <c r="RDM23" s="403"/>
      <c r="RDN23" s="403"/>
      <c r="RDO23" s="403"/>
      <c r="RDP23" s="403"/>
      <c r="RDQ23" s="403"/>
      <c r="RDR23" s="403"/>
      <c r="RDS23" s="403"/>
      <c r="RDT23" s="403"/>
      <c r="RDU23" s="403"/>
      <c r="RDV23" s="403"/>
      <c r="RDW23" s="403"/>
      <c r="RDX23" s="403"/>
      <c r="RDY23" s="403"/>
      <c r="RDZ23" s="403"/>
      <c r="REA23" s="403"/>
      <c r="REB23" s="403"/>
      <c r="REC23" s="403"/>
      <c r="RED23" s="403"/>
      <c r="REE23" s="403"/>
      <c r="REF23" s="403"/>
      <c r="REG23" s="403"/>
      <c r="REH23" s="403"/>
      <c r="REI23" s="403"/>
      <c r="REJ23" s="403"/>
      <c r="REK23" s="403"/>
      <c r="REL23" s="403"/>
      <c r="REM23" s="403"/>
      <c r="REN23" s="403"/>
      <c r="REO23" s="403"/>
      <c r="REP23" s="403"/>
      <c r="REQ23" s="403"/>
      <c r="RER23" s="403"/>
      <c r="RES23" s="403"/>
      <c r="RET23" s="403"/>
      <c r="REU23" s="403"/>
      <c r="REV23" s="403"/>
      <c r="REW23" s="403"/>
      <c r="REX23" s="403"/>
      <c r="REY23" s="403"/>
      <c r="REZ23" s="403"/>
      <c r="RFA23" s="403"/>
      <c r="RFB23" s="403"/>
      <c r="RFC23" s="403"/>
      <c r="RFD23" s="403"/>
      <c r="RFE23" s="403"/>
      <c r="RFF23" s="403"/>
      <c r="RFG23" s="403"/>
      <c r="RFH23" s="403"/>
      <c r="RFI23" s="403"/>
      <c r="RFJ23" s="403"/>
      <c r="RFK23" s="403"/>
      <c r="RFL23" s="403"/>
      <c r="RFM23" s="403"/>
      <c r="RFN23" s="403"/>
      <c r="RFO23" s="403"/>
      <c r="RFP23" s="403"/>
      <c r="RFQ23" s="403"/>
      <c r="RFR23" s="403"/>
      <c r="RFS23" s="403"/>
      <c r="RFT23" s="403"/>
      <c r="RFU23" s="403"/>
      <c r="RFV23" s="403"/>
      <c r="RFW23" s="403"/>
      <c r="RFX23" s="403"/>
      <c r="RFY23" s="403"/>
      <c r="RFZ23" s="403"/>
      <c r="RGA23" s="403"/>
      <c r="RGB23" s="403"/>
      <c r="RGC23" s="403"/>
      <c r="RGD23" s="403"/>
      <c r="RGE23" s="403"/>
      <c r="RGF23" s="403"/>
      <c r="RGG23" s="403"/>
      <c r="RGH23" s="403"/>
      <c r="RGI23" s="403"/>
      <c r="RGJ23" s="403"/>
      <c r="RGK23" s="403"/>
      <c r="RGL23" s="403"/>
      <c r="RGM23" s="403"/>
      <c r="RGN23" s="403"/>
      <c r="RGO23" s="403"/>
      <c r="RGP23" s="403"/>
      <c r="RGQ23" s="403"/>
      <c r="RGR23" s="403"/>
      <c r="RGS23" s="403"/>
      <c r="RGT23" s="403"/>
      <c r="RGU23" s="403"/>
      <c r="RGV23" s="403"/>
      <c r="RGW23" s="403"/>
      <c r="RGX23" s="403"/>
      <c r="RGY23" s="403"/>
      <c r="RGZ23" s="403"/>
      <c r="RHA23" s="403"/>
      <c r="RHB23" s="403"/>
      <c r="RHC23" s="403"/>
      <c r="RHD23" s="403"/>
      <c r="RHE23" s="403"/>
      <c r="RHF23" s="403"/>
      <c r="RHG23" s="403"/>
      <c r="RHH23" s="403"/>
      <c r="RHI23" s="403"/>
      <c r="RHJ23" s="403"/>
      <c r="RHK23" s="403"/>
      <c r="RHL23" s="403"/>
      <c r="RHM23" s="403"/>
      <c r="RHN23" s="403"/>
      <c r="RHO23" s="403"/>
      <c r="RHP23" s="403"/>
      <c r="RHQ23" s="403"/>
      <c r="RHR23" s="403"/>
      <c r="RHS23" s="403"/>
      <c r="RHT23" s="403"/>
      <c r="RHU23" s="403"/>
      <c r="RHV23" s="403"/>
      <c r="RHW23" s="403"/>
      <c r="RHX23" s="403"/>
      <c r="RHY23" s="403"/>
      <c r="RHZ23" s="403"/>
      <c r="RIA23" s="403"/>
      <c r="RIB23" s="403"/>
      <c r="RIC23" s="403"/>
      <c r="RID23" s="403"/>
      <c r="RIE23" s="403"/>
      <c r="RIF23" s="403"/>
      <c r="RIG23" s="403"/>
      <c r="RIH23" s="403"/>
      <c r="RII23" s="403"/>
      <c r="RIJ23" s="403"/>
      <c r="RIK23" s="403"/>
      <c r="RIL23" s="403"/>
      <c r="RIM23" s="403"/>
      <c r="RIN23" s="403"/>
      <c r="RIO23" s="403"/>
      <c r="RIP23" s="403"/>
      <c r="RIQ23" s="403"/>
      <c r="RIR23" s="403"/>
      <c r="RIS23" s="403"/>
      <c r="RIT23" s="403"/>
      <c r="RIU23" s="403"/>
      <c r="RIV23" s="403"/>
      <c r="RIW23" s="403"/>
      <c r="RIX23" s="403"/>
      <c r="RIY23" s="403"/>
      <c r="RIZ23" s="403"/>
      <c r="RJA23" s="403"/>
      <c r="RJB23" s="403"/>
      <c r="RJC23" s="403"/>
      <c r="RJD23" s="403"/>
      <c r="RJE23" s="403"/>
      <c r="RJF23" s="403"/>
      <c r="RJG23" s="403"/>
      <c r="RJH23" s="403"/>
      <c r="RJI23" s="403"/>
      <c r="RJJ23" s="403"/>
      <c r="RJK23" s="403"/>
      <c r="RJL23" s="403"/>
      <c r="RJM23" s="403"/>
      <c r="RJN23" s="403"/>
      <c r="RJO23" s="403"/>
      <c r="RJP23" s="403"/>
      <c r="RJQ23" s="403"/>
      <c r="RJR23" s="403"/>
      <c r="RJS23" s="403"/>
      <c r="RJT23" s="403"/>
      <c r="RJU23" s="403"/>
      <c r="RJV23" s="403"/>
      <c r="RJW23" s="403"/>
      <c r="RJX23" s="403"/>
      <c r="RJY23" s="403"/>
      <c r="RJZ23" s="403"/>
      <c r="RKA23" s="403"/>
      <c r="RKB23" s="403"/>
      <c r="RKC23" s="403"/>
      <c r="RKD23" s="403"/>
      <c r="RKE23" s="403"/>
      <c r="RKF23" s="403"/>
      <c r="RKG23" s="403"/>
      <c r="RKH23" s="403"/>
      <c r="RKI23" s="403"/>
      <c r="RKJ23" s="403"/>
      <c r="RKK23" s="403"/>
      <c r="RKL23" s="403"/>
      <c r="RKM23" s="403"/>
      <c r="RKN23" s="403"/>
      <c r="RKO23" s="403"/>
      <c r="RKP23" s="403"/>
      <c r="RKQ23" s="403"/>
      <c r="RKR23" s="403"/>
      <c r="RKS23" s="403"/>
      <c r="RKT23" s="403"/>
      <c r="RKU23" s="403"/>
      <c r="RKV23" s="403"/>
      <c r="RKW23" s="403"/>
      <c r="RKX23" s="403"/>
      <c r="RKY23" s="403"/>
      <c r="RKZ23" s="403"/>
      <c r="RLA23" s="403"/>
      <c r="RLB23" s="403"/>
      <c r="RLC23" s="403"/>
      <c r="RLD23" s="403"/>
      <c r="RLE23" s="403"/>
      <c r="RLF23" s="403"/>
      <c r="RLG23" s="403"/>
      <c r="RLH23" s="403"/>
      <c r="RLI23" s="403"/>
      <c r="RLJ23" s="403"/>
      <c r="RLK23" s="403"/>
      <c r="RLL23" s="403"/>
      <c r="RLM23" s="403"/>
      <c r="RLN23" s="403"/>
      <c r="RLO23" s="403"/>
      <c r="RLP23" s="403"/>
      <c r="RLQ23" s="403"/>
      <c r="RLR23" s="403"/>
      <c r="RLS23" s="403"/>
      <c r="RLT23" s="403"/>
      <c r="RLU23" s="403"/>
      <c r="RLV23" s="403"/>
      <c r="RLW23" s="403"/>
      <c r="RLX23" s="403"/>
      <c r="RLY23" s="403"/>
      <c r="RLZ23" s="403"/>
      <c r="RMA23" s="403"/>
      <c r="RMB23" s="403"/>
      <c r="RMC23" s="403"/>
      <c r="RMD23" s="403"/>
      <c r="RME23" s="403"/>
      <c r="RMF23" s="403"/>
      <c r="RMG23" s="403"/>
      <c r="RMH23" s="403"/>
      <c r="RMI23" s="403"/>
      <c r="RMJ23" s="403"/>
      <c r="RMK23" s="403"/>
      <c r="RML23" s="403"/>
      <c r="RMM23" s="403"/>
      <c r="RMN23" s="403"/>
      <c r="RMO23" s="403"/>
      <c r="RMP23" s="403"/>
      <c r="RMQ23" s="403"/>
      <c r="RMR23" s="403"/>
      <c r="RMS23" s="403"/>
      <c r="RMT23" s="403"/>
      <c r="RMU23" s="403"/>
      <c r="RMV23" s="403"/>
      <c r="RMW23" s="403"/>
      <c r="RMX23" s="403"/>
      <c r="RMY23" s="403"/>
      <c r="RMZ23" s="403"/>
      <c r="RNA23" s="403"/>
      <c r="RNB23" s="403"/>
      <c r="RNC23" s="403"/>
      <c r="RND23" s="403"/>
      <c r="RNE23" s="403"/>
      <c r="RNF23" s="403"/>
      <c r="RNG23" s="403"/>
      <c r="RNH23" s="403"/>
      <c r="RNI23" s="403"/>
      <c r="RNJ23" s="403"/>
      <c r="RNK23" s="403"/>
      <c r="RNL23" s="403"/>
      <c r="RNM23" s="403"/>
      <c r="RNN23" s="403"/>
      <c r="RNO23" s="403"/>
      <c r="RNP23" s="403"/>
      <c r="RNQ23" s="403"/>
      <c r="RNR23" s="403"/>
      <c r="RNS23" s="403"/>
      <c r="RNT23" s="403"/>
      <c r="RNU23" s="403"/>
      <c r="RNV23" s="403"/>
      <c r="RNW23" s="403"/>
      <c r="RNX23" s="403"/>
      <c r="RNY23" s="403"/>
      <c r="RNZ23" s="403"/>
      <c r="ROA23" s="403"/>
      <c r="ROB23" s="403"/>
      <c r="ROC23" s="403"/>
      <c r="ROD23" s="403"/>
      <c r="ROE23" s="403"/>
      <c r="ROF23" s="403"/>
      <c r="ROG23" s="403"/>
      <c r="ROH23" s="403"/>
      <c r="ROI23" s="403"/>
      <c r="ROJ23" s="403"/>
      <c r="ROK23" s="403"/>
      <c r="ROL23" s="403"/>
      <c r="ROM23" s="403"/>
      <c r="RON23" s="403"/>
      <c r="ROO23" s="403"/>
      <c r="ROP23" s="403"/>
      <c r="ROQ23" s="403"/>
      <c r="ROR23" s="403"/>
      <c r="ROS23" s="403"/>
      <c r="ROT23" s="403"/>
      <c r="ROU23" s="403"/>
      <c r="ROV23" s="403"/>
      <c r="ROW23" s="403"/>
      <c r="ROX23" s="403"/>
      <c r="ROY23" s="403"/>
      <c r="ROZ23" s="403"/>
      <c r="RPA23" s="403"/>
      <c r="RPB23" s="403"/>
      <c r="RPC23" s="403"/>
      <c r="RPD23" s="403"/>
      <c r="RPE23" s="403"/>
      <c r="RPF23" s="403"/>
      <c r="RPG23" s="403"/>
      <c r="RPH23" s="403"/>
      <c r="RPI23" s="403"/>
      <c r="RPJ23" s="403"/>
      <c r="RPK23" s="403"/>
      <c r="RPL23" s="403"/>
      <c r="RPM23" s="403"/>
      <c r="RPN23" s="403"/>
      <c r="RPO23" s="403"/>
      <c r="RPP23" s="403"/>
      <c r="RPQ23" s="403"/>
      <c r="RPR23" s="403"/>
      <c r="RPS23" s="403"/>
      <c r="RPT23" s="403"/>
      <c r="RPU23" s="403"/>
      <c r="RPV23" s="403"/>
      <c r="RPW23" s="403"/>
      <c r="RPX23" s="403"/>
      <c r="RPY23" s="403"/>
      <c r="RPZ23" s="403"/>
      <c r="RQA23" s="403"/>
      <c r="RQB23" s="403"/>
      <c r="RQC23" s="403"/>
      <c r="RQD23" s="403"/>
      <c r="RQE23" s="403"/>
      <c r="RQF23" s="403"/>
      <c r="RQG23" s="403"/>
      <c r="RQH23" s="403"/>
      <c r="RQI23" s="403"/>
      <c r="RQJ23" s="403"/>
      <c r="RQK23" s="403"/>
      <c r="RQL23" s="403"/>
      <c r="RQM23" s="403"/>
      <c r="RQN23" s="403"/>
      <c r="RQO23" s="403"/>
      <c r="RQP23" s="403"/>
      <c r="RQQ23" s="403"/>
      <c r="RQR23" s="403"/>
      <c r="RQS23" s="403"/>
      <c r="RQT23" s="403"/>
      <c r="RQU23" s="403"/>
      <c r="RQV23" s="403"/>
      <c r="RQW23" s="403"/>
      <c r="RQX23" s="403"/>
      <c r="RQY23" s="403"/>
      <c r="RQZ23" s="403"/>
      <c r="RRA23" s="403"/>
      <c r="RRB23" s="403"/>
      <c r="RRC23" s="403"/>
      <c r="RRD23" s="403"/>
      <c r="RRE23" s="403"/>
      <c r="RRF23" s="403"/>
      <c r="RRG23" s="403"/>
      <c r="RRH23" s="403"/>
      <c r="RRI23" s="403"/>
      <c r="RRJ23" s="403"/>
      <c r="RRK23" s="403"/>
      <c r="RRL23" s="403"/>
      <c r="RRM23" s="403"/>
      <c r="RRN23" s="403"/>
      <c r="RRO23" s="403"/>
      <c r="RRP23" s="403"/>
      <c r="RRQ23" s="403"/>
      <c r="RRR23" s="403"/>
      <c r="RRS23" s="403"/>
      <c r="RRT23" s="403"/>
      <c r="RRU23" s="403"/>
      <c r="RRV23" s="403"/>
      <c r="RRW23" s="403"/>
      <c r="RRX23" s="403"/>
      <c r="RRY23" s="403"/>
      <c r="RRZ23" s="403"/>
      <c r="RSA23" s="403"/>
      <c r="RSB23" s="403"/>
      <c r="RSC23" s="403"/>
      <c r="RSD23" s="403"/>
      <c r="RSE23" s="403"/>
      <c r="RSF23" s="403"/>
      <c r="RSG23" s="403"/>
      <c r="RSH23" s="403"/>
      <c r="RSI23" s="403"/>
      <c r="RSJ23" s="403"/>
      <c r="RSK23" s="403"/>
      <c r="RSL23" s="403"/>
      <c r="RSM23" s="403"/>
      <c r="RSN23" s="403"/>
      <c r="RSO23" s="403"/>
      <c r="RSP23" s="403"/>
      <c r="RSQ23" s="403"/>
      <c r="RSR23" s="403"/>
      <c r="RSS23" s="403"/>
      <c r="RST23" s="403"/>
      <c r="RSU23" s="403"/>
      <c r="RSV23" s="403"/>
      <c r="RSW23" s="403"/>
      <c r="RSX23" s="403"/>
      <c r="RSY23" s="403"/>
      <c r="RSZ23" s="403"/>
      <c r="RTA23" s="403"/>
      <c r="RTB23" s="403"/>
      <c r="RTC23" s="403"/>
      <c r="RTD23" s="403"/>
      <c r="RTE23" s="403"/>
      <c r="RTF23" s="403"/>
      <c r="RTG23" s="403"/>
      <c r="RTH23" s="403"/>
      <c r="RTI23" s="403"/>
      <c r="RTJ23" s="403"/>
      <c r="RTK23" s="403"/>
      <c r="RTL23" s="403"/>
      <c r="RTM23" s="403"/>
      <c r="RTN23" s="403"/>
      <c r="RTO23" s="403"/>
      <c r="RTP23" s="403"/>
      <c r="RTQ23" s="403"/>
      <c r="RTR23" s="403"/>
      <c r="RTS23" s="403"/>
      <c r="RTT23" s="403"/>
      <c r="RTU23" s="403"/>
      <c r="RTV23" s="403"/>
      <c r="RTW23" s="403"/>
      <c r="RTX23" s="403"/>
      <c r="RTY23" s="403"/>
      <c r="RTZ23" s="403"/>
      <c r="RUA23" s="403"/>
      <c r="RUB23" s="403"/>
      <c r="RUC23" s="403"/>
      <c r="RUD23" s="403"/>
      <c r="RUE23" s="403"/>
      <c r="RUF23" s="403"/>
      <c r="RUG23" s="403"/>
      <c r="RUH23" s="403"/>
      <c r="RUI23" s="403"/>
      <c r="RUJ23" s="403"/>
      <c r="RUK23" s="403"/>
      <c r="RUL23" s="403"/>
      <c r="RUM23" s="403"/>
      <c r="RUN23" s="403"/>
      <c r="RUO23" s="403"/>
      <c r="RUP23" s="403"/>
      <c r="RUQ23" s="403"/>
      <c r="RUR23" s="403"/>
      <c r="RUS23" s="403"/>
      <c r="RUT23" s="403"/>
      <c r="RUU23" s="403"/>
      <c r="RUV23" s="403"/>
      <c r="RUW23" s="403"/>
      <c r="RUX23" s="403"/>
      <c r="RUY23" s="403"/>
      <c r="RUZ23" s="403"/>
      <c r="RVA23" s="403"/>
      <c r="RVB23" s="403"/>
      <c r="RVC23" s="403"/>
      <c r="RVD23" s="403"/>
      <c r="RVE23" s="403"/>
      <c r="RVF23" s="403"/>
      <c r="RVG23" s="403"/>
      <c r="RVH23" s="403"/>
      <c r="RVI23" s="403"/>
      <c r="RVJ23" s="403"/>
      <c r="RVK23" s="403"/>
      <c r="RVL23" s="403"/>
      <c r="RVM23" s="403"/>
      <c r="RVN23" s="403"/>
      <c r="RVO23" s="403"/>
      <c r="RVP23" s="403"/>
      <c r="RVQ23" s="403"/>
      <c r="RVR23" s="403"/>
      <c r="RVS23" s="403"/>
      <c r="RVT23" s="403"/>
      <c r="RVU23" s="403"/>
      <c r="RVV23" s="403"/>
      <c r="RVW23" s="403"/>
      <c r="RVX23" s="403"/>
      <c r="RVY23" s="403"/>
      <c r="RVZ23" s="403"/>
      <c r="RWA23" s="403"/>
      <c r="RWB23" s="403"/>
      <c r="RWC23" s="403"/>
      <c r="RWD23" s="403"/>
      <c r="RWE23" s="403"/>
      <c r="RWF23" s="403"/>
      <c r="RWG23" s="403"/>
      <c r="RWH23" s="403"/>
      <c r="RWI23" s="403"/>
      <c r="RWJ23" s="403"/>
      <c r="RWK23" s="403"/>
      <c r="RWL23" s="403"/>
      <c r="RWM23" s="403"/>
      <c r="RWN23" s="403"/>
      <c r="RWO23" s="403"/>
      <c r="RWP23" s="403"/>
      <c r="RWQ23" s="403"/>
      <c r="RWR23" s="403"/>
      <c r="RWS23" s="403"/>
      <c r="RWT23" s="403"/>
      <c r="RWU23" s="403"/>
      <c r="RWV23" s="403"/>
      <c r="RWW23" s="403"/>
      <c r="RWX23" s="403"/>
      <c r="RWY23" s="403"/>
      <c r="RWZ23" s="403"/>
      <c r="RXA23" s="403"/>
      <c r="RXB23" s="403"/>
      <c r="RXC23" s="403"/>
      <c r="RXD23" s="403"/>
      <c r="RXE23" s="403"/>
      <c r="RXF23" s="403"/>
      <c r="RXG23" s="403"/>
      <c r="RXH23" s="403"/>
      <c r="RXI23" s="403"/>
      <c r="RXJ23" s="403"/>
      <c r="RXK23" s="403"/>
      <c r="RXL23" s="403"/>
      <c r="RXM23" s="403"/>
      <c r="RXN23" s="403"/>
      <c r="RXO23" s="403"/>
      <c r="RXP23" s="403"/>
      <c r="RXQ23" s="403"/>
      <c r="RXR23" s="403"/>
      <c r="RXS23" s="403"/>
      <c r="RXT23" s="403"/>
      <c r="RXU23" s="403"/>
      <c r="RXV23" s="403"/>
      <c r="RXW23" s="403"/>
      <c r="RXX23" s="403"/>
      <c r="RXY23" s="403"/>
      <c r="RXZ23" s="403"/>
      <c r="RYA23" s="403"/>
      <c r="RYB23" s="403"/>
      <c r="RYC23" s="403"/>
      <c r="RYD23" s="403"/>
      <c r="RYE23" s="403"/>
      <c r="RYF23" s="403"/>
      <c r="RYG23" s="403"/>
      <c r="RYH23" s="403"/>
      <c r="RYI23" s="403"/>
      <c r="RYJ23" s="403"/>
      <c r="RYK23" s="403"/>
      <c r="RYL23" s="403"/>
      <c r="RYM23" s="403"/>
      <c r="RYN23" s="403"/>
      <c r="RYO23" s="403"/>
      <c r="RYP23" s="403"/>
      <c r="RYQ23" s="403"/>
      <c r="RYR23" s="403"/>
      <c r="RYS23" s="403"/>
      <c r="RYT23" s="403"/>
      <c r="RYU23" s="403"/>
      <c r="RYV23" s="403"/>
      <c r="RYW23" s="403"/>
      <c r="RYX23" s="403"/>
      <c r="RYY23" s="403"/>
      <c r="RYZ23" s="403"/>
      <c r="RZA23" s="403"/>
      <c r="RZB23" s="403"/>
      <c r="RZC23" s="403"/>
      <c r="RZD23" s="403"/>
      <c r="RZE23" s="403"/>
      <c r="RZF23" s="403"/>
      <c r="RZG23" s="403"/>
      <c r="RZH23" s="403"/>
      <c r="RZI23" s="403"/>
      <c r="RZJ23" s="403"/>
      <c r="RZK23" s="403"/>
      <c r="RZL23" s="403"/>
      <c r="RZM23" s="403"/>
      <c r="RZN23" s="403"/>
      <c r="RZO23" s="403"/>
      <c r="RZP23" s="403"/>
      <c r="RZQ23" s="403"/>
      <c r="RZR23" s="403"/>
      <c r="RZS23" s="403"/>
      <c r="RZT23" s="403"/>
      <c r="RZU23" s="403"/>
      <c r="RZV23" s="403"/>
      <c r="RZW23" s="403"/>
      <c r="RZX23" s="403"/>
      <c r="RZY23" s="403"/>
      <c r="RZZ23" s="403"/>
      <c r="SAA23" s="403"/>
      <c r="SAB23" s="403"/>
      <c r="SAC23" s="403"/>
      <c r="SAD23" s="403"/>
      <c r="SAE23" s="403"/>
      <c r="SAF23" s="403"/>
      <c r="SAG23" s="403"/>
      <c r="SAH23" s="403"/>
      <c r="SAI23" s="403"/>
      <c r="SAJ23" s="403"/>
      <c r="SAK23" s="403"/>
      <c r="SAL23" s="403"/>
      <c r="SAM23" s="403"/>
      <c r="SAN23" s="403"/>
      <c r="SAO23" s="403"/>
      <c r="SAP23" s="403"/>
      <c r="SAQ23" s="403"/>
      <c r="SAR23" s="403"/>
      <c r="SAS23" s="403"/>
      <c r="SAT23" s="403"/>
      <c r="SAU23" s="403"/>
      <c r="SAV23" s="403"/>
      <c r="SAW23" s="403"/>
      <c r="SAX23" s="403"/>
      <c r="SAY23" s="403"/>
      <c r="SAZ23" s="403"/>
      <c r="SBA23" s="403"/>
      <c r="SBB23" s="403"/>
      <c r="SBC23" s="403"/>
      <c r="SBD23" s="403"/>
      <c r="SBE23" s="403"/>
      <c r="SBF23" s="403"/>
      <c r="SBG23" s="403"/>
      <c r="SBH23" s="403"/>
      <c r="SBI23" s="403"/>
      <c r="SBJ23" s="403"/>
      <c r="SBK23" s="403"/>
      <c r="SBL23" s="403"/>
      <c r="SBM23" s="403"/>
      <c r="SBN23" s="403"/>
      <c r="SBO23" s="403"/>
      <c r="SBP23" s="403"/>
      <c r="SBQ23" s="403"/>
      <c r="SBR23" s="403"/>
      <c r="SBS23" s="403"/>
      <c r="SBT23" s="403"/>
      <c r="SBU23" s="403"/>
      <c r="SBV23" s="403"/>
      <c r="SBW23" s="403"/>
      <c r="SBX23" s="403"/>
      <c r="SBY23" s="403"/>
      <c r="SBZ23" s="403"/>
      <c r="SCA23" s="403"/>
      <c r="SCB23" s="403"/>
      <c r="SCC23" s="403"/>
      <c r="SCD23" s="403"/>
      <c r="SCE23" s="403"/>
      <c r="SCF23" s="403"/>
      <c r="SCG23" s="403"/>
      <c r="SCH23" s="403"/>
      <c r="SCI23" s="403"/>
      <c r="SCJ23" s="403"/>
      <c r="SCK23" s="403"/>
      <c r="SCL23" s="403"/>
      <c r="SCM23" s="403"/>
      <c r="SCN23" s="403"/>
      <c r="SCO23" s="403"/>
      <c r="SCP23" s="403"/>
      <c r="SCQ23" s="403"/>
      <c r="SCR23" s="403"/>
      <c r="SCS23" s="403"/>
      <c r="SCT23" s="403"/>
      <c r="SCU23" s="403"/>
      <c r="SCV23" s="403"/>
      <c r="SCW23" s="403"/>
      <c r="SCX23" s="403"/>
      <c r="SCY23" s="403"/>
      <c r="SCZ23" s="403"/>
      <c r="SDA23" s="403"/>
      <c r="SDB23" s="403"/>
      <c r="SDC23" s="403"/>
      <c r="SDD23" s="403"/>
      <c r="SDE23" s="403"/>
      <c r="SDF23" s="403"/>
      <c r="SDG23" s="403"/>
      <c r="SDH23" s="403"/>
      <c r="SDI23" s="403"/>
      <c r="SDJ23" s="403"/>
      <c r="SDK23" s="403"/>
      <c r="SDL23" s="403"/>
      <c r="SDM23" s="403"/>
      <c r="SDN23" s="403"/>
      <c r="SDO23" s="403"/>
      <c r="SDP23" s="403"/>
      <c r="SDQ23" s="403"/>
      <c r="SDR23" s="403"/>
      <c r="SDS23" s="403"/>
      <c r="SDT23" s="403"/>
      <c r="SDU23" s="403"/>
      <c r="SDV23" s="403"/>
      <c r="SDW23" s="403"/>
      <c r="SDX23" s="403"/>
      <c r="SDY23" s="403"/>
      <c r="SDZ23" s="403"/>
      <c r="SEA23" s="403"/>
      <c r="SEB23" s="403"/>
      <c r="SEC23" s="403"/>
      <c r="SED23" s="403"/>
      <c r="SEE23" s="403"/>
      <c r="SEF23" s="403"/>
      <c r="SEG23" s="403"/>
      <c r="SEH23" s="403"/>
      <c r="SEI23" s="403"/>
      <c r="SEJ23" s="403"/>
      <c r="SEK23" s="403"/>
      <c r="SEL23" s="403"/>
      <c r="SEM23" s="403"/>
      <c r="SEN23" s="403"/>
      <c r="SEO23" s="403"/>
      <c r="SEP23" s="403"/>
      <c r="SEQ23" s="403"/>
      <c r="SER23" s="403"/>
      <c r="SES23" s="403"/>
      <c r="SET23" s="403"/>
      <c r="SEU23" s="403"/>
      <c r="SEV23" s="403"/>
      <c r="SEW23" s="403"/>
      <c r="SEX23" s="403"/>
      <c r="SEY23" s="403"/>
      <c r="SEZ23" s="403"/>
      <c r="SFA23" s="403"/>
      <c r="SFB23" s="403"/>
      <c r="SFC23" s="403"/>
      <c r="SFD23" s="403"/>
      <c r="SFE23" s="403"/>
      <c r="SFF23" s="403"/>
      <c r="SFG23" s="403"/>
      <c r="SFH23" s="403"/>
      <c r="SFI23" s="403"/>
      <c r="SFJ23" s="403"/>
      <c r="SFK23" s="403"/>
      <c r="SFL23" s="403"/>
      <c r="SFM23" s="403"/>
      <c r="SFN23" s="403"/>
      <c r="SFO23" s="403"/>
      <c r="SFP23" s="403"/>
      <c r="SFQ23" s="403"/>
      <c r="SFR23" s="403"/>
      <c r="SFS23" s="403"/>
      <c r="SFT23" s="403"/>
      <c r="SFU23" s="403"/>
      <c r="SFV23" s="403"/>
      <c r="SFW23" s="403"/>
      <c r="SFX23" s="403"/>
      <c r="SFY23" s="403"/>
      <c r="SFZ23" s="403"/>
      <c r="SGA23" s="403"/>
      <c r="SGB23" s="403"/>
      <c r="SGC23" s="403"/>
      <c r="SGD23" s="403"/>
      <c r="SGE23" s="403"/>
      <c r="SGF23" s="403"/>
      <c r="SGG23" s="403"/>
      <c r="SGH23" s="403"/>
      <c r="SGI23" s="403"/>
      <c r="SGJ23" s="403"/>
      <c r="SGK23" s="403"/>
      <c r="SGL23" s="403"/>
      <c r="SGM23" s="403"/>
      <c r="SGN23" s="403"/>
      <c r="SGO23" s="403"/>
      <c r="SGP23" s="403"/>
      <c r="SGQ23" s="403"/>
      <c r="SGR23" s="403"/>
      <c r="SGS23" s="403"/>
      <c r="SGT23" s="403"/>
      <c r="SGU23" s="403"/>
      <c r="SGV23" s="403"/>
      <c r="SGW23" s="403"/>
      <c r="SGX23" s="403"/>
      <c r="SGY23" s="403"/>
      <c r="SGZ23" s="403"/>
      <c r="SHA23" s="403"/>
      <c r="SHB23" s="403"/>
      <c r="SHC23" s="403"/>
      <c r="SHD23" s="403"/>
      <c r="SHE23" s="403"/>
      <c r="SHF23" s="403"/>
      <c r="SHG23" s="403"/>
      <c r="SHH23" s="403"/>
      <c r="SHI23" s="403"/>
      <c r="SHJ23" s="403"/>
      <c r="SHK23" s="403"/>
      <c r="SHL23" s="403"/>
      <c r="SHM23" s="403"/>
      <c r="SHN23" s="403"/>
      <c r="SHO23" s="403"/>
      <c r="SHP23" s="403"/>
      <c r="SHQ23" s="403"/>
      <c r="SHR23" s="403"/>
      <c r="SHS23" s="403"/>
      <c r="SHT23" s="403"/>
      <c r="SHU23" s="403"/>
      <c r="SHV23" s="403"/>
      <c r="SHW23" s="403"/>
      <c r="SHX23" s="403"/>
      <c r="SHY23" s="403"/>
      <c r="SHZ23" s="403"/>
      <c r="SIA23" s="403"/>
      <c r="SIB23" s="403"/>
      <c r="SIC23" s="403"/>
      <c r="SID23" s="403"/>
      <c r="SIE23" s="403"/>
      <c r="SIF23" s="403"/>
      <c r="SIG23" s="403"/>
      <c r="SIH23" s="403"/>
      <c r="SII23" s="403"/>
      <c r="SIJ23" s="403"/>
      <c r="SIK23" s="403"/>
      <c r="SIL23" s="403"/>
      <c r="SIM23" s="403"/>
      <c r="SIN23" s="403"/>
      <c r="SIO23" s="403"/>
      <c r="SIP23" s="403"/>
      <c r="SIQ23" s="403"/>
      <c r="SIR23" s="403"/>
      <c r="SIS23" s="403"/>
      <c r="SIT23" s="403"/>
      <c r="SIU23" s="403"/>
      <c r="SIV23" s="403"/>
      <c r="SIW23" s="403"/>
      <c r="SIX23" s="403"/>
      <c r="SIY23" s="403"/>
      <c r="SIZ23" s="403"/>
      <c r="SJA23" s="403"/>
      <c r="SJB23" s="403"/>
      <c r="SJC23" s="403"/>
      <c r="SJD23" s="403"/>
      <c r="SJE23" s="403"/>
      <c r="SJF23" s="403"/>
      <c r="SJG23" s="403"/>
      <c r="SJH23" s="403"/>
      <c r="SJI23" s="403"/>
      <c r="SJJ23" s="403"/>
      <c r="SJK23" s="403"/>
      <c r="SJL23" s="403"/>
      <c r="SJM23" s="403"/>
      <c r="SJN23" s="403"/>
      <c r="SJO23" s="403"/>
      <c r="SJP23" s="403"/>
      <c r="SJQ23" s="403"/>
      <c r="SJR23" s="403"/>
      <c r="SJS23" s="403"/>
      <c r="SJT23" s="403"/>
      <c r="SJU23" s="403"/>
      <c r="SJV23" s="403"/>
      <c r="SJW23" s="403"/>
      <c r="SJX23" s="403"/>
      <c r="SJY23" s="403"/>
      <c r="SJZ23" s="403"/>
      <c r="SKA23" s="403"/>
      <c r="SKB23" s="403"/>
      <c r="SKC23" s="403"/>
      <c r="SKD23" s="403"/>
      <c r="SKE23" s="403"/>
      <c r="SKF23" s="403"/>
      <c r="SKG23" s="403"/>
      <c r="SKH23" s="403"/>
      <c r="SKI23" s="403"/>
      <c r="SKJ23" s="403"/>
      <c r="SKK23" s="403"/>
      <c r="SKL23" s="403"/>
      <c r="SKM23" s="403"/>
      <c r="SKN23" s="403"/>
      <c r="SKO23" s="403"/>
      <c r="SKP23" s="403"/>
      <c r="SKQ23" s="403"/>
      <c r="SKR23" s="403"/>
      <c r="SKS23" s="403"/>
      <c r="SKT23" s="403"/>
      <c r="SKU23" s="403"/>
      <c r="SKV23" s="403"/>
      <c r="SKW23" s="403"/>
      <c r="SKX23" s="403"/>
      <c r="SKY23" s="403"/>
      <c r="SKZ23" s="403"/>
      <c r="SLA23" s="403"/>
      <c r="SLB23" s="403"/>
      <c r="SLC23" s="403"/>
      <c r="SLD23" s="403"/>
      <c r="SLE23" s="403"/>
      <c r="SLF23" s="403"/>
      <c r="SLG23" s="403"/>
      <c r="SLH23" s="403"/>
      <c r="SLI23" s="403"/>
      <c r="SLJ23" s="403"/>
      <c r="SLK23" s="403"/>
      <c r="SLL23" s="403"/>
      <c r="SLM23" s="403"/>
      <c r="SLN23" s="403"/>
      <c r="SLO23" s="403"/>
      <c r="SLP23" s="403"/>
      <c r="SLQ23" s="403"/>
      <c r="SLR23" s="403"/>
      <c r="SLS23" s="403"/>
      <c r="SLT23" s="403"/>
      <c r="SLU23" s="403"/>
      <c r="SLV23" s="403"/>
      <c r="SLW23" s="403"/>
      <c r="SLX23" s="403"/>
      <c r="SLY23" s="403"/>
      <c r="SLZ23" s="403"/>
      <c r="SMA23" s="403"/>
      <c r="SMB23" s="403"/>
      <c r="SMC23" s="403"/>
      <c r="SMD23" s="403"/>
      <c r="SME23" s="403"/>
      <c r="SMF23" s="403"/>
      <c r="SMG23" s="403"/>
      <c r="SMH23" s="403"/>
      <c r="SMI23" s="403"/>
      <c r="SMJ23" s="403"/>
      <c r="SMK23" s="403"/>
      <c r="SML23" s="403"/>
      <c r="SMM23" s="403"/>
      <c r="SMN23" s="403"/>
      <c r="SMO23" s="403"/>
      <c r="SMP23" s="403"/>
      <c r="SMQ23" s="403"/>
      <c r="SMR23" s="403"/>
      <c r="SMS23" s="403"/>
      <c r="SMT23" s="403"/>
      <c r="SMU23" s="403"/>
      <c r="SMV23" s="403"/>
      <c r="SMW23" s="403"/>
      <c r="SMX23" s="403"/>
      <c r="SMY23" s="403"/>
      <c r="SMZ23" s="403"/>
      <c r="SNA23" s="403"/>
      <c r="SNB23" s="403"/>
      <c r="SNC23" s="403"/>
      <c r="SND23" s="403"/>
      <c r="SNE23" s="403"/>
      <c r="SNF23" s="403"/>
      <c r="SNG23" s="403"/>
      <c r="SNH23" s="403"/>
      <c r="SNI23" s="403"/>
      <c r="SNJ23" s="403"/>
      <c r="SNK23" s="403"/>
      <c r="SNL23" s="403"/>
      <c r="SNM23" s="403"/>
      <c r="SNN23" s="403"/>
      <c r="SNO23" s="403"/>
      <c r="SNP23" s="403"/>
      <c r="SNQ23" s="403"/>
      <c r="SNR23" s="403"/>
      <c r="SNS23" s="403"/>
      <c r="SNT23" s="403"/>
      <c r="SNU23" s="403"/>
      <c r="SNV23" s="403"/>
      <c r="SNW23" s="403"/>
      <c r="SNX23" s="403"/>
      <c r="SNY23" s="403"/>
      <c r="SNZ23" s="403"/>
      <c r="SOA23" s="403"/>
      <c r="SOB23" s="403"/>
      <c r="SOC23" s="403"/>
      <c r="SOD23" s="403"/>
      <c r="SOE23" s="403"/>
      <c r="SOF23" s="403"/>
      <c r="SOG23" s="403"/>
      <c r="SOH23" s="403"/>
      <c r="SOI23" s="403"/>
      <c r="SOJ23" s="403"/>
      <c r="SOK23" s="403"/>
      <c r="SOL23" s="403"/>
      <c r="SOM23" s="403"/>
      <c r="SON23" s="403"/>
      <c r="SOO23" s="403"/>
      <c r="SOP23" s="403"/>
      <c r="SOQ23" s="403"/>
      <c r="SOR23" s="403"/>
      <c r="SOS23" s="403"/>
      <c r="SOT23" s="403"/>
      <c r="SOU23" s="403"/>
      <c r="SOV23" s="403"/>
      <c r="SOW23" s="403"/>
      <c r="SOX23" s="403"/>
      <c r="SOY23" s="403"/>
      <c r="SOZ23" s="403"/>
      <c r="SPA23" s="403"/>
      <c r="SPB23" s="403"/>
      <c r="SPC23" s="403"/>
      <c r="SPD23" s="403"/>
      <c r="SPE23" s="403"/>
      <c r="SPF23" s="403"/>
      <c r="SPG23" s="403"/>
      <c r="SPH23" s="403"/>
      <c r="SPI23" s="403"/>
      <c r="SPJ23" s="403"/>
      <c r="SPK23" s="403"/>
      <c r="SPL23" s="403"/>
      <c r="SPM23" s="403"/>
      <c r="SPN23" s="403"/>
      <c r="SPO23" s="403"/>
      <c r="SPP23" s="403"/>
      <c r="SPQ23" s="403"/>
      <c r="SPR23" s="403"/>
      <c r="SPS23" s="403"/>
      <c r="SPT23" s="403"/>
      <c r="SPU23" s="403"/>
      <c r="SPV23" s="403"/>
      <c r="SPW23" s="403"/>
      <c r="SPX23" s="403"/>
      <c r="SPY23" s="403"/>
      <c r="SPZ23" s="403"/>
      <c r="SQA23" s="403"/>
      <c r="SQB23" s="403"/>
      <c r="SQC23" s="403"/>
      <c r="SQD23" s="403"/>
      <c r="SQE23" s="403"/>
      <c r="SQF23" s="403"/>
      <c r="SQG23" s="403"/>
      <c r="SQH23" s="403"/>
      <c r="SQI23" s="403"/>
      <c r="SQJ23" s="403"/>
      <c r="SQK23" s="403"/>
      <c r="SQL23" s="403"/>
      <c r="SQM23" s="403"/>
      <c r="SQN23" s="403"/>
      <c r="SQO23" s="403"/>
      <c r="SQP23" s="403"/>
      <c r="SQQ23" s="403"/>
      <c r="SQR23" s="403"/>
      <c r="SQS23" s="403"/>
      <c r="SQT23" s="403"/>
      <c r="SQU23" s="403"/>
      <c r="SQV23" s="403"/>
      <c r="SQW23" s="403"/>
      <c r="SQX23" s="403"/>
      <c r="SQY23" s="403"/>
      <c r="SQZ23" s="403"/>
      <c r="SRA23" s="403"/>
      <c r="SRB23" s="403"/>
      <c r="SRC23" s="403"/>
      <c r="SRD23" s="403"/>
      <c r="SRE23" s="403"/>
      <c r="SRF23" s="403"/>
      <c r="SRG23" s="403"/>
      <c r="SRH23" s="403"/>
      <c r="SRI23" s="403"/>
      <c r="SRJ23" s="403"/>
      <c r="SRK23" s="403"/>
      <c r="SRL23" s="403"/>
      <c r="SRM23" s="403"/>
      <c r="SRN23" s="403"/>
      <c r="SRO23" s="403"/>
      <c r="SRP23" s="403"/>
      <c r="SRQ23" s="403"/>
      <c r="SRR23" s="403"/>
      <c r="SRS23" s="403"/>
      <c r="SRT23" s="403"/>
      <c r="SRU23" s="403"/>
      <c r="SRV23" s="403"/>
      <c r="SRW23" s="403"/>
      <c r="SRX23" s="403"/>
      <c r="SRY23" s="403"/>
      <c r="SRZ23" s="403"/>
      <c r="SSA23" s="403"/>
      <c r="SSB23" s="403"/>
      <c r="SSC23" s="403"/>
      <c r="SSD23" s="403"/>
      <c r="SSE23" s="403"/>
      <c r="SSF23" s="403"/>
      <c r="SSG23" s="403"/>
      <c r="SSH23" s="403"/>
      <c r="SSI23" s="403"/>
      <c r="SSJ23" s="403"/>
      <c r="SSK23" s="403"/>
      <c r="SSL23" s="403"/>
      <c r="SSM23" s="403"/>
      <c r="SSN23" s="403"/>
      <c r="SSO23" s="403"/>
      <c r="SSP23" s="403"/>
      <c r="SSQ23" s="403"/>
      <c r="SSR23" s="403"/>
      <c r="SSS23" s="403"/>
      <c r="SST23" s="403"/>
      <c r="SSU23" s="403"/>
      <c r="SSV23" s="403"/>
      <c r="SSW23" s="403"/>
      <c r="SSX23" s="403"/>
      <c r="SSY23" s="403"/>
      <c r="SSZ23" s="403"/>
      <c r="STA23" s="403"/>
      <c r="STB23" s="403"/>
      <c r="STC23" s="403"/>
      <c r="STD23" s="403"/>
      <c r="STE23" s="403"/>
      <c r="STF23" s="403"/>
      <c r="STG23" s="403"/>
      <c r="STH23" s="403"/>
      <c r="STI23" s="403"/>
      <c r="STJ23" s="403"/>
      <c r="STK23" s="403"/>
      <c r="STL23" s="403"/>
      <c r="STM23" s="403"/>
      <c r="STN23" s="403"/>
      <c r="STO23" s="403"/>
      <c r="STP23" s="403"/>
      <c r="STQ23" s="403"/>
      <c r="STR23" s="403"/>
      <c r="STS23" s="403"/>
      <c r="STT23" s="403"/>
      <c r="STU23" s="403"/>
      <c r="STV23" s="403"/>
      <c r="STW23" s="403"/>
      <c r="STX23" s="403"/>
      <c r="STY23" s="403"/>
      <c r="STZ23" s="403"/>
      <c r="SUA23" s="403"/>
      <c r="SUB23" s="403"/>
      <c r="SUC23" s="403"/>
      <c r="SUD23" s="403"/>
      <c r="SUE23" s="403"/>
      <c r="SUF23" s="403"/>
      <c r="SUG23" s="403"/>
      <c r="SUH23" s="403"/>
      <c r="SUI23" s="403"/>
      <c r="SUJ23" s="403"/>
      <c r="SUK23" s="403"/>
      <c r="SUL23" s="403"/>
      <c r="SUM23" s="403"/>
      <c r="SUN23" s="403"/>
      <c r="SUO23" s="403"/>
      <c r="SUP23" s="403"/>
      <c r="SUQ23" s="403"/>
      <c r="SUR23" s="403"/>
      <c r="SUS23" s="403"/>
      <c r="SUT23" s="403"/>
      <c r="SUU23" s="403"/>
      <c r="SUV23" s="403"/>
      <c r="SUW23" s="403"/>
      <c r="SUX23" s="403"/>
      <c r="SUY23" s="403"/>
      <c r="SUZ23" s="403"/>
      <c r="SVA23" s="403"/>
      <c r="SVB23" s="403"/>
      <c r="SVC23" s="403"/>
      <c r="SVD23" s="403"/>
      <c r="SVE23" s="403"/>
      <c r="SVF23" s="403"/>
      <c r="SVG23" s="403"/>
      <c r="SVH23" s="403"/>
      <c r="SVI23" s="403"/>
      <c r="SVJ23" s="403"/>
      <c r="SVK23" s="403"/>
      <c r="SVL23" s="403"/>
      <c r="SVM23" s="403"/>
      <c r="SVN23" s="403"/>
      <c r="SVO23" s="403"/>
      <c r="SVP23" s="403"/>
      <c r="SVQ23" s="403"/>
      <c r="SVR23" s="403"/>
      <c r="SVS23" s="403"/>
      <c r="SVT23" s="403"/>
      <c r="SVU23" s="403"/>
      <c r="SVV23" s="403"/>
      <c r="SVW23" s="403"/>
      <c r="SVX23" s="403"/>
      <c r="SVY23" s="403"/>
      <c r="SVZ23" s="403"/>
      <c r="SWA23" s="403"/>
      <c r="SWB23" s="403"/>
      <c r="SWC23" s="403"/>
      <c r="SWD23" s="403"/>
      <c r="SWE23" s="403"/>
      <c r="SWF23" s="403"/>
      <c r="SWG23" s="403"/>
      <c r="SWH23" s="403"/>
      <c r="SWI23" s="403"/>
      <c r="SWJ23" s="403"/>
      <c r="SWK23" s="403"/>
      <c r="SWL23" s="403"/>
      <c r="SWM23" s="403"/>
      <c r="SWN23" s="403"/>
      <c r="SWO23" s="403"/>
      <c r="SWP23" s="403"/>
      <c r="SWQ23" s="403"/>
      <c r="SWR23" s="403"/>
      <c r="SWS23" s="403"/>
      <c r="SWT23" s="403"/>
      <c r="SWU23" s="403"/>
      <c r="SWV23" s="403"/>
      <c r="SWW23" s="403"/>
      <c r="SWX23" s="403"/>
      <c r="SWY23" s="403"/>
      <c r="SWZ23" s="403"/>
      <c r="SXA23" s="403"/>
      <c r="SXB23" s="403"/>
      <c r="SXC23" s="403"/>
      <c r="SXD23" s="403"/>
      <c r="SXE23" s="403"/>
      <c r="SXF23" s="403"/>
      <c r="SXG23" s="403"/>
      <c r="SXH23" s="403"/>
      <c r="SXI23" s="403"/>
      <c r="SXJ23" s="403"/>
      <c r="SXK23" s="403"/>
      <c r="SXL23" s="403"/>
      <c r="SXM23" s="403"/>
      <c r="SXN23" s="403"/>
      <c r="SXO23" s="403"/>
      <c r="SXP23" s="403"/>
      <c r="SXQ23" s="403"/>
      <c r="SXR23" s="403"/>
      <c r="SXS23" s="403"/>
      <c r="SXT23" s="403"/>
      <c r="SXU23" s="403"/>
      <c r="SXV23" s="403"/>
      <c r="SXW23" s="403"/>
      <c r="SXX23" s="403"/>
      <c r="SXY23" s="403"/>
      <c r="SXZ23" s="403"/>
      <c r="SYA23" s="403"/>
      <c r="SYB23" s="403"/>
      <c r="SYC23" s="403"/>
      <c r="SYD23" s="403"/>
      <c r="SYE23" s="403"/>
      <c r="SYF23" s="403"/>
      <c r="SYG23" s="403"/>
      <c r="SYH23" s="403"/>
      <c r="SYI23" s="403"/>
      <c r="SYJ23" s="403"/>
      <c r="SYK23" s="403"/>
      <c r="SYL23" s="403"/>
      <c r="SYM23" s="403"/>
      <c r="SYN23" s="403"/>
      <c r="SYO23" s="403"/>
      <c r="SYP23" s="403"/>
      <c r="SYQ23" s="403"/>
      <c r="SYR23" s="403"/>
      <c r="SYS23" s="403"/>
      <c r="SYT23" s="403"/>
      <c r="SYU23" s="403"/>
      <c r="SYV23" s="403"/>
      <c r="SYW23" s="403"/>
      <c r="SYX23" s="403"/>
      <c r="SYY23" s="403"/>
      <c r="SYZ23" s="403"/>
      <c r="SZA23" s="403"/>
      <c r="SZB23" s="403"/>
      <c r="SZC23" s="403"/>
      <c r="SZD23" s="403"/>
      <c r="SZE23" s="403"/>
      <c r="SZF23" s="403"/>
      <c r="SZG23" s="403"/>
      <c r="SZH23" s="403"/>
      <c r="SZI23" s="403"/>
      <c r="SZJ23" s="403"/>
      <c r="SZK23" s="403"/>
      <c r="SZL23" s="403"/>
      <c r="SZM23" s="403"/>
      <c r="SZN23" s="403"/>
      <c r="SZO23" s="403"/>
      <c r="SZP23" s="403"/>
      <c r="SZQ23" s="403"/>
      <c r="SZR23" s="403"/>
      <c r="SZS23" s="403"/>
      <c r="SZT23" s="403"/>
      <c r="SZU23" s="403"/>
      <c r="SZV23" s="403"/>
      <c r="SZW23" s="403"/>
      <c r="SZX23" s="403"/>
      <c r="SZY23" s="403"/>
      <c r="SZZ23" s="403"/>
      <c r="TAA23" s="403"/>
      <c r="TAB23" s="403"/>
      <c r="TAC23" s="403"/>
      <c r="TAD23" s="403"/>
      <c r="TAE23" s="403"/>
      <c r="TAF23" s="403"/>
      <c r="TAG23" s="403"/>
      <c r="TAH23" s="403"/>
      <c r="TAI23" s="403"/>
      <c r="TAJ23" s="403"/>
      <c r="TAK23" s="403"/>
      <c r="TAL23" s="403"/>
      <c r="TAM23" s="403"/>
      <c r="TAN23" s="403"/>
      <c r="TAO23" s="403"/>
      <c r="TAP23" s="403"/>
      <c r="TAQ23" s="403"/>
      <c r="TAR23" s="403"/>
      <c r="TAS23" s="403"/>
      <c r="TAT23" s="403"/>
      <c r="TAU23" s="403"/>
      <c r="TAV23" s="403"/>
      <c r="TAW23" s="403"/>
      <c r="TAX23" s="403"/>
      <c r="TAY23" s="403"/>
      <c r="TAZ23" s="403"/>
      <c r="TBA23" s="403"/>
      <c r="TBB23" s="403"/>
      <c r="TBC23" s="403"/>
      <c r="TBD23" s="403"/>
      <c r="TBE23" s="403"/>
      <c r="TBF23" s="403"/>
      <c r="TBG23" s="403"/>
      <c r="TBH23" s="403"/>
      <c r="TBI23" s="403"/>
      <c r="TBJ23" s="403"/>
      <c r="TBK23" s="403"/>
      <c r="TBL23" s="403"/>
      <c r="TBM23" s="403"/>
      <c r="TBN23" s="403"/>
      <c r="TBO23" s="403"/>
      <c r="TBP23" s="403"/>
      <c r="TBQ23" s="403"/>
      <c r="TBR23" s="403"/>
      <c r="TBS23" s="403"/>
      <c r="TBT23" s="403"/>
      <c r="TBU23" s="403"/>
      <c r="TBV23" s="403"/>
      <c r="TBW23" s="403"/>
      <c r="TBX23" s="403"/>
      <c r="TBY23" s="403"/>
      <c r="TBZ23" s="403"/>
      <c r="TCA23" s="403"/>
      <c r="TCB23" s="403"/>
      <c r="TCC23" s="403"/>
      <c r="TCD23" s="403"/>
      <c r="TCE23" s="403"/>
      <c r="TCF23" s="403"/>
      <c r="TCG23" s="403"/>
      <c r="TCH23" s="403"/>
      <c r="TCI23" s="403"/>
      <c r="TCJ23" s="403"/>
      <c r="TCK23" s="403"/>
      <c r="TCL23" s="403"/>
      <c r="TCM23" s="403"/>
      <c r="TCN23" s="403"/>
      <c r="TCO23" s="403"/>
      <c r="TCP23" s="403"/>
      <c r="TCQ23" s="403"/>
      <c r="TCR23" s="403"/>
      <c r="TCS23" s="403"/>
      <c r="TCT23" s="403"/>
      <c r="TCU23" s="403"/>
      <c r="TCV23" s="403"/>
      <c r="TCW23" s="403"/>
      <c r="TCX23" s="403"/>
      <c r="TCY23" s="403"/>
      <c r="TCZ23" s="403"/>
      <c r="TDA23" s="403"/>
      <c r="TDB23" s="403"/>
      <c r="TDC23" s="403"/>
      <c r="TDD23" s="403"/>
      <c r="TDE23" s="403"/>
      <c r="TDF23" s="403"/>
      <c r="TDG23" s="403"/>
      <c r="TDH23" s="403"/>
      <c r="TDI23" s="403"/>
      <c r="TDJ23" s="403"/>
      <c r="TDK23" s="403"/>
      <c r="TDL23" s="403"/>
      <c r="TDM23" s="403"/>
      <c r="TDN23" s="403"/>
      <c r="TDO23" s="403"/>
      <c r="TDP23" s="403"/>
      <c r="TDQ23" s="403"/>
      <c r="TDR23" s="403"/>
      <c r="TDS23" s="403"/>
      <c r="TDT23" s="403"/>
      <c r="TDU23" s="403"/>
      <c r="TDV23" s="403"/>
      <c r="TDW23" s="403"/>
      <c r="TDX23" s="403"/>
      <c r="TDY23" s="403"/>
      <c r="TDZ23" s="403"/>
      <c r="TEA23" s="403"/>
      <c r="TEB23" s="403"/>
      <c r="TEC23" s="403"/>
      <c r="TED23" s="403"/>
      <c r="TEE23" s="403"/>
      <c r="TEF23" s="403"/>
      <c r="TEG23" s="403"/>
      <c r="TEH23" s="403"/>
      <c r="TEI23" s="403"/>
      <c r="TEJ23" s="403"/>
      <c r="TEK23" s="403"/>
      <c r="TEL23" s="403"/>
      <c r="TEM23" s="403"/>
      <c r="TEN23" s="403"/>
      <c r="TEO23" s="403"/>
      <c r="TEP23" s="403"/>
      <c r="TEQ23" s="403"/>
      <c r="TER23" s="403"/>
      <c r="TES23" s="403"/>
      <c r="TET23" s="403"/>
      <c r="TEU23" s="403"/>
      <c r="TEV23" s="403"/>
      <c r="TEW23" s="403"/>
      <c r="TEX23" s="403"/>
      <c r="TEY23" s="403"/>
      <c r="TEZ23" s="403"/>
      <c r="TFA23" s="403"/>
      <c r="TFB23" s="403"/>
      <c r="TFC23" s="403"/>
      <c r="TFD23" s="403"/>
      <c r="TFE23" s="403"/>
      <c r="TFF23" s="403"/>
      <c r="TFG23" s="403"/>
      <c r="TFH23" s="403"/>
      <c r="TFI23" s="403"/>
      <c r="TFJ23" s="403"/>
      <c r="TFK23" s="403"/>
      <c r="TFL23" s="403"/>
      <c r="TFM23" s="403"/>
      <c r="TFN23" s="403"/>
      <c r="TFO23" s="403"/>
      <c r="TFP23" s="403"/>
      <c r="TFQ23" s="403"/>
      <c r="TFR23" s="403"/>
      <c r="TFS23" s="403"/>
      <c r="TFT23" s="403"/>
      <c r="TFU23" s="403"/>
      <c r="TFV23" s="403"/>
      <c r="TFW23" s="403"/>
      <c r="TFX23" s="403"/>
      <c r="TFY23" s="403"/>
      <c r="TFZ23" s="403"/>
      <c r="TGA23" s="403"/>
      <c r="TGB23" s="403"/>
      <c r="TGC23" s="403"/>
      <c r="TGD23" s="403"/>
      <c r="TGE23" s="403"/>
      <c r="TGF23" s="403"/>
      <c r="TGG23" s="403"/>
      <c r="TGH23" s="403"/>
      <c r="TGI23" s="403"/>
      <c r="TGJ23" s="403"/>
      <c r="TGK23" s="403"/>
      <c r="TGL23" s="403"/>
      <c r="TGM23" s="403"/>
      <c r="TGN23" s="403"/>
      <c r="TGO23" s="403"/>
      <c r="TGP23" s="403"/>
      <c r="TGQ23" s="403"/>
      <c r="TGR23" s="403"/>
      <c r="TGS23" s="403"/>
      <c r="TGT23" s="403"/>
      <c r="TGU23" s="403"/>
      <c r="TGV23" s="403"/>
      <c r="TGW23" s="403"/>
      <c r="TGX23" s="403"/>
      <c r="TGY23" s="403"/>
      <c r="TGZ23" s="403"/>
      <c r="THA23" s="403"/>
      <c r="THB23" s="403"/>
      <c r="THC23" s="403"/>
      <c r="THD23" s="403"/>
      <c r="THE23" s="403"/>
      <c r="THF23" s="403"/>
      <c r="THG23" s="403"/>
      <c r="THH23" s="403"/>
      <c r="THI23" s="403"/>
      <c r="THJ23" s="403"/>
      <c r="THK23" s="403"/>
      <c r="THL23" s="403"/>
      <c r="THM23" s="403"/>
      <c r="THN23" s="403"/>
      <c r="THO23" s="403"/>
      <c r="THP23" s="403"/>
      <c r="THQ23" s="403"/>
      <c r="THR23" s="403"/>
      <c r="THS23" s="403"/>
      <c r="THT23" s="403"/>
      <c r="THU23" s="403"/>
      <c r="THV23" s="403"/>
      <c r="THW23" s="403"/>
      <c r="THX23" s="403"/>
      <c r="THY23" s="403"/>
      <c r="THZ23" s="403"/>
      <c r="TIA23" s="403"/>
      <c r="TIB23" s="403"/>
      <c r="TIC23" s="403"/>
      <c r="TID23" s="403"/>
      <c r="TIE23" s="403"/>
      <c r="TIF23" s="403"/>
      <c r="TIG23" s="403"/>
      <c r="TIH23" s="403"/>
      <c r="TII23" s="403"/>
      <c r="TIJ23" s="403"/>
      <c r="TIK23" s="403"/>
      <c r="TIL23" s="403"/>
      <c r="TIM23" s="403"/>
      <c r="TIN23" s="403"/>
      <c r="TIO23" s="403"/>
      <c r="TIP23" s="403"/>
      <c r="TIQ23" s="403"/>
      <c r="TIR23" s="403"/>
      <c r="TIS23" s="403"/>
      <c r="TIT23" s="403"/>
      <c r="TIU23" s="403"/>
      <c r="TIV23" s="403"/>
      <c r="TIW23" s="403"/>
      <c r="TIX23" s="403"/>
      <c r="TIY23" s="403"/>
      <c r="TIZ23" s="403"/>
      <c r="TJA23" s="403"/>
      <c r="TJB23" s="403"/>
      <c r="TJC23" s="403"/>
      <c r="TJD23" s="403"/>
      <c r="TJE23" s="403"/>
      <c r="TJF23" s="403"/>
      <c r="TJG23" s="403"/>
      <c r="TJH23" s="403"/>
      <c r="TJI23" s="403"/>
      <c r="TJJ23" s="403"/>
      <c r="TJK23" s="403"/>
      <c r="TJL23" s="403"/>
      <c r="TJM23" s="403"/>
      <c r="TJN23" s="403"/>
      <c r="TJO23" s="403"/>
      <c r="TJP23" s="403"/>
      <c r="TJQ23" s="403"/>
      <c r="TJR23" s="403"/>
      <c r="TJS23" s="403"/>
      <c r="TJT23" s="403"/>
      <c r="TJU23" s="403"/>
      <c r="TJV23" s="403"/>
      <c r="TJW23" s="403"/>
      <c r="TJX23" s="403"/>
      <c r="TJY23" s="403"/>
      <c r="TJZ23" s="403"/>
      <c r="TKA23" s="403"/>
      <c r="TKB23" s="403"/>
      <c r="TKC23" s="403"/>
      <c r="TKD23" s="403"/>
      <c r="TKE23" s="403"/>
      <c r="TKF23" s="403"/>
      <c r="TKG23" s="403"/>
      <c r="TKH23" s="403"/>
      <c r="TKI23" s="403"/>
      <c r="TKJ23" s="403"/>
      <c r="TKK23" s="403"/>
      <c r="TKL23" s="403"/>
      <c r="TKM23" s="403"/>
      <c r="TKN23" s="403"/>
      <c r="TKO23" s="403"/>
      <c r="TKP23" s="403"/>
      <c r="TKQ23" s="403"/>
      <c r="TKR23" s="403"/>
      <c r="TKS23" s="403"/>
      <c r="TKT23" s="403"/>
      <c r="TKU23" s="403"/>
      <c r="TKV23" s="403"/>
      <c r="TKW23" s="403"/>
      <c r="TKX23" s="403"/>
      <c r="TKY23" s="403"/>
      <c r="TKZ23" s="403"/>
      <c r="TLA23" s="403"/>
      <c r="TLB23" s="403"/>
      <c r="TLC23" s="403"/>
      <c r="TLD23" s="403"/>
      <c r="TLE23" s="403"/>
      <c r="TLF23" s="403"/>
      <c r="TLG23" s="403"/>
      <c r="TLH23" s="403"/>
      <c r="TLI23" s="403"/>
      <c r="TLJ23" s="403"/>
      <c r="TLK23" s="403"/>
      <c r="TLL23" s="403"/>
      <c r="TLM23" s="403"/>
      <c r="TLN23" s="403"/>
      <c r="TLO23" s="403"/>
      <c r="TLP23" s="403"/>
      <c r="TLQ23" s="403"/>
      <c r="TLR23" s="403"/>
      <c r="TLS23" s="403"/>
      <c r="TLT23" s="403"/>
      <c r="TLU23" s="403"/>
      <c r="TLV23" s="403"/>
      <c r="TLW23" s="403"/>
      <c r="TLX23" s="403"/>
      <c r="TLY23" s="403"/>
      <c r="TLZ23" s="403"/>
      <c r="TMA23" s="403"/>
      <c r="TMB23" s="403"/>
      <c r="TMC23" s="403"/>
      <c r="TMD23" s="403"/>
      <c r="TME23" s="403"/>
      <c r="TMF23" s="403"/>
      <c r="TMG23" s="403"/>
      <c r="TMH23" s="403"/>
      <c r="TMI23" s="403"/>
      <c r="TMJ23" s="403"/>
      <c r="TMK23" s="403"/>
      <c r="TML23" s="403"/>
      <c r="TMM23" s="403"/>
      <c r="TMN23" s="403"/>
      <c r="TMO23" s="403"/>
      <c r="TMP23" s="403"/>
      <c r="TMQ23" s="403"/>
      <c r="TMR23" s="403"/>
      <c r="TMS23" s="403"/>
      <c r="TMT23" s="403"/>
      <c r="TMU23" s="403"/>
      <c r="TMV23" s="403"/>
      <c r="TMW23" s="403"/>
      <c r="TMX23" s="403"/>
      <c r="TMY23" s="403"/>
      <c r="TMZ23" s="403"/>
      <c r="TNA23" s="403"/>
      <c r="TNB23" s="403"/>
      <c r="TNC23" s="403"/>
      <c r="TND23" s="403"/>
      <c r="TNE23" s="403"/>
      <c r="TNF23" s="403"/>
      <c r="TNG23" s="403"/>
      <c r="TNH23" s="403"/>
      <c r="TNI23" s="403"/>
      <c r="TNJ23" s="403"/>
      <c r="TNK23" s="403"/>
      <c r="TNL23" s="403"/>
      <c r="TNM23" s="403"/>
      <c r="TNN23" s="403"/>
      <c r="TNO23" s="403"/>
      <c r="TNP23" s="403"/>
      <c r="TNQ23" s="403"/>
      <c r="TNR23" s="403"/>
      <c r="TNS23" s="403"/>
      <c r="TNT23" s="403"/>
      <c r="TNU23" s="403"/>
      <c r="TNV23" s="403"/>
      <c r="TNW23" s="403"/>
      <c r="TNX23" s="403"/>
      <c r="TNY23" s="403"/>
      <c r="TNZ23" s="403"/>
      <c r="TOA23" s="403"/>
      <c r="TOB23" s="403"/>
      <c r="TOC23" s="403"/>
      <c r="TOD23" s="403"/>
      <c r="TOE23" s="403"/>
      <c r="TOF23" s="403"/>
      <c r="TOG23" s="403"/>
      <c r="TOH23" s="403"/>
      <c r="TOI23" s="403"/>
      <c r="TOJ23" s="403"/>
      <c r="TOK23" s="403"/>
      <c r="TOL23" s="403"/>
      <c r="TOM23" s="403"/>
      <c r="TON23" s="403"/>
      <c r="TOO23" s="403"/>
      <c r="TOP23" s="403"/>
      <c r="TOQ23" s="403"/>
      <c r="TOR23" s="403"/>
      <c r="TOS23" s="403"/>
      <c r="TOT23" s="403"/>
      <c r="TOU23" s="403"/>
      <c r="TOV23" s="403"/>
      <c r="TOW23" s="403"/>
      <c r="TOX23" s="403"/>
      <c r="TOY23" s="403"/>
      <c r="TOZ23" s="403"/>
      <c r="TPA23" s="403"/>
      <c r="TPB23" s="403"/>
      <c r="TPC23" s="403"/>
      <c r="TPD23" s="403"/>
      <c r="TPE23" s="403"/>
      <c r="TPF23" s="403"/>
      <c r="TPG23" s="403"/>
      <c r="TPH23" s="403"/>
      <c r="TPI23" s="403"/>
      <c r="TPJ23" s="403"/>
      <c r="TPK23" s="403"/>
      <c r="TPL23" s="403"/>
      <c r="TPM23" s="403"/>
      <c r="TPN23" s="403"/>
      <c r="TPO23" s="403"/>
      <c r="TPP23" s="403"/>
      <c r="TPQ23" s="403"/>
      <c r="TPR23" s="403"/>
      <c r="TPS23" s="403"/>
      <c r="TPT23" s="403"/>
      <c r="TPU23" s="403"/>
      <c r="TPV23" s="403"/>
      <c r="TPW23" s="403"/>
      <c r="TPX23" s="403"/>
      <c r="TPY23" s="403"/>
      <c r="TPZ23" s="403"/>
      <c r="TQA23" s="403"/>
      <c r="TQB23" s="403"/>
      <c r="TQC23" s="403"/>
      <c r="TQD23" s="403"/>
      <c r="TQE23" s="403"/>
      <c r="TQF23" s="403"/>
      <c r="TQG23" s="403"/>
      <c r="TQH23" s="403"/>
      <c r="TQI23" s="403"/>
      <c r="TQJ23" s="403"/>
      <c r="TQK23" s="403"/>
      <c r="TQL23" s="403"/>
      <c r="TQM23" s="403"/>
      <c r="TQN23" s="403"/>
      <c r="TQO23" s="403"/>
      <c r="TQP23" s="403"/>
      <c r="TQQ23" s="403"/>
      <c r="TQR23" s="403"/>
      <c r="TQS23" s="403"/>
      <c r="TQT23" s="403"/>
      <c r="TQU23" s="403"/>
      <c r="TQV23" s="403"/>
      <c r="TQW23" s="403"/>
      <c r="TQX23" s="403"/>
      <c r="TQY23" s="403"/>
      <c r="TQZ23" s="403"/>
      <c r="TRA23" s="403"/>
      <c r="TRB23" s="403"/>
      <c r="TRC23" s="403"/>
      <c r="TRD23" s="403"/>
      <c r="TRE23" s="403"/>
      <c r="TRF23" s="403"/>
      <c r="TRG23" s="403"/>
      <c r="TRH23" s="403"/>
      <c r="TRI23" s="403"/>
      <c r="TRJ23" s="403"/>
      <c r="TRK23" s="403"/>
      <c r="TRL23" s="403"/>
      <c r="TRM23" s="403"/>
      <c r="TRN23" s="403"/>
      <c r="TRO23" s="403"/>
      <c r="TRP23" s="403"/>
      <c r="TRQ23" s="403"/>
      <c r="TRR23" s="403"/>
      <c r="TRS23" s="403"/>
      <c r="TRT23" s="403"/>
      <c r="TRU23" s="403"/>
      <c r="TRV23" s="403"/>
      <c r="TRW23" s="403"/>
      <c r="TRX23" s="403"/>
      <c r="TRY23" s="403"/>
      <c r="TRZ23" s="403"/>
      <c r="TSA23" s="403"/>
      <c r="TSB23" s="403"/>
      <c r="TSC23" s="403"/>
      <c r="TSD23" s="403"/>
      <c r="TSE23" s="403"/>
      <c r="TSF23" s="403"/>
      <c r="TSG23" s="403"/>
      <c r="TSH23" s="403"/>
      <c r="TSI23" s="403"/>
      <c r="TSJ23" s="403"/>
      <c r="TSK23" s="403"/>
      <c r="TSL23" s="403"/>
      <c r="TSM23" s="403"/>
      <c r="TSN23" s="403"/>
      <c r="TSO23" s="403"/>
      <c r="TSP23" s="403"/>
      <c r="TSQ23" s="403"/>
      <c r="TSR23" s="403"/>
      <c r="TSS23" s="403"/>
      <c r="TST23" s="403"/>
      <c r="TSU23" s="403"/>
      <c r="TSV23" s="403"/>
      <c r="TSW23" s="403"/>
      <c r="TSX23" s="403"/>
      <c r="TSY23" s="403"/>
      <c r="TSZ23" s="403"/>
      <c r="TTA23" s="403"/>
      <c r="TTB23" s="403"/>
      <c r="TTC23" s="403"/>
      <c r="TTD23" s="403"/>
      <c r="TTE23" s="403"/>
      <c r="TTF23" s="403"/>
      <c r="TTG23" s="403"/>
      <c r="TTH23" s="403"/>
      <c r="TTI23" s="403"/>
      <c r="TTJ23" s="403"/>
      <c r="TTK23" s="403"/>
      <c r="TTL23" s="403"/>
      <c r="TTM23" s="403"/>
      <c r="TTN23" s="403"/>
      <c r="TTO23" s="403"/>
      <c r="TTP23" s="403"/>
      <c r="TTQ23" s="403"/>
      <c r="TTR23" s="403"/>
      <c r="TTS23" s="403"/>
      <c r="TTT23" s="403"/>
      <c r="TTU23" s="403"/>
      <c r="TTV23" s="403"/>
      <c r="TTW23" s="403"/>
      <c r="TTX23" s="403"/>
      <c r="TTY23" s="403"/>
      <c r="TTZ23" s="403"/>
      <c r="TUA23" s="403"/>
      <c r="TUB23" s="403"/>
      <c r="TUC23" s="403"/>
      <c r="TUD23" s="403"/>
      <c r="TUE23" s="403"/>
      <c r="TUF23" s="403"/>
      <c r="TUG23" s="403"/>
      <c r="TUH23" s="403"/>
      <c r="TUI23" s="403"/>
      <c r="TUJ23" s="403"/>
      <c r="TUK23" s="403"/>
      <c r="TUL23" s="403"/>
      <c r="TUM23" s="403"/>
      <c r="TUN23" s="403"/>
      <c r="TUO23" s="403"/>
      <c r="TUP23" s="403"/>
      <c r="TUQ23" s="403"/>
      <c r="TUR23" s="403"/>
      <c r="TUS23" s="403"/>
      <c r="TUT23" s="403"/>
      <c r="TUU23" s="403"/>
      <c r="TUV23" s="403"/>
      <c r="TUW23" s="403"/>
      <c r="TUX23" s="403"/>
      <c r="TUY23" s="403"/>
      <c r="TUZ23" s="403"/>
      <c r="TVA23" s="403"/>
      <c r="TVB23" s="403"/>
      <c r="TVC23" s="403"/>
      <c r="TVD23" s="403"/>
      <c r="TVE23" s="403"/>
      <c r="TVF23" s="403"/>
      <c r="TVG23" s="403"/>
      <c r="TVH23" s="403"/>
      <c r="TVI23" s="403"/>
      <c r="TVJ23" s="403"/>
      <c r="TVK23" s="403"/>
      <c r="TVL23" s="403"/>
      <c r="TVM23" s="403"/>
      <c r="TVN23" s="403"/>
      <c r="TVO23" s="403"/>
      <c r="TVP23" s="403"/>
      <c r="TVQ23" s="403"/>
      <c r="TVR23" s="403"/>
      <c r="TVS23" s="403"/>
      <c r="TVT23" s="403"/>
      <c r="TVU23" s="403"/>
      <c r="TVV23" s="403"/>
      <c r="TVW23" s="403"/>
      <c r="TVX23" s="403"/>
      <c r="TVY23" s="403"/>
      <c r="TVZ23" s="403"/>
      <c r="TWA23" s="403"/>
      <c r="TWB23" s="403"/>
      <c r="TWC23" s="403"/>
      <c r="TWD23" s="403"/>
      <c r="TWE23" s="403"/>
      <c r="TWF23" s="403"/>
      <c r="TWG23" s="403"/>
      <c r="TWH23" s="403"/>
      <c r="TWI23" s="403"/>
      <c r="TWJ23" s="403"/>
      <c r="TWK23" s="403"/>
      <c r="TWL23" s="403"/>
      <c r="TWM23" s="403"/>
      <c r="TWN23" s="403"/>
      <c r="TWO23" s="403"/>
      <c r="TWP23" s="403"/>
      <c r="TWQ23" s="403"/>
      <c r="TWR23" s="403"/>
      <c r="TWS23" s="403"/>
      <c r="TWT23" s="403"/>
      <c r="TWU23" s="403"/>
      <c r="TWV23" s="403"/>
      <c r="TWW23" s="403"/>
      <c r="TWX23" s="403"/>
      <c r="TWY23" s="403"/>
      <c r="TWZ23" s="403"/>
      <c r="TXA23" s="403"/>
      <c r="TXB23" s="403"/>
      <c r="TXC23" s="403"/>
      <c r="TXD23" s="403"/>
      <c r="TXE23" s="403"/>
      <c r="TXF23" s="403"/>
      <c r="TXG23" s="403"/>
      <c r="TXH23" s="403"/>
      <c r="TXI23" s="403"/>
      <c r="TXJ23" s="403"/>
      <c r="TXK23" s="403"/>
      <c r="TXL23" s="403"/>
      <c r="TXM23" s="403"/>
      <c r="TXN23" s="403"/>
      <c r="TXO23" s="403"/>
      <c r="TXP23" s="403"/>
      <c r="TXQ23" s="403"/>
      <c r="TXR23" s="403"/>
      <c r="TXS23" s="403"/>
      <c r="TXT23" s="403"/>
      <c r="TXU23" s="403"/>
      <c r="TXV23" s="403"/>
      <c r="TXW23" s="403"/>
      <c r="TXX23" s="403"/>
      <c r="TXY23" s="403"/>
      <c r="TXZ23" s="403"/>
      <c r="TYA23" s="403"/>
      <c r="TYB23" s="403"/>
      <c r="TYC23" s="403"/>
      <c r="TYD23" s="403"/>
      <c r="TYE23" s="403"/>
      <c r="TYF23" s="403"/>
      <c r="TYG23" s="403"/>
      <c r="TYH23" s="403"/>
      <c r="TYI23" s="403"/>
      <c r="TYJ23" s="403"/>
      <c r="TYK23" s="403"/>
      <c r="TYL23" s="403"/>
      <c r="TYM23" s="403"/>
      <c r="TYN23" s="403"/>
      <c r="TYO23" s="403"/>
      <c r="TYP23" s="403"/>
      <c r="TYQ23" s="403"/>
      <c r="TYR23" s="403"/>
      <c r="TYS23" s="403"/>
      <c r="TYT23" s="403"/>
      <c r="TYU23" s="403"/>
      <c r="TYV23" s="403"/>
      <c r="TYW23" s="403"/>
      <c r="TYX23" s="403"/>
      <c r="TYY23" s="403"/>
      <c r="TYZ23" s="403"/>
      <c r="TZA23" s="403"/>
      <c r="TZB23" s="403"/>
      <c r="TZC23" s="403"/>
      <c r="TZD23" s="403"/>
      <c r="TZE23" s="403"/>
      <c r="TZF23" s="403"/>
      <c r="TZG23" s="403"/>
      <c r="TZH23" s="403"/>
      <c r="TZI23" s="403"/>
      <c r="TZJ23" s="403"/>
      <c r="TZK23" s="403"/>
      <c r="TZL23" s="403"/>
      <c r="TZM23" s="403"/>
      <c r="TZN23" s="403"/>
      <c r="TZO23" s="403"/>
      <c r="TZP23" s="403"/>
      <c r="TZQ23" s="403"/>
      <c r="TZR23" s="403"/>
      <c r="TZS23" s="403"/>
      <c r="TZT23" s="403"/>
      <c r="TZU23" s="403"/>
      <c r="TZV23" s="403"/>
      <c r="TZW23" s="403"/>
      <c r="TZX23" s="403"/>
      <c r="TZY23" s="403"/>
      <c r="TZZ23" s="403"/>
      <c r="UAA23" s="403"/>
      <c r="UAB23" s="403"/>
      <c r="UAC23" s="403"/>
      <c r="UAD23" s="403"/>
      <c r="UAE23" s="403"/>
      <c r="UAF23" s="403"/>
      <c r="UAG23" s="403"/>
      <c r="UAH23" s="403"/>
      <c r="UAI23" s="403"/>
      <c r="UAJ23" s="403"/>
      <c r="UAK23" s="403"/>
      <c r="UAL23" s="403"/>
      <c r="UAM23" s="403"/>
      <c r="UAN23" s="403"/>
      <c r="UAO23" s="403"/>
      <c r="UAP23" s="403"/>
      <c r="UAQ23" s="403"/>
      <c r="UAR23" s="403"/>
      <c r="UAS23" s="403"/>
      <c r="UAT23" s="403"/>
      <c r="UAU23" s="403"/>
      <c r="UAV23" s="403"/>
      <c r="UAW23" s="403"/>
      <c r="UAX23" s="403"/>
      <c r="UAY23" s="403"/>
      <c r="UAZ23" s="403"/>
      <c r="UBA23" s="403"/>
      <c r="UBB23" s="403"/>
      <c r="UBC23" s="403"/>
      <c r="UBD23" s="403"/>
      <c r="UBE23" s="403"/>
      <c r="UBF23" s="403"/>
      <c r="UBG23" s="403"/>
      <c r="UBH23" s="403"/>
      <c r="UBI23" s="403"/>
      <c r="UBJ23" s="403"/>
      <c r="UBK23" s="403"/>
      <c r="UBL23" s="403"/>
      <c r="UBM23" s="403"/>
      <c r="UBN23" s="403"/>
      <c r="UBO23" s="403"/>
      <c r="UBP23" s="403"/>
      <c r="UBQ23" s="403"/>
      <c r="UBR23" s="403"/>
      <c r="UBS23" s="403"/>
      <c r="UBT23" s="403"/>
      <c r="UBU23" s="403"/>
      <c r="UBV23" s="403"/>
      <c r="UBW23" s="403"/>
      <c r="UBX23" s="403"/>
      <c r="UBY23" s="403"/>
      <c r="UBZ23" s="403"/>
      <c r="UCA23" s="403"/>
      <c r="UCB23" s="403"/>
      <c r="UCC23" s="403"/>
      <c r="UCD23" s="403"/>
      <c r="UCE23" s="403"/>
      <c r="UCF23" s="403"/>
      <c r="UCG23" s="403"/>
      <c r="UCH23" s="403"/>
      <c r="UCI23" s="403"/>
      <c r="UCJ23" s="403"/>
      <c r="UCK23" s="403"/>
      <c r="UCL23" s="403"/>
      <c r="UCM23" s="403"/>
      <c r="UCN23" s="403"/>
      <c r="UCO23" s="403"/>
      <c r="UCP23" s="403"/>
      <c r="UCQ23" s="403"/>
      <c r="UCR23" s="403"/>
      <c r="UCS23" s="403"/>
      <c r="UCT23" s="403"/>
      <c r="UCU23" s="403"/>
      <c r="UCV23" s="403"/>
      <c r="UCW23" s="403"/>
      <c r="UCX23" s="403"/>
      <c r="UCY23" s="403"/>
      <c r="UCZ23" s="403"/>
      <c r="UDA23" s="403"/>
      <c r="UDB23" s="403"/>
      <c r="UDC23" s="403"/>
      <c r="UDD23" s="403"/>
      <c r="UDE23" s="403"/>
      <c r="UDF23" s="403"/>
      <c r="UDG23" s="403"/>
      <c r="UDH23" s="403"/>
      <c r="UDI23" s="403"/>
      <c r="UDJ23" s="403"/>
      <c r="UDK23" s="403"/>
      <c r="UDL23" s="403"/>
      <c r="UDM23" s="403"/>
      <c r="UDN23" s="403"/>
      <c r="UDO23" s="403"/>
      <c r="UDP23" s="403"/>
      <c r="UDQ23" s="403"/>
      <c r="UDR23" s="403"/>
      <c r="UDS23" s="403"/>
      <c r="UDT23" s="403"/>
      <c r="UDU23" s="403"/>
      <c r="UDV23" s="403"/>
      <c r="UDW23" s="403"/>
      <c r="UDX23" s="403"/>
      <c r="UDY23" s="403"/>
      <c r="UDZ23" s="403"/>
      <c r="UEA23" s="403"/>
      <c r="UEB23" s="403"/>
      <c r="UEC23" s="403"/>
      <c r="UED23" s="403"/>
      <c r="UEE23" s="403"/>
      <c r="UEF23" s="403"/>
      <c r="UEG23" s="403"/>
      <c r="UEH23" s="403"/>
      <c r="UEI23" s="403"/>
      <c r="UEJ23" s="403"/>
      <c r="UEK23" s="403"/>
      <c r="UEL23" s="403"/>
      <c r="UEM23" s="403"/>
      <c r="UEN23" s="403"/>
      <c r="UEO23" s="403"/>
      <c r="UEP23" s="403"/>
      <c r="UEQ23" s="403"/>
      <c r="UER23" s="403"/>
      <c r="UES23" s="403"/>
      <c r="UET23" s="403"/>
      <c r="UEU23" s="403"/>
      <c r="UEV23" s="403"/>
      <c r="UEW23" s="403"/>
      <c r="UEX23" s="403"/>
      <c r="UEY23" s="403"/>
      <c r="UEZ23" s="403"/>
      <c r="UFA23" s="403"/>
      <c r="UFB23" s="403"/>
      <c r="UFC23" s="403"/>
      <c r="UFD23" s="403"/>
      <c r="UFE23" s="403"/>
      <c r="UFF23" s="403"/>
      <c r="UFG23" s="403"/>
      <c r="UFH23" s="403"/>
      <c r="UFI23" s="403"/>
      <c r="UFJ23" s="403"/>
      <c r="UFK23" s="403"/>
      <c r="UFL23" s="403"/>
      <c r="UFM23" s="403"/>
      <c r="UFN23" s="403"/>
      <c r="UFO23" s="403"/>
      <c r="UFP23" s="403"/>
      <c r="UFQ23" s="403"/>
      <c r="UFR23" s="403"/>
      <c r="UFS23" s="403"/>
      <c r="UFT23" s="403"/>
      <c r="UFU23" s="403"/>
      <c r="UFV23" s="403"/>
      <c r="UFW23" s="403"/>
      <c r="UFX23" s="403"/>
      <c r="UFY23" s="403"/>
      <c r="UFZ23" s="403"/>
      <c r="UGA23" s="403"/>
      <c r="UGB23" s="403"/>
      <c r="UGC23" s="403"/>
      <c r="UGD23" s="403"/>
      <c r="UGE23" s="403"/>
      <c r="UGF23" s="403"/>
      <c r="UGG23" s="403"/>
      <c r="UGH23" s="403"/>
      <c r="UGI23" s="403"/>
      <c r="UGJ23" s="403"/>
      <c r="UGK23" s="403"/>
      <c r="UGL23" s="403"/>
      <c r="UGM23" s="403"/>
      <c r="UGN23" s="403"/>
      <c r="UGO23" s="403"/>
      <c r="UGP23" s="403"/>
      <c r="UGQ23" s="403"/>
      <c r="UGR23" s="403"/>
      <c r="UGS23" s="403"/>
      <c r="UGT23" s="403"/>
      <c r="UGU23" s="403"/>
      <c r="UGV23" s="403"/>
      <c r="UGW23" s="403"/>
      <c r="UGX23" s="403"/>
      <c r="UGY23" s="403"/>
      <c r="UGZ23" s="403"/>
      <c r="UHA23" s="403"/>
      <c r="UHB23" s="403"/>
      <c r="UHC23" s="403"/>
      <c r="UHD23" s="403"/>
      <c r="UHE23" s="403"/>
      <c r="UHF23" s="403"/>
      <c r="UHG23" s="403"/>
      <c r="UHH23" s="403"/>
      <c r="UHI23" s="403"/>
      <c r="UHJ23" s="403"/>
      <c r="UHK23" s="403"/>
      <c r="UHL23" s="403"/>
      <c r="UHM23" s="403"/>
      <c r="UHN23" s="403"/>
      <c r="UHO23" s="403"/>
      <c r="UHP23" s="403"/>
      <c r="UHQ23" s="403"/>
      <c r="UHR23" s="403"/>
      <c r="UHS23" s="403"/>
      <c r="UHT23" s="403"/>
      <c r="UHU23" s="403"/>
      <c r="UHV23" s="403"/>
      <c r="UHW23" s="403"/>
      <c r="UHX23" s="403"/>
      <c r="UHY23" s="403"/>
      <c r="UHZ23" s="403"/>
      <c r="UIA23" s="403"/>
      <c r="UIB23" s="403"/>
      <c r="UIC23" s="403"/>
      <c r="UID23" s="403"/>
      <c r="UIE23" s="403"/>
      <c r="UIF23" s="403"/>
      <c r="UIG23" s="403"/>
      <c r="UIH23" s="403"/>
      <c r="UII23" s="403"/>
      <c r="UIJ23" s="403"/>
      <c r="UIK23" s="403"/>
      <c r="UIL23" s="403"/>
      <c r="UIM23" s="403"/>
      <c r="UIN23" s="403"/>
      <c r="UIO23" s="403"/>
      <c r="UIP23" s="403"/>
      <c r="UIQ23" s="403"/>
      <c r="UIR23" s="403"/>
      <c r="UIS23" s="403"/>
      <c r="UIT23" s="403"/>
      <c r="UIU23" s="403"/>
      <c r="UIV23" s="403"/>
      <c r="UIW23" s="403"/>
      <c r="UIX23" s="403"/>
      <c r="UIY23" s="403"/>
      <c r="UIZ23" s="403"/>
      <c r="UJA23" s="403"/>
      <c r="UJB23" s="403"/>
      <c r="UJC23" s="403"/>
      <c r="UJD23" s="403"/>
      <c r="UJE23" s="403"/>
      <c r="UJF23" s="403"/>
      <c r="UJG23" s="403"/>
      <c r="UJH23" s="403"/>
      <c r="UJI23" s="403"/>
      <c r="UJJ23" s="403"/>
      <c r="UJK23" s="403"/>
      <c r="UJL23" s="403"/>
      <c r="UJM23" s="403"/>
      <c r="UJN23" s="403"/>
      <c r="UJO23" s="403"/>
      <c r="UJP23" s="403"/>
      <c r="UJQ23" s="403"/>
      <c r="UJR23" s="403"/>
      <c r="UJS23" s="403"/>
      <c r="UJT23" s="403"/>
      <c r="UJU23" s="403"/>
      <c r="UJV23" s="403"/>
      <c r="UJW23" s="403"/>
      <c r="UJX23" s="403"/>
      <c r="UJY23" s="403"/>
      <c r="UJZ23" s="403"/>
      <c r="UKA23" s="403"/>
      <c r="UKB23" s="403"/>
      <c r="UKC23" s="403"/>
      <c r="UKD23" s="403"/>
      <c r="UKE23" s="403"/>
      <c r="UKF23" s="403"/>
      <c r="UKG23" s="403"/>
      <c r="UKH23" s="403"/>
      <c r="UKI23" s="403"/>
      <c r="UKJ23" s="403"/>
      <c r="UKK23" s="403"/>
      <c r="UKL23" s="403"/>
      <c r="UKM23" s="403"/>
      <c r="UKN23" s="403"/>
      <c r="UKO23" s="403"/>
      <c r="UKP23" s="403"/>
      <c r="UKQ23" s="403"/>
      <c r="UKR23" s="403"/>
      <c r="UKS23" s="403"/>
      <c r="UKT23" s="403"/>
      <c r="UKU23" s="403"/>
      <c r="UKV23" s="403"/>
      <c r="UKW23" s="403"/>
      <c r="UKX23" s="403"/>
      <c r="UKY23" s="403"/>
      <c r="UKZ23" s="403"/>
      <c r="ULA23" s="403"/>
      <c r="ULB23" s="403"/>
      <c r="ULC23" s="403"/>
      <c r="ULD23" s="403"/>
      <c r="ULE23" s="403"/>
      <c r="ULF23" s="403"/>
      <c r="ULG23" s="403"/>
      <c r="ULH23" s="403"/>
      <c r="ULI23" s="403"/>
      <c r="ULJ23" s="403"/>
      <c r="ULK23" s="403"/>
      <c r="ULL23" s="403"/>
      <c r="ULM23" s="403"/>
      <c r="ULN23" s="403"/>
      <c r="ULO23" s="403"/>
      <c r="ULP23" s="403"/>
      <c r="ULQ23" s="403"/>
      <c r="ULR23" s="403"/>
      <c r="ULS23" s="403"/>
      <c r="ULT23" s="403"/>
      <c r="ULU23" s="403"/>
      <c r="ULV23" s="403"/>
      <c r="ULW23" s="403"/>
      <c r="ULX23" s="403"/>
      <c r="ULY23" s="403"/>
      <c r="ULZ23" s="403"/>
      <c r="UMA23" s="403"/>
      <c r="UMB23" s="403"/>
      <c r="UMC23" s="403"/>
      <c r="UMD23" s="403"/>
      <c r="UME23" s="403"/>
      <c r="UMF23" s="403"/>
      <c r="UMG23" s="403"/>
      <c r="UMH23" s="403"/>
      <c r="UMI23" s="403"/>
      <c r="UMJ23" s="403"/>
      <c r="UMK23" s="403"/>
      <c r="UML23" s="403"/>
      <c r="UMM23" s="403"/>
      <c r="UMN23" s="403"/>
      <c r="UMO23" s="403"/>
      <c r="UMP23" s="403"/>
      <c r="UMQ23" s="403"/>
      <c r="UMR23" s="403"/>
      <c r="UMS23" s="403"/>
      <c r="UMT23" s="403"/>
      <c r="UMU23" s="403"/>
      <c r="UMV23" s="403"/>
      <c r="UMW23" s="403"/>
      <c r="UMX23" s="403"/>
      <c r="UMY23" s="403"/>
      <c r="UMZ23" s="403"/>
      <c r="UNA23" s="403"/>
      <c r="UNB23" s="403"/>
      <c r="UNC23" s="403"/>
      <c r="UND23" s="403"/>
      <c r="UNE23" s="403"/>
      <c r="UNF23" s="403"/>
      <c r="UNG23" s="403"/>
      <c r="UNH23" s="403"/>
      <c r="UNI23" s="403"/>
      <c r="UNJ23" s="403"/>
      <c r="UNK23" s="403"/>
      <c r="UNL23" s="403"/>
      <c r="UNM23" s="403"/>
      <c r="UNN23" s="403"/>
      <c r="UNO23" s="403"/>
      <c r="UNP23" s="403"/>
      <c r="UNQ23" s="403"/>
      <c r="UNR23" s="403"/>
      <c r="UNS23" s="403"/>
      <c r="UNT23" s="403"/>
      <c r="UNU23" s="403"/>
      <c r="UNV23" s="403"/>
      <c r="UNW23" s="403"/>
      <c r="UNX23" s="403"/>
      <c r="UNY23" s="403"/>
      <c r="UNZ23" s="403"/>
      <c r="UOA23" s="403"/>
      <c r="UOB23" s="403"/>
      <c r="UOC23" s="403"/>
      <c r="UOD23" s="403"/>
      <c r="UOE23" s="403"/>
      <c r="UOF23" s="403"/>
      <c r="UOG23" s="403"/>
      <c r="UOH23" s="403"/>
      <c r="UOI23" s="403"/>
      <c r="UOJ23" s="403"/>
      <c r="UOK23" s="403"/>
      <c r="UOL23" s="403"/>
      <c r="UOM23" s="403"/>
      <c r="UON23" s="403"/>
      <c r="UOO23" s="403"/>
      <c r="UOP23" s="403"/>
      <c r="UOQ23" s="403"/>
      <c r="UOR23" s="403"/>
      <c r="UOS23" s="403"/>
      <c r="UOT23" s="403"/>
      <c r="UOU23" s="403"/>
      <c r="UOV23" s="403"/>
      <c r="UOW23" s="403"/>
      <c r="UOX23" s="403"/>
      <c r="UOY23" s="403"/>
      <c r="UOZ23" s="403"/>
      <c r="UPA23" s="403"/>
      <c r="UPB23" s="403"/>
      <c r="UPC23" s="403"/>
      <c r="UPD23" s="403"/>
      <c r="UPE23" s="403"/>
      <c r="UPF23" s="403"/>
      <c r="UPG23" s="403"/>
      <c r="UPH23" s="403"/>
      <c r="UPI23" s="403"/>
      <c r="UPJ23" s="403"/>
      <c r="UPK23" s="403"/>
      <c r="UPL23" s="403"/>
      <c r="UPM23" s="403"/>
      <c r="UPN23" s="403"/>
      <c r="UPO23" s="403"/>
      <c r="UPP23" s="403"/>
      <c r="UPQ23" s="403"/>
      <c r="UPR23" s="403"/>
      <c r="UPS23" s="403"/>
      <c r="UPT23" s="403"/>
      <c r="UPU23" s="403"/>
      <c r="UPV23" s="403"/>
      <c r="UPW23" s="403"/>
      <c r="UPX23" s="403"/>
      <c r="UPY23" s="403"/>
      <c r="UPZ23" s="403"/>
      <c r="UQA23" s="403"/>
      <c r="UQB23" s="403"/>
      <c r="UQC23" s="403"/>
      <c r="UQD23" s="403"/>
      <c r="UQE23" s="403"/>
      <c r="UQF23" s="403"/>
      <c r="UQG23" s="403"/>
      <c r="UQH23" s="403"/>
      <c r="UQI23" s="403"/>
      <c r="UQJ23" s="403"/>
      <c r="UQK23" s="403"/>
      <c r="UQL23" s="403"/>
      <c r="UQM23" s="403"/>
      <c r="UQN23" s="403"/>
      <c r="UQO23" s="403"/>
      <c r="UQP23" s="403"/>
      <c r="UQQ23" s="403"/>
      <c r="UQR23" s="403"/>
      <c r="UQS23" s="403"/>
      <c r="UQT23" s="403"/>
      <c r="UQU23" s="403"/>
      <c r="UQV23" s="403"/>
      <c r="UQW23" s="403"/>
      <c r="UQX23" s="403"/>
      <c r="UQY23" s="403"/>
      <c r="UQZ23" s="403"/>
      <c r="URA23" s="403"/>
      <c r="URB23" s="403"/>
      <c r="URC23" s="403"/>
      <c r="URD23" s="403"/>
      <c r="URE23" s="403"/>
      <c r="URF23" s="403"/>
      <c r="URG23" s="403"/>
      <c r="URH23" s="403"/>
      <c r="URI23" s="403"/>
      <c r="URJ23" s="403"/>
      <c r="URK23" s="403"/>
      <c r="URL23" s="403"/>
      <c r="URM23" s="403"/>
      <c r="URN23" s="403"/>
      <c r="URO23" s="403"/>
      <c r="URP23" s="403"/>
      <c r="URQ23" s="403"/>
      <c r="URR23" s="403"/>
      <c r="URS23" s="403"/>
      <c r="URT23" s="403"/>
      <c r="URU23" s="403"/>
      <c r="URV23" s="403"/>
      <c r="URW23" s="403"/>
      <c r="URX23" s="403"/>
      <c r="URY23" s="403"/>
      <c r="URZ23" s="403"/>
      <c r="USA23" s="403"/>
      <c r="USB23" s="403"/>
      <c r="USC23" s="403"/>
      <c r="USD23" s="403"/>
      <c r="USE23" s="403"/>
      <c r="USF23" s="403"/>
      <c r="USG23" s="403"/>
      <c r="USH23" s="403"/>
      <c r="USI23" s="403"/>
      <c r="USJ23" s="403"/>
      <c r="USK23" s="403"/>
      <c r="USL23" s="403"/>
      <c r="USM23" s="403"/>
      <c r="USN23" s="403"/>
      <c r="USO23" s="403"/>
      <c r="USP23" s="403"/>
      <c r="USQ23" s="403"/>
      <c r="USR23" s="403"/>
      <c r="USS23" s="403"/>
      <c r="UST23" s="403"/>
      <c r="USU23" s="403"/>
      <c r="USV23" s="403"/>
      <c r="USW23" s="403"/>
      <c r="USX23" s="403"/>
      <c r="USY23" s="403"/>
      <c r="USZ23" s="403"/>
      <c r="UTA23" s="403"/>
      <c r="UTB23" s="403"/>
      <c r="UTC23" s="403"/>
      <c r="UTD23" s="403"/>
      <c r="UTE23" s="403"/>
      <c r="UTF23" s="403"/>
      <c r="UTG23" s="403"/>
      <c r="UTH23" s="403"/>
      <c r="UTI23" s="403"/>
      <c r="UTJ23" s="403"/>
      <c r="UTK23" s="403"/>
      <c r="UTL23" s="403"/>
      <c r="UTM23" s="403"/>
      <c r="UTN23" s="403"/>
      <c r="UTO23" s="403"/>
      <c r="UTP23" s="403"/>
      <c r="UTQ23" s="403"/>
      <c r="UTR23" s="403"/>
      <c r="UTS23" s="403"/>
      <c r="UTT23" s="403"/>
      <c r="UTU23" s="403"/>
      <c r="UTV23" s="403"/>
      <c r="UTW23" s="403"/>
      <c r="UTX23" s="403"/>
      <c r="UTY23" s="403"/>
      <c r="UTZ23" s="403"/>
      <c r="UUA23" s="403"/>
      <c r="UUB23" s="403"/>
      <c r="UUC23" s="403"/>
      <c r="UUD23" s="403"/>
      <c r="UUE23" s="403"/>
      <c r="UUF23" s="403"/>
      <c r="UUG23" s="403"/>
      <c r="UUH23" s="403"/>
      <c r="UUI23" s="403"/>
      <c r="UUJ23" s="403"/>
      <c r="UUK23" s="403"/>
      <c r="UUL23" s="403"/>
      <c r="UUM23" s="403"/>
      <c r="UUN23" s="403"/>
      <c r="UUO23" s="403"/>
      <c r="UUP23" s="403"/>
      <c r="UUQ23" s="403"/>
      <c r="UUR23" s="403"/>
      <c r="UUS23" s="403"/>
      <c r="UUT23" s="403"/>
      <c r="UUU23" s="403"/>
      <c r="UUV23" s="403"/>
      <c r="UUW23" s="403"/>
      <c r="UUX23" s="403"/>
      <c r="UUY23" s="403"/>
      <c r="UUZ23" s="403"/>
      <c r="UVA23" s="403"/>
      <c r="UVB23" s="403"/>
      <c r="UVC23" s="403"/>
      <c r="UVD23" s="403"/>
      <c r="UVE23" s="403"/>
      <c r="UVF23" s="403"/>
      <c r="UVG23" s="403"/>
      <c r="UVH23" s="403"/>
      <c r="UVI23" s="403"/>
      <c r="UVJ23" s="403"/>
      <c r="UVK23" s="403"/>
      <c r="UVL23" s="403"/>
      <c r="UVM23" s="403"/>
      <c r="UVN23" s="403"/>
      <c r="UVO23" s="403"/>
      <c r="UVP23" s="403"/>
      <c r="UVQ23" s="403"/>
      <c r="UVR23" s="403"/>
      <c r="UVS23" s="403"/>
      <c r="UVT23" s="403"/>
      <c r="UVU23" s="403"/>
      <c r="UVV23" s="403"/>
      <c r="UVW23" s="403"/>
      <c r="UVX23" s="403"/>
      <c r="UVY23" s="403"/>
      <c r="UVZ23" s="403"/>
      <c r="UWA23" s="403"/>
      <c r="UWB23" s="403"/>
      <c r="UWC23" s="403"/>
      <c r="UWD23" s="403"/>
      <c r="UWE23" s="403"/>
      <c r="UWF23" s="403"/>
      <c r="UWG23" s="403"/>
      <c r="UWH23" s="403"/>
      <c r="UWI23" s="403"/>
      <c r="UWJ23" s="403"/>
      <c r="UWK23" s="403"/>
      <c r="UWL23" s="403"/>
      <c r="UWM23" s="403"/>
      <c r="UWN23" s="403"/>
      <c r="UWO23" s="403"/>
      <c r="UWP23" s="403"/>
      <c r="UWQ23" s="403"/>
      <c r="UWR23" s="403"/>
      <c r="UWS23" s="403"/>
      <c r="UWT23" s="403"/>
      <c r="UWU23" s="403"/>
      <c r="UWV23" s="403"/>
      <c r="UWW23" s="403"/>
      <c r="UWX23" s="403"/>
      <c r="UWY23" s="403"/>
      <c r="UWZ23" s="403"/>
      <c r="UXA23" s="403"/>
      <c r="UXB23" s="403"/>
      <c r="UXC23" s="403"/>
      <c r="UXD23" s="403"/>
      <c r="UXE23" s="403"/>
      <c r="UXF23" s="403"/>
      <c r="UXG23" s="403"/>
      <c r="UXH23" s="403"/>
      <c r="UXI23" s="403"/>
      <c r="UXJ23" s="403"/>
      <c r="UXK23" s="403"/>
      <c r="UXL23" s="403"/>
      <c r="UXM23" s="403"/>
      <c r="UXN23" s="403"/>
      <c r="UXO23" s="403"/>
      <c r="UXP23" s="403"/>
      <c r="UXQ23" s="403"/>
      <c r="UXR23" s="403"/>
      <c r="UXS23" s="403"/>
      <c r="UXT23" s="403"/>
      <c r="UXU23" s="403"/>
      <c r="UXV23" s="403"/>
      <c r="UXW23" s="403"/>
      <c r="UXX23" s="403"/>
      <c r="UXY23" s="403"/>
      <c r="UXZ23" s="403"/>
      <c r="UYA23" s="403"/>
      <c r="UYB23" s="403"/>
      <c r="UYC23" s="403"/>
      <c r="UYD23" s="403"/>
      <c r="UYE23" s="403"/>
      <c r="UYF23" s="403"/>
      <c r="UYG23" s="403"/>
      <c r="UYH23" s="403"/>
      <c r="UYI23" s="403"/>
      <c r="UYJ23" s="403"/>
      <c r="UYK23" s="403"/>
      <c r="UYL23" s="403"/>
      <c r="UYM23" s="403"/>
      <c r="UYN23" s="403"/>
      <c r="UYO23" s="403"/>
      <c r="UYP23" s="403"/>
      <c r="UYQ23" s="403"/>
      <c r="UYR23" s="403"/>
      <c r="UYS23" s="403"/>
      <c r="UYT23" s="403"/>
      <c r="UYU23" s="403"/>
      <c r="UYV23" s="403"/>
      <c r="UYW23" s="403"/>
      <c r="UYX23" s="403"/>
      <c r="UYY23" s="403"/>
      <c r="UYZ23" s="403"/>
      <c r="UZA23" s="403"/>
      <c r="UZB23" s="403"/>
      <c r="UZC23" s="403"/>
      <c r="UZD23" s="403"/>
      <c r="UZE23" s="403"/>
      <c r="UZF23" s="403"/>
      <c r="UZG23" s="403"/>
      <c r="UZH23" s="403"/>
      <c r="UZI23" s="403"/>
      <c r="UZJ23" s="403"/>
      <c r="UZK23" s="403"/>
      <c r="UZL23" s="403"/>
      <c r="UZM23" s="403"/>
      <c r="UZN23" s="403"/>
      <c r="UZO23" s="403"/>
      <c r="UZP23" s="403"/>
      <c r="UZQ23" s="403"/>
      <c r="UZR23" s="403"/>
      <c r="UZS23" s="403"/>
      <c r="UZT23" s="403"/>
      <c r="UZU23" s="403"/>
      <c r="UZV23" s="403"/>
      <c r="UZW23" s="403"/>
      <c r="UZX23" s="403"/>
      <c r="UZY23" s="403"/>
      <c r="UZZ23" s="403"/>
      <c r="VAA23" s="403"/>
      <c r="VAB23" s="403"/>
      <c r="VAC23" s="403"/>
      <c r="VAD23" s="403"/>
      <c r="VAE23" s="403"/>
      <c r="VAF23" s="403"/>
      <c r="VAG23" s="403"/>
      <c r="VAH23" s="403"/>
      <c r="VAI23" s="403"/>
      <c r="VAJ23" s="403"/>
      <c r="VAK23" s="403"/>
      <c r="VAL23" s="403"/>
      <c r="VAM23" s="403"/>
      <c r="VAN23" s="403"/>
      <c r="VAO23" s="403"/>
      <c r="VAP23" s="403"/>
      <c r="VAQ23" s="403"/>
      <c r="VAR23" s="403"/>
      <c r="VAS23" s="403"/>
      <c r="VAT23" s="403"/>
      <c r="VAU23" s="403"/>
      <c r="VAV23" s="403"/>
      <c r="VAW23" s="403"/>
      <c r="VAX23" s="403"/>
      <c r="VAY23" s="403"/>
      <c r="VAZ23" s="403"/>
      <c r="VBA23" s="403"/>
      <c r="VBB23" s="403"/>
      <c r="VBC23" s="403"/>
      <c r="VBD23" s="403"/>
      <c r="VBE23" s="403"/>
      <c r="VBF23" s="403"/>
      <c r="VBG23" s="403"/>
      <c r="VBH23" s="403"/>
      <c r="VBI23" s="403"/>
      <c r="VBJ23" s="403"/>
      <c r="VBK23" s="403"/>
      <c r="VBL23" s="403"/>
      <c r="VBM23" s="403"/>
      <c r="VBN23" s="403"/>
      <c r="VBO23" s="403"/>
      <c r="VBP23" s="403"/>
      <c r="VBQ23" s="403"/>
      <c r="VBR23" s="403"/>
      <c r="VBS23" s="403"/>
      <c r="VBT23" s="403"/>
      <c r="VBU23" s="403"/>
      <c r="VBV23" s="403"/>
      <c r="VBW23" s="403"/>
      <c r="VBX23" s="403"/>
      <c r="VBY23" s="403"/>
      <c r="VBZ23" s="403"/>
      <c r="VCA23" s="403"/>
      <c r="VCB23" s="403"/>
      <c r="VCC23" s="403"/>
      <c r="VCD23" s="403"/>
      <c r="VCE23" s="403"/>
      <c r="VCF23" s="403"/>
      <c r="VCG23" s="403"/>
      <c r="VCH23" s="403"/>
      <c r="VCI23" s="403"/>
      <c r="VCJ23" s="403"/>
      <c r="VCK23" s="403"/>
      <c r="VCL23" s="403"/>
      <c r="VCM23" s="403"/>
      <c r="VCN23" s="403"/>
      <c r="VCO23" s="403"/>
      <c r="VCP23" s="403"/>
      <c r="VCQ23" s="403"/>
      <c r="VCR23" s="403"/>
      <c r="VCS23" s="403"/>
      <c r="VCT23" s="403"/>
      <c r="VCU23" s="403"/>
      <c r="VCV23" s="403"/>
      <c r="VCW23" s="403"/>
      <c r="VCX23" s="403"/>
      <c r="VCY23" s="403"/>
      <c r="VCZ23" s="403"/>
      <c r="VDA23" s="403"/>
      <c r="VDB23" s="403"/>
      <c r="VDC23" s="403"/>
      <c r="VDD23" s="403"/>
      <c r="VDE23" s="403"/>
      <c r="VDF23" s="403"/>
      <c r="VDG23" s="403"/>
      <c r="VDH23" s="403"/>
      <c r="VDI23" s="403"/>
      <c r="VDJ23" s="403"/>
      <c r="VDK23" s="403"/>
      <c r="VDL23" s="403"/>
      <c r="VDM23" s="403"/>
      <c r="VDN23" s="403"/>
      <c r="VDO23" s="403"/>
      <c r="VDP23" s="403"/>
      <c r="VDQ23" s="403"/>
      <c r="VDR23" s="403"/>
      <c r="VDS23" s="403"/>
      <c r="VDT23" s="403"/>
      <c r="VDU23" s="403"/>
      <c r="VDV23" s="403"/>
      <c r="VDW23" s="403"/>
      <c r="VDX23" s="403"/>
      <c r="VDY23" s="403"/>
      <c r="VDZ23" s="403"/>
      <c r="VEA23" s="403"/>
      <c r="VEB23" s="403"/>
      <c r="VEC23" s="403"/>
      <c r="VED23" s="403"/>
      <c r="VEE23" s="403"/>
      <c r="VEF23" s="403"/>
      <c r="VEG23" s="403"/>
      <c r="VEH23" s="403"/>
      <c r="VEI23" s="403"/>
      <c r="VEJ23" s="403"/>
      <c r="VEK23" s="403"/>
      <c r="VEL23" s="403"/>
      <c r="VEM23" s="403"/>
      <c r="VEN23" s="403"/>
      <c r="VEO23" s="403"/>
      <c r="VEP23" s="403"/>
      <c r="VEQ23" s="403"/>
      <c r="VER23" s="403"/>
      <c r="VES23" s="403"/>
      <c r="VET23" s="403"/>
      <c r="VEU23" s="403"/>
      <c r="VEV23" s="403"/>
      <c r="VEW23" s="403"/>
      <c r="VEX23" s="403"/>
      <c r="VEY23" s="403"/>
      <c r="VEZ23" s="403"/>
      <c r="VFA23" s="403"/>
      <c r="VFB23" s="403"/>
      <c r="VFC23" s="403"/>
      <c r="VFD23" s="403"/>
      <c r="VFE23" s="403"/>
      <c r="VFF23" s="403"/>
      <c r="VFG23" s="403"/>
      <c r="VFH23" s="403"/>
      <c r="VFI23" s="403"/>
      <c r="VFJ23" s="403"/>
      <c r="VFK23" s="403"/>
      <c r="VFL23" s="403"/>
      <c r="VFM23" s="403"/>
      <c r="VFN23" s="403"/>
      <c r="VFO23" s="403"/>
      <c r="VFP23" s="403"/>
      <c r="VFQ23" s="403"/>
      <c r="VFR23" s="403"/>
      <c r="VFS23" s="403"/>
      <c r="VFT23" s="403"/>
      <c r="VFU23" s="403"/>
      <c r="VFV23" s="403"/>
      <c r="VFW23" s="403"/>
      <c r="VFX23" s="403"/>
      <c r="VFY23" s="403"/>
      <c r="VFZ23" s="403"/>
      <c r="VGA23" s="403"/>
      <c r="VGB23" s="403"/>
      <c r="VGC23" s="403"/>
      <c r="VGD23" s="403"/>
      <c r="VGE23" s="403"/>
      <c r="VGF23" s="403"/>
      <c r="VGG23" s="403"/>
      <c r="VGH23" s="403"/>
      <c r="VGI23" s="403"/>
      <c r="VGJ23" s="403"/>
      <c r="VGK23" s="403"/>
      <c r="VGL23" s="403"/>
      <c r="VGM23" s="403"/>
      <c r="VGN23" s="403"/>
      <c r="VGO23" s="403"/>
      <c r="VGP23" s="403"/>
      <c r="VGQ23" s="403"/>
      <c r="VGR23" s="403"/>
      <c r="VGS23" s="403"/>
      <c r="VGT23" s="403"/>
      <c r="VGU23" s="403"/>
      <c r="VGV23" s="403"/>
      <c r="VGW23" s="403"/>
      <c r="VGX23" s="403"/>
      <c r="VGY23" s="403"/>
      <c r="VGZ23" s="403"/>
      <c r="VHA23" s="403"/>
      <c r="VHB23" s="403"/>
      <c r="VHC23" s="403"/>
      <c r="VHD23" s="403"/>
      <c r="VHE23" s="403"/>
      <c r="VHF23" s="403"/>
      <c r="VHG23" s="403"/>
      <c r="VHH23" s="403"/>
      <c r="VHI23" s="403"/>
      <c r="VHJ23" s="403"/>
      <c r="VHK23" s="403"/>
      <c r="VHL23" s="403"/>
      <c r="VHM23" s="403"/>
      <c r="VHN23" s="403"/>
      <c r="VHO23" s="403"/>
      <c r="VHP23" s="403"/>
      <c r="VHQ23" s="403"/>
      <c r="VHR23" s="403"/>
      <c r="VHS23" s="403"/>
      <c r="VHT23" s="403"/>
      <c r="VHU23" s="403"/>
      <c r="VHV23" s="403"/>
      <c r="VHW23" s="403"/>
      <c r="VHX23" s="403"/>
      <c r="VHY23" s="403"/>
      <c r="VHZ23" s="403"/>
      <c r="VIA23" s="403"/>
      <c r="VIB23" s="403"/>
      <c r="VIC23" s="403"/>
      <c r="VID23" s="403"/>
      <c r="VIE23" s="403"/>
      <c r="VIF23" s="403"/>
      <c r="VIG23" s="403"/>
      <c r="VIH23" s="403"/>
      <c r="VII23" s="403"/>
      <c r="VIJ23" s="403"/>
      <c r="VIK23" s="403"/>
      <c r="VIL23" s="403"/>
      <c r="VIM23" s="403"/>
      <c r="VIN23" s="403"/>
      <c r="VIO23" s="403"/>
      <c r="VIP23" s="403"/>
      <c r="VIQ23" s="403"/>
      <c r="VIR23" s="403"/>
      <c r="VIS23" s="403"/>
      <c r="VIT23" s="403"/>
      <c r="VIU23" s="403"/>
      <c r="VIV23" s="403"/>
      <c r="VIW23" s="403"/>
      <c r="VIX23" s="403"/>
      <c r="VIY23" s="403"/>
      <c r="VIZ23" s="403"/>
      <c r="VJA23" s="403"/>
      <c r="VJB23" s="403"/>
      <c r="VJC23" s="403"/>
      <c r="VJD23" s="403"/>
      <c r="VJE23" s="403"/>
      <c r="VJF23" s="403"/>
      <c r="VJG23" s="403"/>
      <c r="VJH23" s="403"/>
      <c r="VJI23" s="403"/>
      <c r="VJJ23" s="403"/>
      <c r="VJK23" s="403"/>
      <c r="VJL23" s="403"/>
      <c r="VJM23" s="403"/>
      <c r="VJN23" s="403"/>
      <c r="VJO23" s="403"/>
      <c r="VJP23" s="403"/>
      <c r="VJQ23" s="403"/>
      <c r="VJR23" s="403"/>
      <c r="VJS23" s="403"/>
      <c r="VJT23" s="403"/>
      <c r="VJU23" s="403"/>
      <c r="VJV23" s="403"/>
      <c r="VJW23" s="403"/>
      <c r="VJX23" s="403"/>
      <c r="VJY23" s="403"/>
      <c r="VJZ23" s="403"/>
      <c r="VKA23" s="403"/>
      <c r="VKB23" s="403"/>
      <c r="VKC23" s="403"/>
      <c r="VKD23" s="403"/>
      <c r="VKE23" s="403"/>
      <c r="VKF23" s="403"/>
      <c r="VKG23" s="403"/>
      <c r="VKH23" s="403"/>
      <c r="VKI23" s="403"/>
      <c r="VKJ23" s="403"/>
      <c r="VKK23" s="403"/>
      <c r="VKL23" s="403"/>
      <c r="VKM23" s="403"/>
      <c r="VKN23" s="403"/>
      <c r="VKO23" s="403"/>
      <c r="VKP23" s="403"/>
      <c r="VKQ23" s="403"/>
      <c r="VKR23" s="403"/>
      <c r="VKS23" s="403"/>
      <c r="VKT23" s="403"/>
      <c r="VKU23" s="403"/>
      <c r="VKV23" s="403"/>
      <c r="VKW23" s="403"/>
      <c r="VKX23" s="403"/>
      <c r="VKY23" s="403"/>
      <c r="VKZ23" s="403"/>
      <c r="VLA23" s="403"/>
      <c r="VLB23" s="403"/>
      <c r="VLC23" s="403"/>
      <c r="VLD23" s="403"/>
      <c r="VLE23" s="403"/>
      <c r="VLF23" s="403"/>
      <c r="VLG23" s="403"/>
      <c r="VLH23" s="403"/>
      <c r="VLI23" s="403"/>
      <c r="VLJ23" s="403"/>
      <c r="VLK23" s="403"/>
      <c r="VLL23" s="403"/>
      <c r="VLM23" s="403"/>
      <c r="VLN23" s="403"/>
      <c r="VLO23" s="403"/>
      <c r="VLP23" s="403"/>
      <c r="VLQ23" s="403"/>
      <c r="VLR23" s="403"/>
      <c r="VLS23" s="403"/>
      <c r="VLT23" s="403"/>
      <c r="VLU23" s="403"/>
      <c r="VLV23" s="403"/>
      <c r="VLW23" s="403"/>
      <c r="VLX23" s="403"/>
      <c r="VLY23" s="403"/>
      <c r="VLZ23" s="403"/>
      <c r="VMA23" s="403"/>
      <c r="VMB23" s="403"/>
      <c r="VMC23" s="403"/>
      <c r="VMD23" s="403"/>
      <c r="VME23" s="403"/>
      <c r="VMF23" s="403"/>
      <c r="VMG23" s="403"/>
      <c r="VMH23" s="403"/>
      <c r="VMI23" s="403"/>
      <c r="VMJ23" s="403"/>
      <c r="VMK23" s="403"/>
      <c r="VML23" s="403"/>
      <c r="VMM23" s="403"/>
      <c r="VMN23" s="403"/>
      <c r="VMO23" s="403"/>
      <c r="VMP23" s="403"/>
      <c r="VMQ23" s="403"/>
      <c r="VMR23" s="403"/>
      <c r="VMS23" s="403"/>
      <c r="VMT23" s="403"/>
      <c r="VMU23" s="403"/>
      <c r="VMV23" s="403"/>
      <c r="VMW23" s="403"/>
      <c r="VMX23" s="403"/>
      <c r="VMY23" s="403"/>
      <c r="VMZ23" s="403"/>
      <c r="VNA23" s="403"/>
      <c r="VNB23" s="403"/>
      <c r="VNC23" s="403"/>
      <c r="VND23" s="403"/>
      <c r="VNE23" s="403"/>
      <c r="VNF23" s="403"/>
      <c r="VNG23" s="403"/>
      <c r="VNH23" s="403"/>
      <c r="VNI23" s="403"/>
      <c r="VNJ23" s="403"/>
      <c r="VNK23" s="403"/>
      <c r="VNL23" s="403"/>
      <c r="VNM23" s="403"/>
      <c r="VNN23" s="403"/>
      <c r="VNO23" s="403"/>
      <c r="VNP23" s="403"/>
      <c r="VNQ23" s="403"/>
      <c r="VNR23" s="403"/>
      <c r="VNS23" s="403"/>
      <c r="VNT23" s="403"/>
      <c r="VNU23" s="403"/>
      <c r="VNV23" s="403"/>
      <c r="VNW23" s="403"/>
      <c r="VNX23" s="403"/>
      <c r="VNY23" s="403"/>
      <c r="VNZ23" s="403"/>
      <c r="VOA23" s="403"/>
      <c r="VOB23" s="403"/>
      <c r="VOC23" s="403"/>
      <c r="VOD23" s="403"/>
      <c r="VOE23" s="403"/>
      <c r="VOF23" s="403"/>
      <c r="VOG23" s="403"/>
      <c r="VOH23" s="403"/>
      <c r="VOI23" s="403"/>
      <c r="VOJ23" s="403"/>
      <c r="VOK23" s="403"/>
      <c r="VOL23" s="403"/>
      <c r="VOM23" s="403"/>
      <c r="VON23" s="403"/>
      <c r="VOO23" s="403"/>
      <c r="VOP23" s="403"/>
      <c r="VOQ23" s="403"/>
      <c r="VOR23" s="403"/>
      <c r="VOS23" s="403"/>
      <c r="VOT23" s="403"/>
      <c r="VOU23" s="403"/>
      <c r="VOV23" s="403"/>
      <c r="VOW23" s="403"/>
      <c r="VOX23" s="403"/>
      <c r="VOY23" s="403"/>
      <c r="VOZ23" s="403"/>
      <c r="VPA23" s="403"/>
      <c r="VPB23" s="403"/>
      <c r="VPC23" s="403"/>
      <c r="VPD23" s="403"/>
      <c r="VPE23" s="403"/>
      <c r="VPF23" s="403"/>
      <c r="VPG23" s="403"/>
      <c r="VPH23" s="403"/>
      <c r="VPI23" s="403"/>
      <c r="VPJ23" s="403"/>
      <c r="VPK23" s="403"/>
      <c r="VPL23" s="403"/>
      <c r="VPM23" s="403"/>
      <c r="VPN23" s="403"/>
      <c r="VPO23" s="403"/>
      <c r="VPP23" s="403"/>
      <c r="VPQ23" s="403"/>
      <c r="VPR23" s="403"/>
      <c r="VPS23" s="403"/>
      <c r="VPT23" s="403"/>
      <c r="VPU23" s="403"/>
      <c r="VPV23" s="403"/>
      <c r="VPW23" s="403"/>
      <c r="VPX23" s="403"/>
      <c r="VPY23" s="403"/>
      <c r="VPZ23" s="403"/>
      <c r="VQA23" s="403"/>
      <c r="VQB23" s="403"/>
      <c r="VQC23" s="403"/>
      <c r="VQD23" s="403"/>
      <c r="VQE23" s="403"/>
      <c r="VQF23" s="403"/>
      <c r="VQG23" s="403"/>
      <c r="VQH23" s="403"/>
      <c r="VQI23" s="403"/>
      <c r="VQJ23" s="403"/>
      <c r="VQK23" s="403"/>
      <c r="VQL23" s="403"/>
      <c r="VQM23" s="403"/>
      <c r="VQN23" s="403"/>
      <c r="VQO23" s="403"/>
      <c r="VQP23" s="403"/>
      <c r="VQQ23" s="403"/>
      <c r="VQR23" s="403"/>
      <c r="VQS23" s="403"/>
      <c r="VQT23" s="403"/>
      <c r="VQU23" s="403"/>
      <c r="VQV23" s="403"/>
      <c r="VQW23" s="403"/>
      <c r="VQX23" s="403"/>
      <c r="VQY23" s="403"/>
      <c r="VQZ23" s="403"/>
      <c r="VRA23" s="403"/>
      <c r="VRB23" s="403"/>
      <c r="VRC23" s="403"/>
      <c r="VRD23" s="403"/>
      <c r="VRE23" s="403"/>
      <c r="VRF23" s="403"/>
      <c r="VRG23" s="403"/>
      <c r="VRH23" s="403"/>
      <c r="VRI23" s="403"/>
      <c r="VRJ23" s="403"/>
      <c r="VRK23" s="403"/>
      <c r="VRL23" s="403"/>
      <c r="VRM23" s="403"/>
      <c r="VRN23" s="403"/>
      <c r="VRO23" s="403"/>
      <c r="VRP23" s="403"/>
      <c r="VRQ23" s="403"/>
      <c r="VRR23" s="403"/>
      <c r="VRS23" s="403"/>
      <c r="VRT23" s="403"/>
      <c r="VRU23" s="403"/>
      <c r="VRV23" s="403"/>
      <c r="VRW23" s="403"/>
      <c r="VRX23" s="403"/>
      <c r="VRY23" s="403"/>
      <c r="VRZ23" s="403"/>
      <c r="VSA23" s="403"/>
      <c r="VSB23" s="403"/>
      <c r="VSC23" s="403"/>
      <c r="VSD23" s="403"/>
      <c r="VSE23" s="403"/>
      <c r="VSF23" s="403"/>
      <c r="VSG23" s="403"/>
      <c r="VSH23" s="403"/>
      <c r="VSI23" s="403"/>
      <c r="VSJ23" s="403"/>
      <c r="VSK23" s="403"/>
      <c r="VSL23" s="403"/>
      <c r="VSM23" s="403"/>
      <c r="VSN23" s="403"/>
      <c r="VSO23" s="403"/>
      <c r="VSP23" s="403"/>
      <c r="VSQ23" s="403"/>
      <c r="VSR23" s="403"/>
      <c r="VSS23" s="403"/>
      <c r="VST23" s="403"/>
      <c r="VSU23" s="403"/>
      <c r="VSV23" s="403"/>
      <c r="VSW23" s="403"/>
      <c r="VSX23" s="403"/>
      <c r="VSY23" s="403"/>
      <c r="VSZ23" s="403"/>
      <c r="VTA23" s="403"/>
      <c r="VTB23" s="403"/>
      <c r="VTC23" s="403"/>
      <c r="VTD23" s="403"/>
      <c r="VTE23" s="403"/>
      <c r="VTF23" s="403"/>
      <c r="VTG23" s="403"/>
      <c r="VTH23" s="403"/>
      <c r="VTI23" s="403"/>
      <c r="VTJ23" s="403"/>
      <c r="VTK23" s="403"/>
      <c r="VTL23" s="403"/>
      <c r="VTM23" s="403"/>
      <c r="VTN23" s="403"/>
      <c r="VTO23" s="403"/>
      <c r="VTP23" s="403"/>
      <c r="VTQ23" s="403"/>
      <c r="VTR23" s="403"/>
      <c r="VTS23" s="403"/>
      <c r="VTT23" s="403"/>
      <c r="VTU23" s="403"/>
      <c r="VTV23" s="403"/>
      <c r="VTW23" s="403"/>
      <c r="VTX23" s="403"/>
      <c r="VTY23" s="403"/>
      <c r="VTZ23" s="403"/>
      <c r="VUA23" s="403"/>
      <c r="VUB23" s="403"/>
      <c r="VUC23" s="403"/>
      <c r="VUD23" s="403"/>
      <c r="VUE23" s="403"/>
      <c r="VUF23" s="403"/>
      <c r="VUG23" s="403"/>
      <c r="VUH23" s="403"/>
      <c r="VUI23" s="403"/>
      <c r="VUJ23" s="403"/>
      <c r="VUK23" s="403"/>
      <c r="VUL23" s="403"/>
      <c r="VUM23" s="403"/>
      <c r="VUN23" s="403"/>
      <c r="VUO23" s="403"/>
      <c r="VUP23" s="403"/>
      <c r="VUQ23" s="403"/>
      <c r="VUR23" s="403"/>
      <c r="VUS23" s="403"/>
      <c r="VUT23" s="403"/>
      <c r="VUU23" s="403"/>
      <c r="VUV23" s="403"/>
      <c r="VUW23" s="403"/>
      <c r="VUX23" s="403"/>
      <c r="VUY23" s="403"/>
      <c r="VUZ23" s="403"/>
      <c r="VVA23" s="403"/>
      <c r="VVB23" s="403"/>
      <c r="VVC23" s="403"/>
      <c r="VVD23" s="403"/>
      <c r="VVE23" s="403"/>
      <c r="VVF23" s="403"/>
      <c r="VVG23" s="403"/>
      <c r="VVH23" s="403"/>
      <c r="VVI23" s="403"/>
      <c r="VVJ23" s="403"/>
      <c r="VVK23" s="403"/>
      <c r="VVL23" s="403"/>
      <c r="VVM23" s="403"/>
      <c r="VVN23" s="403"/>
      <c r="VVO23" s="403"/>
      <c r="VVP23" s="403"/>
      <c r="VVQ23" s="403"/>
      <c r="VVR23" s="403"/>
      <c r="VVS23" s="403"/>
      <c r="VVT23" s="403"/>
      <c r="VVU23" s="403"/>
      <c r="VVV23" s="403"/>
      <c r="VVW23" s="403"/>
      <c r="VVX23" s="403"/>
      <c r="VVY23" s="403"/>
      <c r="VVZ23" s="403"/>
      <c r="VWA23" s="403"/>
      <c r="VWB23" s="403"/>
      <c r="VWC23" s="403"/>
      <c r="VWD23" s="403"/>
      <c r="VWE23" s="403"/>
      <c r="VWF23" s="403"/>
      <c r="VWG23" s="403"/>
      <c r="VWH23" s="403"/>
      <c r="VWI23" s="403"/>
      <c r="VWJ23" s="403"/>
      <c r="VWK23" s="403"/>
      <c r="VWL23" s="403"/>
      <c r="VWM23" s="403"/>
      <c r="VWN23" s="403"/>
      <c r="VWO23" s="403"/>
      <c r="VWP23" s="403"/>
      <c r="VWQ23" s="403"/>
      <c r="VWR23" s="403"/>
      <c r="VWS23" s="403"/>
      <c r="VWT23" s="403"/>
      <c r="VWU23" s="403"/>
      <c r="VWV23" s="403"/>
      <c r="VWW23" s="403"/>
      <c r="VWX23" s="403"/>
      <c r="VWY23" s="403"/>
      <c r="VWZ23" s="403"/>
      <c r="VXA23" s="403"/>
      <c r="VXB23" s="403"/>
      <c r="VXC23" s="403"/>
      <c r="VXD23" s="403"/>
      <c r="VXE23" s="403"/>
      <c r="VXF23" s="403"/>
      <c r="VXG23" s="403"/>
      <c r="VXH23" s="403"/>
      <c r="VXI23" s="403"/>
      <c r="VXJ23" s="403"/>
      <c r="VXK23" s="403"/>
      <c r="VXL23" s="403"/>
      <c r="VXM23" s="403"/>
      <c r="VXN23" s="403"/>
      <c r="VXO23" s="403"/>
      <c r="VXP23" s="403"/>
      <c r="VXQ23" s="403"/>
      <c r="VXR23" s="403"/>
      <c r="VXS23" s="403"/>
      <c r="VXT23" s="403"/>
      <c r="VXU23" s="403"/>
      <c r="VXV23" s="403"/>
      <c r="VXW23" s="403"/>
      <c r="VXX23" s="403"/>
      <c r="VXY23" s="403"/>
      <c r="VXZ23" s="403"/>
      <c r="VYA23" s="403"/>
      <c r="VYB23" s="403"/>
      <c r="VYC23" s="403"/>
      <c r="VYD23" s="403"/>
      <c r="VYE23" s="403"/>
      <c r="VYF23" s="403"/>
      <c r="VYG23" s="403"/>
      <c r="VYH23" s="403"/>
      <c r="VYI23" s="403"/>
      <c r="VYJ23" s="403"/>
      <c r="VYK23" s="403"/>
      <c r="VYL23" s="403"/>
      <c r="VYM23" s="403"/>
      <c r="VYN23" s="403"/>
      <c r="VYO23" s="403"/>
      <c r="VYP23" s="403"/>
      <c r="VYQ23" s="403"/>
      <c r="VYR23" s="403"/>
      <c r="VYS23" s="403"/>
      <c r="VYT23" s="403"/>
      <c r="VYU23" s="403"/>
      <c r="VYV23" s="403"/>
      <c r="VYW23" s="403"/>
      <c r="VYX23" s="403"/>
      <c r="VYY23" s="403"/>
      <c r="VYZ23" s="403"/>
      <c r="VZA23" s="403"/>
      <c r="VZB23" s="403"/>
      <c r="VZC23" s="403"/>
      <c r="VZD23" s="403"/>
      <c r="VZE23" s="403"/>
      <c r="VZF23" s="403"/>
      <c r="VZG23" s="403"/>
      <c r="VZH23" s="403"/>
      <c r="VZI23" s="403"/>
      <c r="VZJ23" s="403"/>
      <c r="VZK23" s="403"/>
      <c r="VZL23" s="403"/>
      <c r="VZM23" s="403"/>
      <c r="VZN23" s="403"/>
      <c r="VZO23" s="403"/>
      <c r="VZP23" s="403"/>
      <c r="VZQ23" s="403"/>
      <c r="VZR23" s="403"/>
      <c r="VZS23" s="403"/>
      <c r="VZT23" s="403"/>
      <c r="VZU23" s="403"/>
      <c r="VZV23" s="403"/>
      <c r="VZW23" s="403"/>
      <c r="VZX23" s="403"/>
      <c r="VZY23" s="403"/>
      <c r="VZZ23" s="403"/>
      <c r="WAA23" s="403"/>
      <c r="WAB23" s="403"/>
      <c r="WAC23" s="403"/>
      <c r="WAD23" s="403"/>
      <c r="WAE23" s="403"/>
      <c r="WAF23" s="403"/>
      <c r="WAG23" s="403"/>
      <c r="WAH23" s="403"/>
      <c r="WAI23" s="403"/>
      <c r="WAJ23" s="403"/>
      <c r="WAK23" s="403"/>
      <c r="WAL23" s="403"/>
      <c r="WAM23" s="403"/>
      <c r="WAN23" s="403"/>
      <c r="WAO23" s="403"/>
      <c r="WAP23" s="403"/>
      <c r="WAQ23" s="403"/>
      <c r="WAR23" s="403"/>
      <c r="WAS23" s="403"/>
      <c r="WAT23" s="403"/>
      <c r="WAU23" s="403"/>
      <c r="WAV23" s="403"/>
      <c r="WAW23" s="403"/>
      <c r="WAX23" s="403"/>
      <c r="WAY23" s="403"/>
      <c r="WAZ23" s="403"/>
      <c r="WBA23" s="403"/>
      <c r="WBB23" s="403"/>
      <c r="WBC23" s="403"/>
      <c r="WBD23" s="403"/>
      <c r="WBE23" s="403"/>
      <c r="WBF23" s="403"/>
      <c r="WBG23" s="403"/>
      <c r="WBH23" s="403"/>
      <c r="WBI23" s="403"/>
      <c r="WBJ23" s="403"/>
      <c r="WBK23" s="403"/>
      <c r="WBL23" s="403"/>
      <c r="WBM23" s="403"/>
      <c r="WBN23" s="403"/>
      <c r="WBO23" s="403"/>
      <c r="WBP23" s="403"/>
      <c r="WBQ23" s="403"/>
      <c r="WBR23" s="403"/>
      <c r="WBS23" s="403"/>
      <c r="WBT23" s="403"/>
      <c r="WBU23" s="403"/>
      <c r="WBV23" s="403"/>
      <c r="WBW23" s="403"/>
      <c r="WBX23" s="403"/>
      <c r="WBY23" s="403"/>
      <c r="WBZ23" s="403"/>
      <c r="WCA23" s="403"/>
      <c r="WCB23" s="403"/>
      <c r="WCC23" s="403"/>
      <c r="WCD23" s="403"/>
      <c r="WCE23" s="403"/>
      <c r="WCF23" s="403"/>
      <c r="WCG23" s="403"/>
      <c r="WCH23" s="403"/>
      <c r="WCI23" s="403"/>
      <c r="WCJ23" s="403"/>
      <c r="WCK23" s="403"/>
      <c r="WCL23" s="403"/>
      <c r="WCM23" s="403"/>
      <c r="WCN23" s="403"/>
      <c r="WCO23" s="403"/>
      <c r="WCP23" s="403"/>
      <c r="WCQ23" s="403"/>
      <c r="WCR23" s="403"/>
      <c r="WCS23" s="403"/>
      <c r="WCT23" s="403"/>
      <c r="WCU23" s="403"/>
      <c r="WCV23" s="403"/>
      <c r="WCW23" s="403"/>
      <c r="WCX23" s="403"/>
      <c r="WCY23" s="403"/>
      <c r="WCZ23" s="403"/>
      <c r="WDA23" s="403"/>
      <c r="WDB23" s="403"/>
      <c r="WDC23" s="403"/>
      <c r="WDD23" s="403"/>
      <c r="WDE23" s="403"/>
      <c r="WDF23" s="403"/>
      <c r="WDG23" s="403"/>
      <c r="WDH23" s="403"/>
      <c r="WDI23" s="403"/>
      <c r="WDJ23" s="403"/>
      <c r="WDK23" s="403"/>
      <c r="WDL23" s="403"/>
      <c r="WDM23" s="403"/>
      <c r="WDN23" s="403"/>
      <c r="WDO23" s="403"/>
      <c r="WDP23" s="403"/>
      <c r="WDQ23" s="403"/>
      <c r="WDR23" s="403"/>
      <c r="WDS23" s="403"/>
      <c r="WDT23" s="403"/>
      <c r="WDU23" s="403"/>
      <c r="WDV23" s="403"/>
      <c r="WDW23" s="403"/>
      <c r="WDX23" s="403"/>
      <c r="WDY23" s="403"/>
      <c r="WDZ23" s="403"/>
      <c r="WEA23" s="403"/>
      <c r="WEB23" s="403"/>
      <c r="WEC23" s="403"/>
      <c r="WED23" s="403"/>
      <c r="WEE23" s="403"/>
      <c r="WEF23" s="403"/>
      <c r="WEG23" s="403"/>
      <c r="WEH23" s="403"/>
      <c r="WEI23" s="403"/>
      <c r="WEJ23" s="403"/>
      <c r="WEK23" s="403"/>
      <c r="WEL23" s="403"/>
      <c r="WEM23" s="403"/>
      <c r="WEN23" s="403"/>
      <c r="WEO23" s="403"/>
      <c r="WEP23" s="403"/>
      <c r="WEQ23" s="403"/>
      <c r="WER23" s="403"/>
      <c r="WES23" s="403"/>
      <c r="WET23" s="403"/>
      <c r="WEU23" s="403"/>
      <c r="WEV23" s="403"/>
      <c r="WEW23" s="403"/>
      <c r="WEX23" s="403"/>
      <c r="WEY23" s="403"/>
      <c r="WEZ23" s="403"/>
      <c r="WFA23" s="403"/>
      <c r="WFB23" s="403"/>
      <c r="WFC23" s="403"/>
      <c r="WFD23" s="403"/>
      <c r="WFE23" s="403"/>
      <c r="WFF23" s="403"/>
      <c r="WFG23" s="403"/>
      <c r="WFH23" s="403"/>
      <c r="WFI23" s="403"/>
      <c r="WFJ23" s="403"/>
      <c r="WFK23" s="403"/>
      <c r="WFL23" s="403"/>
      <c r="WFM23" s="403"/>
      <c r="WFN23" s="403"/>
      <c r="WFO23" s="403"/>
      <c r="WFP23" s="403"/>
      <c r="WFQ23" s="403"/>
      <c r="WFR23" s="403"/>
      <c r="WFS23" s="403"/>
      <c r="WFT23" s="403"/>
      <c r="WFU23" s="403"/>
      <c r="WFV23" s="403"/>
      <c r="WFW23" s="403"/>
      <c r="WFX23" s="403"/>
      <c r="WFY23" s="403"/>
      <c r="WFZ23" s="403"/>
      <c r="WGA23" s="403"/>
      <c r="WGB23" s="403"/>
      <c r="WGC23" s="403"/>
      <c r="WGD23" s="403"/>
      <c r="WGE23" s="403"/>
      <c r="WGF23" s="403"/>
      <c r="WGG23" s="403"/>
      <c r="WGH23" s="403"/>
      <c r="WGI23" s="403"/>
      <c r="WGJ23" s="403"/>
      <c r="WGK23" s="403"/>
      <c r="WGL23" s="403"/>
      <c r="WGM23" s="403"/>
      <c r="WGN23" s="403"/>
      <c r="WGO23" s="403"/>
      <c r="WGP23" s="403"/>
      <c r="WGQ23" s="403"/>
      <c r="WGR23" s="403"/>
      <c r="WGS23" s="403"/>
      <c r="WGT23" s="403"/>
      <c r="WGU23" s="403"/>
      <c r="WGV23" s="403"/>
      <c r="WGW23" s="403"/>
      <c r="WGX23" s="403"/>
      <c r="WGY23" s="403"/>
      <c r="WGZ23" s="403"/>
      <c r="WHA23" s="403"/>
      <c r="WHB23" s="403"/>
      <c r="WHC23" s="403"/>
      <c r="WHD23" s="403"/>
      <c r="WHE23" s="403"/>
      <c r="WHF23" s="403"/>
      <c r="WHG23" s="403"/>
      <c r="WHH23" s="403"/>
      <c r="WHI23" s="403"/>
      <c r="WHJ23" s="403"/>
      <c r="WHK23" s="403"/>
      <c r="WHL23" s="403"/>
      <c r="WHM23" s="403"/>
      <c r="WHN23" s="403"/>
      <c r="WHO23" s="403"/>
      <c r="WHP23" s="403"/>
      <c r="WHQ23" s="403"/>
      <c r="WHR23" s="403"/>
      <c r="WHS23" s="403"/>
      <c r="WHT23" s="403"/>
      <c r="WHU23" s="403"/>
      <c r="WHV23" s="403"/>
      <c r="WHW23" s="403"/>
      <c r="WHX23" s="403"/>
      <c r="WHY23" s="403"/>
      <c r="WHZ23" s="403"/>
      <c r="WIA23" s="403"/>
      <c r="WIB23" s="403"/>
      <c r="WIC23" s="403"/>
      <c r="WID23" s="403"/>
      <c r="WIE23" s="403"/>
      <c r="WIF23" s="403"/>
      <c r="WIG23" s="403"/>
      <c r="WIH23" s="403"/>
      <c r="WII23" s="403"/>
      <c r="WIJ23" s="403"/>
      <c r="WIK23" s="403"/>
      <c r="WIL23" s="403"/>
      <c r="WIM23" s="403"/>
      <c r="WIN23" s="403"/>
      <c r="WIO23" s="403"/>
      <c r="WIP23" s="403"/>
      <c r="WIQ23" s="403"/>
      <c r="WIR23" s="403"/>
      <c r="WIS23" s="403"/>
      <c r="WIT23" s="403"/>
      <c r="WIU23" s="403"/>
      <c r="WIV23" s="403"/>
      <c r="WIW23" s="403"/>
      <c r="WIX23" s="403"/>
      <c r="WIY23" s="403"/>
      <c r="WIZ23" s="403"/>
      <c r="WJA23" s="403"/>
      <c r="WJB23" s="403"/>
      <c r="WJC23" s="403"/>
      <c r="WJD23" s="403"/>
      <c r="WJE23" s="403"/>
      <c r="WJF23" s="403"/>
      <c r="WJG23" s="403"/>
      <c r="WJH23" s="403"/>
      <c r="WJI23" s="403"/>
      <c r="WJJ23" s="403"/>
      <c r="WJK23" s="403"/>
      <c r="WJL23" s="403"/>
      <c r="WJM23" s="403"/>
      <c r="WJN23" s="403"/>
      <c r="WJO23" s="403"/>
      <c r="WJP23" s="403"/>
      <c r="WJQ23" s="403"/>
      <c r="WJR23" s="403"/>
      <c r="WJS23" s="403"/>
      <c r="WJT23" s="403"/>
      <c r="WJU23" s="403"/>
      <c r="WJV23" s="403"/>
      <c r="WJW23" s="403"/>
      <c r="WJX23" s="403"/>
      <c r="WJY23" s="403"/>
      <c r="WJZ23" s="403"/>
      <c r="WKA23" s="403"/>
      <c r="WKB23" s="403"/>
      <c r="WKC23" s="403"/>
      <c r="WKD23" s="403"/>
      <c r="WKE23" s="403"/>
      <c r="WKF23" s="403"/>
      <c r="WKG23" s="403"/>
      <c r="WKH23" s="403"/>
      <c r="WKI23" s="403"/>
      <c r="WKJ23" s="403"/>
      <c r="WKK23" s="403"/>
      <c r="WKL23" s="403"/>
      <c r="WKM23" s="403"/>
      <c r="WKN23" s="403"/>
      <c r="WKO23" s="403"/>
      <c r="WKP23" s="403"/>
      <c r="WKQ23" s="403"/>
      <c r="WKR23" s="403"/>
      <c r="WKS23" s="403"/>
      <c r="WKT23" s="403"/>
      <c r="WKU23" s="403"/>
      <c r="WKV23" s="403"/>
      <c r="WKW23" s="403"/>
      <c r="WKX23" s="403"/>
      <c r="WKY23" s="403"/>
      <c r="WKZ23" s="403"/>
      <c r="WLA23" s="403"/>
      <c r="WLB23" s="403"/>
      <c r="WLC23" s="403"/>
      <c r="WLD23" s="403"/>
      <c r="WLE23" s="403"/>
      <c r="WLF23" s="403"/>
      <c r="WLG23" s="403"/>
      <c r="WLH23" s="403"/>
      <c r="WLI23" s="403"/>
      <c r="WLJ23" s="403"/>
      <c r="WLK23" s="403"/>
      <c r="WLL23" s="403"/>
      <c r="WLM23" s="403"/>
      <c r="WLN23" s="403"/>
      <c r="WLO23" s="403"/>
      <c r="WLP23" s="403"/>
      <c r="WLQ23" s="403"/>
      <c r="WLR23" s="403"/>
      <c r="WLS23" s="403"/>
      <c r="WLT23" s="403"/>
      <c r="WLU23" s="403"/>
      <c r="WLV23" s="403"/>
      <c r="WLW23" s="403"/>
      <c r="WLX23" s="403"/>
      <c r="WLY23" s="403"/>
      <c r="WLZ23" s="403"/>
      <c r="WMA23" s="403"/>
      <c r="WMB23" s="403"/>
      <c r="WMC23" s="403"/>
      <c r="WMD23" s="403"/>
      <c r="WME23" s="403"/>
      <c r="WMF23" s="403"/>
      <c r="WMG23" s="403"/>
      <c r="WMH23" s="403"/>
      <c r="WMI23" s="403"/>
      <c r="WMJ23" s="403"/>
      <c r="WMK23" s="403"/>
      <c r="WML23" s="403"/>
      <c r="WMM23" s="403"/>
      <c r="WMN23" s="403"/>
      <c r="WMO23" s="403"/>
      <c r="WMP23" s="403"/>
      <c r="WMQ23" s="403"/>
      <c r="WMR23" s="403"/>
      <c r="WMS23" s="403"/>
      <c r="WMT23" s="403"/>
      <c r="WMU23" s="403"/>
      <c r="WMV23" s="403"/>
      <c r="WMW23" s="403"/>
      <c r="WMX23" s="403"/>
      <c r="WMY23" s="403"/>
      <c r="WMZ23" s="403"/>
      <c r="WNA23" s="403"/>
      <c r="WNB23" s="403"/>
      <c r="WNC23" s="403"/>
      <c r="WND23" s="403"/>
      <c r="WNE23" s="403"/>
      <c r="WNF23" s="403"/>
      <c r="WNG23" s="403"/>
      <c r="WNH23" s="403"/>
      <c r="WNI23" s="403"/>
      <c r="WNJ23" s="403"/>
      <c r="WNK23" s="403"/>
      <c r="WNL23" s="403"/>
      <c r="WNM23" s="403"/>
      <c r="WNN23" s="403"/>
      <c r="WNO23" s="403"/>
      <c r="WNP23" s="403"/>
      <c r="WNQ23" s="403"/>
      <c r="WNR23" s="403"/>
      <c r="WNS23" s="403"/>
      <c r="WNT23" s="403"/>
      <c r="WNU23" s="403"/>
      <c r="WNV23" s="403"/>
      <c r="WNW23" s="403"/>
      <c r="WNX23" s="403"/>
      <c r="WNY23" s="403"/>
      <c r="WNZ23" s="403"/>
      <c r="WOA23" s="403"/>
      <c r="WOB23" s="403"/>
      <c r="WOC23" s="403"/>
      <c r="WOD23" s="403"/>
      <c r="WOE23" s="403"/>
      <c r="WOF23" s="403"/>
      <c r="WOG23" s="403"/>
      <c r="WOH23" s="403"/>
      <c r="WOI23" s="403"/>
      <c r="WOJ23" s="403"/>
      <c r="WOK23" s="403"/>
      <c r="WOL23" s="403"/>
      <c r="WOM23" s="403"/>
      <c r="WON23" s="403"/>
      <c r="WOO23" s="403"/>
      <c r="WOP23" s="403"/>
      <c r="WOQ23" s="403"/>
      <c r="WOR23" s="403"/>
      <c r="WOS23" s="403"/>
      <c r="WOT23" s="403"/>
      <c r="WOU23" s="403"/>
      <c r="WOV23" s="403"/>
      <c r="WOW23" s="403"/>
      <c r="WOX23" s="403"/>
      <c r="WOY23" s="403"/>
      <c r="WOZ23" s="403"/>
      <c r="WPA23" s="403"/>
      <c r="WPB23" s="403"/>
      <c r="WPC23" s="403"/>
      <c r="WPD23" s="403"/>
      <c r="WPE23" s="403"/>
      <c r="WPF23" s="403"/>
      <c r="WPG23" s="403"/>
      <c r="WPH23" s="403"/>
      <c r="WPI23" s="403"/>
      <c r="WPJ23" s="403"/>
      <c r="WPK23" s="403"/>
      <c r="WPL23" s="403"/>
      <c r="WPM23" s="403"/>
      <c r="WPN23" s="403"/>
      <c r="WPO23" s="403"/>
      <c r="WPP23" s="403"/>
      <c r="WPQ23" s="403"/>
      <c r="WPR23" s="403"/>
      <c r="WPS23" s="403"/>
      <c r="WPT23" s="403"/>
      <c r="WPU23" s="403"/>
      <c r="WPV23" s="403"/>
      <c r="WPW23" s="403"/>
      <c r="WPX23" s="403"/>
      <c r="WPY23" s="403"/>
      <c r="WPZ23" s="403"/>
      <c r="WQA23" s="403"/>
      <c r="WQB23" s="403"/>
      <c r="WQC23" s="403"/>
      <c r="WQD23" s="403"/>
      <c r="WQE23" s="403"/>
      <c r="WQF23" s="403"/>
      <c r="WQG23" s="403"/>
      <c r="WQH23" s="403"/>
      <c r="WQI23" s="403"/>
      <c r="WQJ23" s="403"/>
      <c r="WQK23" s="403"/>
      <c r="WQL23" s="403"/>
      <c r="WQM23" s="403"/>
      <c r="WQN23" s="403"/>
      <c r="WQO23" s="403"/>
      <c r="WQP23" s="403"/>
      <c r="WQQ23" s="403"/>
      <c r="WQR23" s="403"/>
      <c r="WQS23" s="403"/>
      <c r="WQT23" s="403"/>
      <c r="WQU23" s="403"/>
      <c r="WQV23" s="403"/>
      <c r="WQW23" s="403"/>
      <c r="WQX23" s="403"/>
      <c r="WQY23" s="403"/>
      <c r="WQZ23" s="403"/>
      <c r="WRA23" s="403"/>
      <c r="WRB23" s="403"/>
      <c r="WRC23" s="403"/>
      <c r="WRD23" s="403"/>
      <c r="WRE23" s="403"/>
      <c r="WRF23" s="403"/>
      <c r="WRG23" s="403"/>
      <c r="WRH23" s="403"/>
      <c r="WRI23" s="403"/>
      <c r="WRJ23" s="403"/>
      <c r="WRK23" s="403"/>
      <c r="WRL23" s="403"/>
      <c r="WRM23" s="403"/>
      <c r="WRN23" s="403"/>
      <c r="WRO23" s="403"/>
      <c r="WRP23" s="403"/>
      <c r="WRQ23" s="403"/>
      <c r="WRR23" s="403"/>
      <c r="WRS23" s="403"/>
      <c r="WRT23" s="403"/>
      <c r="WRU23" s="403"/>
      <c r="WRV23" s="403"/>
      <c r="WRW23" s="403"/>
      <c r="WRX23" s="403"/>
      <c r="WRY23" s="403"/>
      <c r="WRZ23" s="403"/>
      <c r="WSA23" s="403"/>
      <c r="WSB23" s="403"/>
      <c r="WSC23" s="403"/>
      <c r="WSD23" s="403"/>
      <c r="WSE23" s="403"/>
      <c r="WSF23" s="403"/>
      <c r="WSG23" s="403"/>
      <c r="WSH23" s="403"/>
      <c r="WSI23" s="403"/>
      <c r="WSJ23" s="403"/>
      <c r="WSK23" s="403"/>
      <c r="WSL23" s="403"/>
      <c r="WSM23" s="403"/>
      <c r="WSN23" s="403"/>
      <c r="WSO23" s="403"/>
      <c r="WSP23" s="403"/>
      <c r="WSQ23" s="403"/>
      <c r="WSR23" s="403"/>
      <c r="WSS23" s="403"/>
      <c r="WST23" s="403"/>
      <c r="WSU23" s="403"/>
      <c r="WSV23" s="403"/>
      <c r="WSW23" s="403"/>
      <c r="WSX23" s="403"/>
      <c r="WSY23" s="403"/>
      <c r="WSZ23" s="403"/>
      <c r="WTA23" s="403"/>
      <c r="WTB23" s="403"/>
      <c r="WTC23" s="403"/>
      <c r="WTD23" s="403"/>
      <c r="WTE23" s="403"/>
      <c r="WTF23" s="403"/>
      <c r="WTG23" s="403"/>
      <c r="WTH23" s="403"/>
      <c r="WTI23" s="403"/>
      <c r="WTJ23" s="403"/>
      <c r="WTK23" s="403"/>
      <c r="WTL23" s="403"/>
      <c r="WTM23" s="403"/>
      <c r="WTN23" s="403"/>
      <c r="WTO23" s="403"/>
      <c r="WTP23" s="403"/>
      <c r="WTQ23" s="403"/>
      <c r="WTR23" s="403"/>
      <c r="WTS23" s="403"/>
      <c r="WTT23" s="403"/>
      <c r="WTU23" s="403"/>
      <c r="WTV23" s="403"/>
      <c r="WTW23" s="403"/>
      <c r="WTX23" s="403"/>
      <c r="WTY23" s="403"/>
      <c r="WTZ23" s="403"/>
      <c r="WUA23" s="403"/>
      <c r="WUB23" s="403"/>
      <c r="WUC23" s="403"/>
      <c r="WUD23" s="403"/>
      <c r="WUE23" s="403"/>
      <c r="WUF23" s="403"/>
      <c r="WUG23" s="403"/>
      <c r="WUH23" s="403"/>
      <c r="WUI23" s="403"/>
      <c r="WUJ23" s="403"/>
      <c r="WUK23" s="403"/>
      <c r="WUL23" s="403"/>
      <c r="WUM23" s="403"/>
      <c r="WUN23" s="403"/>
      <c r="WUO23" s="403"/>
      <c r="WUP23" s="403"/>
      <c r="WUQ23" s="403"/>
      <c r="WUR23" s="403"/>
      <c r="WUS23" s="403"/>
      <c r="WUT23" s="403"/>
      <c r="WUU23" s="403"/>
      <c r="WUV23" s="403"/>
      <c r="WUW23" s="403"/>
      <c r="WUX23" s="403"/>
      <c r="WUY23" s="403"/>
      <c r="WUZ23" s="403"/>
      <c r="WVA23" s="403"/>
      <c r="WVB23" s="403"/>
      <c r="WVC23" s="403"/>
      <c r="WVD23" s="403"/>
      <c r="WVE23" s="403"/>
      <c r="WVF23" s="403"/>
      <c r="WVG23" s="403"/>
      <c r="WVH23" s="403"/>
      <c r="WVI23" s="403"/>
      <c r="WVJ23" s="403"/>
      <c r="WVK23" s="403"/>
      <c r="WVL23" s="403"/>
      <c r="WVM23" s="403"/>
      <c r="WVN23" s="403"/>
      <c r="WVO23" s="403"/>
      <c r="WVP23" s="403"/>
      <c r="WVQ23" s="403"/>
      <c r="WVR23" s="403"/>
      <c r="WVS23" s="403"/>
      <c r="WVT23" s="403"/>
      <c r="WVU23" s="403"/>
      <c r="WVV23" s="403"/>
      <c r="WVW23" s="403"/>
      <c r="WVX23" s="403"/>
      <c r="WVY23" s="403"/>
      <c r="WVZ23" s="403"/>
      <c r="WWA23" s="403"/>
      <c r="WWB23" s="403"/>
      <c r="WWC23" s="403"/>
      <c r="WWD23" s="403"/>
      <c r="WWE23" s="403"/>
      <c r="WWF23" s="403"/>
      <c r="WWG23" s="403"/>
      <c r="WWH23" s="403"/>
      <c r="WWI23" s="403"/>
      <c r="WWJ23" s="403"/>
      <c r="WWK23" s="403"/>
      <c r="WWL23" s="403"/>
      <c r="WWM23" s="403"/>
      <c r="WWN23" s="403"/>
      <c r="WWO23" s="403"/>
      <c r="WWP23" s="403"/>
      <c r="WWQ23" s="403"/>
      <c r="WWR23" s="403"/>
      <c r="WWS23" s="403"/>
      <c r="WWT23" s="403"/>
      <c r="WWU23" s="403"/>
      <c r="WWV23" s="403"/>
      <c r="WWW23" s="403"/>
      <c r="WWX23" s="403"/>
      <c r="WWY23" s="403"/>
      <c r="WWZ23" s="403"/>
      <c r="WXA23" s="403"/>
      <c r="WXB23" s="403"/>
      <c r="WXC23" s="403"/>
      <c r="WXD23" s="403"/>
      <c r="WXE23" s="403"/>
      <c r="WXF23" s="403"/>
      <c r="WXG23" s="403"/>
      <c r="WXH23" s="403"/>
      <c r="WXI23" s="403"/>
      <c r="WXJ23" s="403"/>
      <c r="WXK23" s="403"/>
      <c r="WXL23" s="403"/>
      <c r="WXM23" s="403"/>
      <c r="WXN23" s="403"/>
      <c r="WXO23" s="403"/>
      <c r="WXP23" s="403"/>
      <c r="WXQ23" s="403"/>
      <c r="WXR23" s="403"/>
      <c r="WXS23" s="403"/>
      <c r="WXT23" s="403"/>
      <c r="WXU23" s="403"/>
      <c r="WXV23" s="403"/>
      <c r="WXW23" s="403"/>
      <c r="WXX23" s="403"/>
      <c r="WXY23" s="403"/>
      <c r="WXZ23" s="403"/>
      <c r="WYA23" s="403"/>
      <c r="WYB23" s="403"/>
      <c r="WYC23" s="403"/>
      <c r="WYD23" s="403"/>
      <c r="WYE23" s="403"/>
      <c r="WYF23" s="403"/>
      <c r="WYG23" s="403"/>
      <c r="WYH23" s="403"/>
      <c r="WYI23" s="403"/>
      <c r="WYJ23" s="403"/>
      <c r="WYK23" s="403"/>
      <c r="WYL23" s="403"/>
      <c r="WYM23" s="403"/>
      <c r="WYN23" s="403"/>
      <c r="WYO23" s="403"/>
      <c r="WYP23" s="403"/>
      <c r="WYQ23" s="403"/>
      <c r="WYR23" s="403"/>
      <c r="WYS23" s="403"/>
      <c r="WYT23" s="403"/>
      <c r="WYU23" s="403"/>
      <c r="WYV23" s="403"/>
      <c r="WYW23" s="403"/>
      <c r="WYX23" s="403"/>
      <c r="WYY23" s="403"/>
      <c r="WYZ23" s="403"/>
      <c r="WZA23" s="403"/>
      <c r="WZB23" s="403"/>
      <c r="WZC23" s="403"/>
      <c r="WZD23" s="403"/>
      <c r="WZE23" s="403"/>
      <c r="WZF23" s="403"/>
      <c r="WZG23" s="403"/>
      <c r="WZH23" s="403"/>
      <c r="WZI23" s="403"/>
      <c r="WZJ23" s="403"/>
      <c r="WZK23" s="403"/>
      <c r="WZL23" s="403"/>
      <c r="WZM23" s="403"/>
      <c r="WZN23" s="403"/>
      <c r="WZO23" s="403"/>
      <c r="WZP23" s="403"/>
      <c r="WZQ23" s="403"/>
      <c r="WZR23" s="403"/>
      <c r="WZS23" s="403"/>
      <c r="WZT23" s="403"/>
      <c r="WZU23" s="403"/>
      <c r="WZV23" s="403"/>
      <c r="WZW23" s="403"/>
      <c r="WZX23" s="403"/>
      <c r="WZY23" s="403"/>
      <c r="WZZ23" s="403"/>
      <c r="XAA23" s="403"/>
      <c r="XAB23" s="403"/>
      <c r="XAC23" s="403"/>
      <c r="XAD23" s="403"/>
      <c r="XAE23" s="403"/>
      <c r="XAF23" s="403"/>
      <c r="XAG23" s="403"/>
      <c r="XAH23" s="403"/>
      <c r="XAI23" s="403"/>
      <c r="XAJ23" s="403"/>
      <c r="XAK23" s="403"/>
      <c r="XAL23" s="403"/>
      <c r="XAM23" s="403"/>
      <c r="XAN23" s="403"/>
      <c r="XAO23" s="403"/>
      <c r="XAP23" s="403"/>
      <c r="XAQ23" s="403"/>
      <c r="XAR23" s="403"/>
      <c r="XAS23" s="403"/>
      <c r="XAT23" s="403"/>
      <c r="XAU23" s="403"/>
      <c r="XAV23" s="403"/>
      <c r="XAW23" s="403"/>
      <c r="XAX23" s="403"/>
      <c r="XAY23" s="403"/>
      <c r="XAZ23" s="403"/>
      <c r="XBA23" s="403"/>
      <c r="XBB23" s="403"/>
      <c r="XBC23" s="403"/>
      <c r="XBD23" s="403"/>
      <c r="XBE23" s="403"/>
      <c r="XBF23" s="403"/>
      <c r="XBG23" s="403"/>
      <c r="XBH23" s="403"/>
      <c r="XBI23" s="403"/>
      <c r="XBJ23" s="403"/>
      <c r="XBK23" s="403"/>
      <c r="XBL23" s="403"/>
      <c r="XBM23" s="403"/>
      <c r="XBN23" s="403"/>
      <c r="XBO23" s="403"/>
      <c r="XBP23" s="403"/>
      <c r="XBQ23" s="403"/>
      <c r="XBR23" s="403"/>
      <c r="XBS23" s="403"/>
      <c r="XBT23" s="403"/>
      <c r="XBU23" s="403"/>
      <c r="XBV23" s="403"/>
      <c r="XBW23" s="403"/>
      <c r="XBX23" s="403"/>
      <c r="XBY23" s="403"/>
      <c r="XBZ23" s="403"/>
      <c r="XCA23" s="403"/>
      <c r="XCB23" s="403"/>
      <c r="XCC23" s="403"/>
      <c r="XCD23" s="403"/>
      <c r="XCE23" s="403"/>
      <c r="XCF23" s="403"/>
      <c r="XCG23" s="403"/>
      <c r="XCH23" s="403"/>
      <c r="XCI23" s="403"/>
      <c r="XCJ23" s="403"/>
      <c r="XCK23" s="403"/>
      <c r="XCL23" s="403"/>
      <c r="XCM23" s="403"/>
      <c r="XCN23" s="403"/>
      <c r="XCO23" s="403"/>
      <c r="XCP23" s="403"/>
      <c r="XCQ23" s="403"/>
      <c r="XCR23" s="403"/>
      <c r="XCS23" s="403"/>
      <c r="XCT23" s="403"/>
      <c r="XCU23" s="403"/>
      <c r="XCV23" s="403"/>
      <c r="XCW23" s="403"/>
      <c r="XCX23" s="403"/>
      <c r="XCY23" s="403"/>
      <c r="XCZ23" s="403"/>
      <c r="XDA23" s="403"/>
      <c r="XDB23" s="403"/>
      <c r="XDC23" s="403"/>
      <c r="XDD23" s="403"/>
      <c r="XDE23" s="403"/>
      <c r="XDF23" s="403"/>
      <c r="XDG23" s="403"/>
      <c r="XDH23" s="403"/>
      <c r="XDI23" s="403"/>
      <c r="XDJ23" s="403"/>
      <c r="XDK23" s="403"/>
      <c r="XDL23" s="403"/>
      <c r="XDM23" s="403"/>
      <c r="XDN23" s="403"/>
      <c r="XDO23" s="403"/>
      <c r="XDP23" s="403"/>
      <c r="XDQ23" s="403"/>
      <c r="XDR23" s="403"/>
      <c r="XDS23" s="403"/>
      <c r="XDT23" s="403"/>
      <c r="XDU23" s="403"/>
      <c r="XDV23" s="403"/>
      <c r="XDW23" s="403"/>
      <c r="XDX23" s="403"/>
      <c r="XDY23" s="403"/>
      <c r="XDZ23" s="403"/>
      <c r="XEA23" s="403"/>
      <c r="XEB23" s="403"/>
      <c r="XEC23" s="403"/>
      <c r="XED23" s="403"/>
      <c r="XEE23" s="403"/>
      <c r="XEF23" s="403"/>
      <c r="XEG23" s="403"/>
      <c r="XEH23" s="403"/>
      <c r="XEI23" s="403"/>
      <c r="XEJ23" s="403"/>
      <c r="XEK23" s="403"/>
      <c r="XEL23" s="403"/>
      <c r="XEM23" s="403"/>
      <c r="XEN23" s="403"/>
      <c r="XEO23" s="403"/>
      <c r="XEP23" s="403"/>
      <c r="XEQ23" s="403"/>
      <c r="XER23" s="403"/>
      <c r="XES23" s="403"/>
      <c r="XET23" s="403"/>
      <c r="XEU23" s="403"/>
      <c r="XEV23" s="403"/>
      <c r="XEW23" s="403"/>
      <c r="XEX23" s="403"/>
      <c r="XEY23" s="403"/>
      <c r="XEZ23" s="403"/>
      <c r="XFA23" s="403"/>
      <c r="XFB23" s="403"/>
      <c r="XFC23" s="403"/>
      <c r="XFD23" s="403"/>
    </row>
    <row r="24" spans="1:16384">
      <c r="A24" s="1080"/>
      <c r="B24" s="1081"/>
      <c r="C24" s="1081"/>
      <c r="D24" s="1081"/>
      <c r="E24" s="1081"/>
      <c r="F24" s="417"/>
      <c r="G24" s="417"/>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c r="DB24" s="146"/>
      <c r="DC24" s="146"/>
      <c r="DD24" s="146"/>
      <c r="DE24" s="146"/>
      <c r="DF24" s="146"/>
      <c r="DG24" s="146"/>
      <c r="DH24" s="146"/>
      <c r="DI24" s="146"/>
      <c r="DJ24" s="146"/>
      <c r="DK24" s="146"/>
      <c r="DL24" s="146"/>
      <c r="DM24" s="146"/>
      <c r="DN24" s="146"/>
      <c r="DO24" s="146"/>
      <c r="DP24" s="146"/>
      <c r="DQ24" s="146"/>
      <c r="DR24" s="146"/>
      <c r="DS24" s="146"/>
      <c r="DT24" s="146"/>
      <c r="DU24" s="146"/>
      <c r="DV24" s="146"/>
      <c r="DW24" s="146"/>
      <c r="DX24" s="146"/>
      <c r="DY24" s="146"/>
      <c r="DZ24" s="146"/>
      <c r="EA24" s="146"/>
      <c r="EB24" s="146"/>
      <c r="EC24" s="146"/>
      <c r="ED24" s="146"/>
      <c r="EE24" s="146"/>
      <c r="EF24" s="146"/>
      <c r="EG24" s="146"/>
      <c r="EH24" s="146"/>
      <c r="EI24" s="146"/>
      <c r="EJ24" s="146"/>
      <c r="EK24" s="146"/>
      <c r="EL24" s="146"/>
      <c r="EM24" s="146"/>
      <c r="EN24" s="146"/>
      <c r="EO24" s="146"/>
      <c r="EP24" s="146"/>
      <c r="EQ24" s="146"/>
      <c r="ER24" s="146"/>
      <c r="ES24" s="146"/>
      <c r="ET24" s="146"/>
      <c r="EU24" s="146"/>
      <c r="EV24" s="146"/>
      <c r="EW24" s="146"/>
      <c r="EX24" s="146"/>
      <c r="EY24" s="146"/>
      <c r="EZ24" s="146"/>
      <c r="FA24" s="146"/>
      <c r="FB24" s="146"/>
      <c r="FC24" s="146"/>
      <c r="FD24" s="146"/>
      <c r="FE24" s="146"/>
      <c r="FF24" s="146"/>
      <c r="FG24" s="146"/>
      <c r="FH24" s="146"/>
      <c r="FI24" s="146"/>
      <c r="FJ24" s="146"/>
      <c r="FK24" s="146"/>
      <c r="FL24" s="146"/>
      <c r="FM24" s="146"/>
      <c r="FN24" s="146"/>
      <c r="FO24" s="146"/>
      <c r="FP24" s="146"/>
      <c r="FQ24" s="146"/>
      <c r="FR24" s="146"/>
      <c r="FS24" s="146"/>
      <c r="FT24" s="146"/>
      <c r="FU24" s="146"/>
      <c r="FV24" s="146"/>
      <c r="FW24" s="146"/>
      <c r="FX24" s="146"/>
      <c r="FY24" s="146"/>
      <c r="FZ24" s="146"/>
      <c r="GA24" s="146"/>
      <c r="GB24" s="146"/>
      <c r="GC24" s="146"/>
      <c r="GD24" s="146"/>
      <c r="GE24" s="146"/>
      <c r="GF24" s="146"/>
      <c r="GG24" s="146"/>
      <c r="GH24" s="146"/>
      <c r="GI24" s="146"/>
      <c r="GJ24" s="146"/>
      <c r="GK24" s="146"/>
      <c r="GL24" s="146"/>
      <c r="GM24" s="146"/>
      <c r="GN24" s="146"/>
      <c r="GO24" s="146"/>
      <c r="GP24" s="146"/>
      <c r="GQ24" s="146"/>
      <c r="GR24" s="146"/>
      <c r="GS24" s="146"/>
      <c r="GT24" s="146"/>
      <c r="GU24" s="146"/>
      <c r="GV24" s="146"/>
      <c r="GW24" s="146"/>
      <c r="GX24" s="146"/>
      <c r="GY24" s="146"/>
      <c r="GZ24" s="146"/>
      <c r="HA24" s="146"/>
      <c r="HB24" s="146"/>
      <c r="HC24" s="146"/>
      <c r="HD24" s="146"/>
      <c r="HE24" s="146"/>
      <c r="HF24" s="146"/>
      <c r="HG24" s="146"/>
      <c r="HH24" s="146"/>
      <c r="HI24" s="146"/>
      <c r="HJ24" s="146"/>
      <c r="HK24" s="146"/>
      <c r="HL24" s="146"/>
      <c r="HM24" s="146"/>
      <c r="HN24" s="146"/>
      <c r="HO24" s="146"/>
      <c r="HP24" s="146"/>
      <c r="HQ24" s="146"/>
      <c r="HR24" s="146"/>
      <c r="HS24" s="146"/>
      <c r="HT24" s="146"/>
      <c r="HU24" s="146"/>
      <c r="HV24" s="146"/>
      <c r="HW24" s="146"/>
      <c r="HX24" s="146"/>
      <c r="HY24" s="146"/>
      <c r="HZ24" s="146"/>
      <c r="IA24" s="146"/>
      <c r="IB24" s="146"/>
      <c r="IC24" s="146"/>
      <c r="ID24" s="146"/>
      <c r="IE24" s="146"/>
      <c r="IF24" s="146"/>
      <c r="IG24" s="146"/>
      <c r="IH24" s="146"/>
      <c r="II24" s="146"/>
      <c r="IJ24" s="146"/>
      <c r="IK24" s="146"/>
      <c r="IL24" s="146"/>
      <c r="IM24" s="146"/>
      <c r="IN24" s="146"/>
      <c r="IO24" s="146"/>
      <c r="IP24" s="146"/>
      <c r="IQ24" s="146"/>
      <c r="IR24" s="146"/>
      <c r="IS24" s="146"/>
      <c r="IT24" s="146"/>
      <c r="IU24" s="146"/>
      <c r="IV24" s="146"/>
      <c r="IW24" s="146"/>
      <c r="IX24" s="146"/>
      <c r="IY24" s="146"/>
      <c r="IZ24" s="146"/>
      <c r="JA24" s="146"/>
      <c r="JB24" s="146"/>
      <c r="JC24" s="146"/>
      <c r="JD24" s="146"/>
      <c r="JE24" s="146"/>
      <c r="JF24" s="146"/>
      <c r="JG24" s="146"/>
      <c r="JH24" s="146"/>
      <c r="JI24" s="146"/>
      <c r="JJ24" s="146"/>
      <c r="JK24" s="146"/>
      <c r="JL24" s="146"/>
      <c r="JM24" s="146"/>
      <c r="JN24" s="146"/>
      <c r="JO24" s="146"/>
      <c r="JP24" s="146"/>
      <c r="JQ24" s="146"/>
      <c r="JR24" s="146"/>
      <c r="JS24" s="146"/>
      <c r="JT24" s="146"/>
      <c r="JU24" s="146"/>
      <c r="JV24" s="146"/>
      <c r="JW24" s="146"/>
      <c r="JX24" s="146"/>
      <c r="JY24" s="146"/>
      <c r="JZ24" s="146"/>
      <c r="KA24" s="146"/>
      <c r="KB24" s="146"/>
      <c r="KC24" s="146"/>
      <c r="KD24" s="146"/>
      <c r="KE24" s="146"/>
      <c r="KF24" s="146"/>
      <c r="KG24" s="146"/>
      <c r="KH24" s="146"/>
      <c r="KI24" s="146"/>
      <c r="KJ24" s="146"/>
      <c r="KK24" s="146"/>
      <c r="KL24" s="146"/>
      <c r="KM24" s="146"/>
      <c r="KN24" s="146"/>
      <c r="KO24" s="146"/>
      <c r="KP24" s="146"/>
      <c r="KQ24" s="146"/>
      <c r="KR24" s="146"/>
      <c r="KS24" s="146"/>
      <c r="KT24" s="146"/>
      <c r="KU24" s="146"/>
      <c r="KV24" s="146"/>
      <c r="KW24" s="146"/>
      <c r="KX24" s="146"/>
      <c r="KY24" s="146"/>
      <c r="KZ24" s="146"/>
      <c r="LA24" s="146"/>
      <c r="LB24" s="146"/>
      <c r="LC24" s="146"/>
      <c r="LD24" s="146"/>
      <c r="LE24" s="146"/>
      <c r="LF24" s="146"/>
      <c r="LG24" s="146"/>
      <c r="LH24" s="146"/>
      <c r="LI24" s="146"/>
      <c r="LJ24" s="146"/>
      <c r="LK24" s="146"/>
      <c r="LL24" s="146"/>
      <c r="LM24" s="146"/>
      <c r="LN24" s="146"/>
      <c r="LO24" s="146"/>
      <c r="LP24" s="146"/>
      <c r="LQ24" s="146"/>
      <c r="LR24" s="146"/>
      <c r="LS24" s="146"/>
      <c r="LT24" s="146"/>
      <c r="LU24" s="146"/>
      <c r="LV24" s="146"/>
      <c r="LW24" s="146"/>
      <c r="LX24" s="146"/>
      <c r="LY24" s="146"/>
      <c r="LZ24" s="146"/>
      <c r="MA24" s="146"/>
      <c r="MB24" s="146"/>
      <c r="MC24" s="146"/>
      <c r="MD24" s="146"/>
      <c r="ME24" s="146"/>
      <c r="MF24" s="146"/>
      <c r="MG24" s="146"/>
      <c r="MH24" s="146"/>
      <c r="MI24" s="146"/>
      <c r="MJ24" s="146"/>
      <c r="MK24" s="146"/>
      <c r="ML24" s="146"/>
      <c r="MM24" s="146"/>
      <c r="MN24" s="146"/>
      <c r="MO24" s="146"/>
      <c r="MP24" s="146"/>
      <c r="MQ24" s="146"/>
      <c r="MR24" s="146"/>
      <c r="MS24" s="146"/>
      <c r="MT24" s="146"/>
      <c r="MU24" s="146"/>
      <c r="MV24" s="146"/>
      <c r="MW24" s="146"/>
      <c r="MX24" s="146"/>
      <c r="MY24" s="146"/>
      <c r="MZ24" s="146"/>
      <c r="NA24" s="146"/>
      <c r="NB24" s="146"/>
      <c r="NC24" s="146"/>
      <c r="ND24" s="146"/>
      <c r="NE24" s="146"/>
      <c r="NF24" s="146"/>
      <c r="NG24" s="146"/>
      <c r="NH24" s="146"/>
      <c r="NI24" s="146"/>
      <c r="NJ24" s="146"/>
      <c r="NK24" s="146"/>
      <c r="NL24" s="146"/>
      <c r="NM24" s="146"/>
      <c r="NN24" s="146"/>
      <c r="NO24" s="146"/>
      <c r="NP24" s="146"/>
      <c r="NQ24" s="146"/>
      <c r="NR24" s="146"/>
      <c r="NS24" s="146"/>
      <c r="NT24" s="146"/>
      <c r="NU24" s="146"/>
      <c r="NV24" s="146"/>
      <c r="NW24" s="146"/>
      <c r="NX24" s="146"/>
      <c r="NY24" s="146"/>
      <c r="NZ24" s="146"/>
      <c r="OA24" s="146"/>
      <c r="OB24" s="146"/>
      <c r="OC24" s="146"/>
      <c r="OD24" s="146"/>
      <c r="OE24" s="146"/>
      <c r="OF24" s="146"/>
      <c r="OG24" s="146"/>
      <c r="OH24" s="146"/>
      <c r="OI24" s="146"/>
      <c r="OJ24" s="146"/>
      <c r="OK24" s="146"/>
      <c r="OL24" s="146"/>
      <c r="OM24" s="146"/>
      <c r="ON24" s="146"/>
      <c r="OO24" s="146"/>
      <c r="OP24" s="146"/>
      <c r="OQ24" s="146"/>
      <c r="OR24" s="146"/>
      <c r="OS24" s="146"/>
      <c r="OT24" s="146"/>
      <c r="OU24" s="146"/>
      <c r="OV24" s="146"/>
      <c r="OW24" s="146"/>
      <c r="OX24" s="146"/>
      <c r="OY24" s="146"/>
      <c r="OZ24" s="146"/>
      <c r="PA24" s="146"/>
      <c r="PB24" s="146"/>
      <c r="PC24" s="146"/>
      <c r="PD24" s="146"/>
      <c r="PE24" s="146"/>
      <c r="PF24" s="146"/>
      <c r="PG24" s="146"/>
      <c r="PH24" s="146"/>
      <c r="PI24" s="146"/>
      <c r="PJ24" s="146"/>
      <c r="PK24" s="146"/>
      <c r="PL24" s="146"/>
      <c r="PM24" s="146"/>
      <c r="PN24" s="146"/>
      <c r="PO24" s="146"/>
      <c r="PP24" s="146"/>
      <c r="PQ24" s="146"/>
      <c r="PR24" s="146"/>
      <c r="PS24" s="146"/>
      <c r="PT24" s="146"/>
      <c r="PU24" s="146"/>
      <c r="PV24" s="146"/>
      <c r="PW24" s="146"/>
      <c r="PX24" s="146"/>
      <c r="PY24" s="146"/>
      <c r="PZ24" s="146"/>
      <c r="QA24" s="146"/>
      <c r="QB24" s="146"/>
      <c r="QC24" s="146"/>
      <c r="QD24" s="146"/>
      <c r="QE24" s="146"/>
      <c r="QF24" s="146"/>
      <c r="QG24" s="146"/>
      <c r="QH24" s="146"/>
      <c r="QI24" s="146"/>
      <c r="QJ24" s="146"/>
      <c r="QK24" s="146"/>
      <c r="QL24" s="146"/>
      <c r="QM24" s="146"/>
      <c r="QN24" s="146"/>
      <c r="QO24" s="146"/>
      <c r="QP24" s="146"/>
      <c r="QQ24" s="146"/>
      <c r="QR24" s="146"/>
      <c r="QS24" s="146"/>
      <c r="QT24" s="146"/>
      <c r="QU24" s="146"/>
      <c r="QV24" s="146"/>
      <c r="QW24" s="146"/>
      <c r="QX24" s="146"/>
      <c r="QY24" s="146"/>
      <c r="QZ24" s="146"/>
      <c r="RA24" s="146"/>
      <c r="RB24" s="146"/>
      <c r="RC24" s="146"/>
      <c r="RD24" s="146"/>
      <c r="RE24" s="146"/>
      <c r="RF24" s="146"/>
      <c r="RG24" s="146"/>
      <c r="RH24" s="146"/>
      <c r="RI24" s="146"/>
      <c r="RJ24" s="146"/>
      <c r="RK24" s="146"/>
      <c r="RL24" s="146"/>
      <c r="RM24" s="146"/>
      <c r="RN24" s="146"/>
      <c r="RO24" s="146"/>
      <c r="RP24" s="146"/>
      <c r="RQ24" s="146"/>
      <c r="RR24" s="146"/>
      <c r="RS24" s="146"/>
      <c r="RT24" s="146"/>
      <c r="RU24" s="146"/>
      <c r="RV24" s="146"/>
      <c r="RW24" s="146"/>
      <c r="RX24" s="146"/>
      <c r="RY24" s="146"/>
      <c r="RZ24" s="146"/>
      <c r="SA24" s="146"/>
      <c r="SB24" s="146"/>
      <c r="SC24" s="146"/>
      <c r="SD24" s="146"/>
      <c r="SE24" s="146"/>
      <c r="SF24" s="146"/>
      <c r="SG24" s="146"/>
      <c r="SH24" s="146"/>
      <c r="SI24" s="146"/>
      <c r="SJ24" s="146"/>
      <c r="SK24" s="146"/>
      <c r="SL24" s="146"/>
      <c r="SM24" s="146"/>
      <c r="SN24" s="146"/>
      <c r="SO24" s="146"/>
      <c r="SP24" s="146"/>
      <c r="SQ24" s="146"/>
      <c r="SR24" s="146"/>
      <c r="SS24" s="146"/>
      <c r="ST24" s="146"/>
      <c r="SU24" s="146"/>
      <c r="SV24" s="146"/>
      <c r="SW24" s="146"/>
      <c r="SX24" s="146"/>
      <c r="SY24" s="146"/>
      <c r="SZ24" s="146"/>
      <c r="TA24" s="146"/>
      <c r="TB24" s="146"/>
      <c r="TC24" s="146"/>
      <c r="TD24" s="146"/>
      <c r="TE24" s="146"/>
      <c r="TF24" s="146"/>
      <c r="TG24" s="146"/>
      <c r="TH24" s="146"/>
      <c r="TI24" s="146"/>
      <c r="TJ24" s="146"/>
      <c r="TK24" s="146"/>
      <c r="TL24" s="146"/>
      <c r="TM24" s="146"/>
      <c r="TN24" s="146"/>
      <c r="TO24" s="146"/>
      <c r="TP24" s="146"/>
      <c r="TQ24" s="146"/>
      <c r="TR24" s="146"/>
      <c r="TS24" s="146"/>
      <c r="TT24" s="146"/>
      <c r="TU24" s="146"/>
      <c r="TV24" s="146"/>
      <c r="TW24" s="146"/>
      <c r="TX24" s="146"/>
      <c r="TY24" s="146"/>
      <c r="TZ24" s="146"/>
      <c r="UA24" s="146"/>
      <c r="UB24" s="146"/>
      <c r="UC24" s="146"/>
      <c r="UD24" s="146"/>
      <c r="UE24" s="146"/>
      <c r="UF24" s="146"/>
      <c r="UG24" s="146"/>
      <c r="UH24" s="146"/>
      <c r="UI24" s="146"/>
      <c r="UJ24" s="146"/>
      <c r="UK24" s="146"/>
      <c r="UL24" s="146"/>
      <c r="UM24" s="146"/>
      <c r="UN24" s="146"/>
      <c r="UO24" s="146"/>
      <c r="UP24" s="146"/>
      <c r="UQ24" s="146"/>
      <c r="UR24" s="146"/>
      <c r="US24" s="146"/>
      <c r="UT24" s="146"/>
      <c r="UU24" s="146"/>
      <c r="UV24" s="146"/>
      <c r="UW24" s="146"/>
      <c r="UX24" s="146"/>
      <c r="UY24" s="146"/>
      <c r="UZ24" s="146"/>
      <c r="VA24" s="146"/>
      <c r="VB24" s="146"/>
      <c r="VC24" s="146"/>
      <c r="VD24" s="146"/>
      <c r="VE24" s="146"/>
      <c r="VF24" s="146"/>
      <c r="VG24" s="146"/>
      <c r="VH24" s="146"/>
      <c r="VI24" s="146"/>
      <c r="VJ24" s="146"/>
      <c r="VK24" s="146"/>
      <c r="VL24" s="146"/>
      <c r="VM24" s="146"/>
      <c r="VN24" s="146"/>
      <c r="VO24" s="146"/>
      <c r="VP24" s="146"/>
      <c r="VQ24" s="146"/>
      <c r="VR24" s="146"/>
      <c r="VS24" s="146"/>
      <c r="VT24" s="146"/>
      <c r="VU24" s="146"/>
      <c r="VV24" s="146"/>
      <c r="VW24" s="146"/>
      <c r="VX24" s="146"/>
      <c r="VY24" s="146"/>
      <c r="VZ24" s="146"/>
      <c r="WA24" s="146"/>
      <c r="WB24" s="146"/>
      <c r="WC24" s="146"/>
      <c r="WD24" s="146"/>
      <c r="WE24" s="146"/>
      <c r="WF24" s="146"/>
      <c r="WG24" s="146"/>
      <c r="WH24" s="146"/>
      <c r="WI24" s="146"/>
      <c r="WJ24" s="146"/>
      <c r="WK24" s="146"/>
      <c r="WL24" s="146"/>
      <c r="WM24" s="146"/>
      <c r="WN24" s="146"/>
      <c r="WO24" s="146"/>
      <c r="WP24" s="146"/>
      <c r="WQ24" s="146"/>
      <c r="WR24" s="146"/>
      <c r="WS24" s="146"/>
      <c r="WT24" s="146"/>
      <c r="WU24" s="146"/>
      <c r="WV24" s="146"/>
      <c r="WW24" s="146"/>
      <c r="WX24" s="146"/>
      <c r="WY24" s="146"/>
      <c r="WZ24" s="146"/>
      <c r="XA24" s="146"/>
      <c r="XB24" s="146"/>
      <c r="XC24" s="146"/>
      <c r="XD24" s="146"/>
      <c r="XE24" s="146"/>
      <c r="XF24" s="146"/>
      <c r="XG24" s="146"/>
      <c r="XH24" s="146"/>
      <c r="XI24" s="146"/>
      <c r="XJ24" s="146"/>
      <c r="XK24" s="146"/>
      <c r="XL24" s="146"/>
      <c r="XM24" s="146"/>
      <c r="XN24" s="146"/>
      <c r="XO24" s="146"/>
      <c r="XP24" s="146"/>
      <c r="XQ24" s="146"/>
      <c r="XR24" s="146"/>
      <c r="XS24" s="146"/>
      <c r="XT24" s="146"/>
      <c r="XU24" s="146"/>
      <c r="XV24" s="146"/>
      <c r="XW24" s="146"/>
      <c r="XX24" s="146"/>
      <c r="XY24" s="146"/>
      <c r="XZ24" s="146"/>
      <c r="YA24" s="146"/>
      <c r="YB24" s="146"/>
      <c r="YC24" s="146"/>
      <c r="YD24" s="146"/>
      <c r="YE24" s="146"/>
      <c r="YF24" s="146"/>
      <c r="YG24" s="146"/>
      <c r="YH24" s="146"/>
      <c r="YI24" s="146"/>
      <c r="YJ24" s="146"/>
      <c r="YK24" s="146"/>
      <c r="YL24" s="146"/>
      <c r="YM24" s="146"/>
      <c r="YN24" s="146"/>
      <c r="YO24" s="146"/>
      <c r="YP24" s="146"/>
      <c r="YQ24" s="146"/>
      <c r="YR24" s="146"/>
      <c r="YS24" s="146"/>
      <c r="YT24" s="146"/>
      <c r="YU24" s="146"/>
      <c r="YV24" s="146"/>
      <c r="YW24" s="146"/>
      <c r="YX24" s="146"/>
      <c r="YY24" s="146"/>
      <c r="YZ24" s="146"/>
      <c r="ZA24" s="146"/>
      <c r="ZB24" s="146"/>
      <c r="ZC24" s="146"/>
      <c r="ZD24" s="146"/>
      <c r="ZE24" s="146"/>
      <c r="ZF24" s="146"/>
      <c r="ZG24" s="146"/>
      <c r="ZH24" s="146"/>
      <c r="ZI24" s="146"/>
      <c r="ZJ24" s="146"/>
      <c r="ZK24" s="146"/>
      <c r="ZL24" s="146"/>
      <c r="ZM24" s="146"/>
      <c r="ZN24" s="146"/>
      <c r="ZO24" s="146"/>
      <c r="ZP24" s="146"/>
      <c r="ZQ24" s="146"/>
      <c r="ZR24" s="146"/>
      <c r="ZS24" s="146"/>
      <c r="ZT24" s="146"/>
      <c r="ZU24" s="146"/>
      <c r="ZV24" s="146"/>
      <c r="ZW24" s="146"/>
      <c r="ZX24" s="146"/>
      <c r="ZY24" s="146"/>
      <c r="ZZ24" s="146"/>
      <c r="AAA24" s="146"/>
      <c r="AAB24" s="146"/>
      <c r="AAC24" s="146"/>
      <c r="AAD24" s="146"/>
      <c r="AAE24" s="146"/>
      <c r="AAF24" s="146"/>
      <c r="AAG24" s="146"/>
      <c r="AAH24" s="146"/>
      <c r="AAI24" s="146"/>
      <c r="AAJ24" s="146"/>
      <c r="AAK24" s="146"/>
      <c r="AAL24" s="146"/>
      <c r="AAM24" s="146"/>
      <c r="AAN24" s="146"/>
      <c r="AAO24" s="146"/>
      <c r="AAP24" s="146"/>
      <c r="AAQ24" s="146"/>
      <c r="AAR24" s="146"/>
      <c r="AAS24" s="146"/>
      <c r="AAT24" s="146"/>
      <c r="AAU24" s="146"/>
      <c r="AAV24" s="146"/>
      <c r="AAW24" s="146"/>
      <c r="AAX24" s="146"/>
      <c r="AAY24" s="146"/>
      <c r="AAZ24" s="146"/>
      <c r="ABA24" s="146"/>
      <c r="ABB24" s="146"/>
      <c r="ABC24" s="146"/>
      <c r="ABD24" s="146"/>
      <c r="ABE24" s="146"/>
      <c r="ABF24" s="146"/>
      <c r="ABG24" s="146"/>
      <c r="ABH24" s="146"/>
      <c r="ABI24" s="146"/>
      <c r="ABJ24" s="146"/>
      <c r="ABK24" s="146"/>
      <c r="ABL24" s="146"/>
      <c r="ABM24" s="146"/>
      <c r="ABN24" s="146"/>
      <c r="ABO24" s="146"/>
      <c r="ABP24" s="146"/>
      <c r="ABQ24" s="146"/>
      <c r="ABR24" s="146"/>
      <c r="ABS24" s="146"/>
      <c r="ABT24" s="146"/>
      <c r="ABU24" s="146"/>
      <c r="ABV24" s="146"/>
      <c r="ABW24" s="146"/>
      <c r="ABX24" s="146"/>
      <c r="ABY24" s="146"/>
      <c r="ABZ24" s="146"/>
      <c r="ACA24" s="146"/>
      <c r="ACB24" s="146"/>
      <c r="ACC24" s="146"/>
      <c r="ACD24" s="146"/>
      <c r="ACE24" s="146"/>
      <c r="ACF24" s="146"/>
      <c r="ACG24" s="146"/>
      <c r="ACH24" s="146"/>
      <c r="ACI24" s="146"/>
      <c r="ACJ24" s="146"/>
      <c r="ACK24" s="146"/>
      <c r="ACL24" s="146"/>
      <c r="ACM24" s="146"/>
      <c r="ACN24" s="146"/>
      <c r="ACO24" s="146"/>
      <c r="ACP24" s="146"/>
      <c r="ACQ24" s="146"/>
      <c r="ACR24" s="146"/>
      <c r="ACS24" s="146"/>
      <c r="ACT24" s="146"/>
      <c r="ACU24" s="146"/>
      <c r="ACV24" s="146"/>
      <c r="ACW24" s="146"/>
      <c r="ACX24" s="146"/>
      <c r="ACY24" s="146"/>
      <c r="ACZ24" s="146"/>
      <c r="ADA24" s="146"/>
      <c r="ADB24" s="146"/>
      <c r="ADC24" s="146"/>
      <c r="ADD24" s="146"/>
      <c r="ADE24" s="146"/>
      <c r="ADF24" s="146"/>
      <c r="ADG24" s="146"/>
      <c r="ADH24" s="146"/>
      <c r="ADI24" s="146"/>
      <c r="ADJ24" s="146"/>
      <c r="ADK24" s="146"/>
      <c r="ADL24" s="146"/>
      <c r="ADM24" s="146"/>
      <c r="ADN24" s="146"/>
      <c r="ADO24" s="146"/>
      <c r="ADP24" s="146"/>
      <c r="ADQ24" s="146"/>
      <c r="ADR24" s="146"/>
      <c r="ADS24" s="146"/>
      <c r="ADT24" s="146"/>
      <c r="ADU24" s="146"/>
      <c r="ADV24" s="146"/>
      <c r="ADW24" s="146"/>
      <c r="ADX24" s="146"/>
      <c r="ADY24" s="146"/>
      <c r="ADZ24" s="146"/>
      <c r="AEA24" s="146"/>
      <c r="AEB24" s="146"/>
      <c r="AEC24" s="146"/>
      <c r="AED24" s="146"/>
      <c r="AEE24" s="146"/>
      <c r="AEF24" s="146"/>
      <c r="AEG24" s="146"/>
      <c r="AEH24" s="146"/>
      <c r="AEI24" s="146"/>
      <c r="AEJ24" s="146"/>
      <c r="AEK24" s="146"/>
      <c r="AEL24" s="146"/>
      <c r="AEM24" s="146"/>
      <c r="AEN24" s="146"/>
      <c r="AEO24" s="146"/>
      <c r="AEP24" s="146"/>
      <c r="AEQ24" s="146"/>
      <c r="AER24" s="146"/>
      <c r="AES24" s="146"/>
      <c r="AET24" s="146"/>
      <c r="AEU24" s="146"/>
      <c r="AEV24" s="146"/>
      <c r="AEW24" s="146"/>
      <c r="AEX24" s="146"/>
      <c r="AEY24" s="146"/>
      <c r="AEZ24" s="146"/>
      <c r="AFA24" s="146"/>
      <c r="AFB24" s="146"/>
      <c r="AFC24" s="146"/>
      <c r="AFD24" s="146"/>
      <c r="AFE24" s="146"/>
      <c r="AFF24" s="146"/>
      <c r="AFG24" s="146"/>
      <c r="AFH24" s="146"/>
      <c r="AFI24" s="146"/>
      <c r="AFJ24" s="146"/>
      <c r="AFK24" s="146"/>
      <c r="AFL24" s="146"/>
      <c r="AFM24" s="146"/>
      <c r="AFN24" s="146"/>
      <c r="AFO24" s="146"/>
      <c r="AFP24" s="146"/>
      <c r="AFQ24" s="146"/>
      <c r="AFR24" s="146"/>
      <c r="AFS24" s="146"/>
      <c r="AFT24" s="146"/>
      <c r="AFU24" s="146"/>
      <c r="AFV24" s="146"/>
      <c r="AFW24" s="146"/>
      <c r="AFX24" s="146"/>
      <c r="AFY24" s="146"/>
      <c r="AFZ24" s="146"/>
      <c r="AGA24" s="146"/>
      <c r="AGB24" s="146"/>
      <c r="AGC24" s="146"/>
      <c r="AGD24" s="146"/>
      <c r="AGE24" s="146"/>
      <c r="AGF24" s="146"/>
      <c r="AGG24" s="146"/>
      <c r="AGH24" s="146"/>
      <c r="AGI24" s="146"/>
      <c r="AGJ24" s="146"/>
      <c r="AGK24" s="146"/>
      <c r="AGL24" s="146"/>
      <c r="AGM24" s="146"/>
      <c r="AGN24" s="146"/>
      <c r="AGO24" s="146"/>
      <c r="AGP24" s="146"/>
      <c r="AGQ24" s="146"/>
      <c r="AGR24" s="146"/>
      <c r="AGS24" s="146"/>
      <c r="AGT24" s="146"/>
      <c r="AGU24" s="146"/>
      <c r="AGV24" s="146"/>
      <c r="AGW24" s="146"/>
      <c r="AGX24" s="146"/>
      <c r="AGY24" s="146"/>
      <c r="AGZ24" s="146"/>
      <c r="AHA24" s="146"/>
      <c r="AHB24" s="146"/>
      <c r="AHC24" s="146"/>
      <c r="AHD24" s="146"/>
      <c r="AHE24" s="146"/>
      <c r="AHF24" s="146"/>
      <c r="AHG24" s="146"/>
      <c r="AHH24" s="146"/>
      <c r="AHI24" s="146"/>
      <c r="AHJ24" s="146"/>
      <c r="AHK24" s="146"/>
      <c r="AHL24" s="146"/>
      <c r="AHM24" s="146"/>
      <c r="AHN24" s="146"/>
      <c r="AHO24" s="146"/>
      <c r="AHP24" s="146"/>
      <c r="AHQ24" s="146"/>
      <c r="AHR24" s="146"/>
      <c r="AHS24" s="146"/>
      <c r="AHT24" s="146"/>
      <c r="AHU24" s="146"/>
      <c r="AHV24" s="146"/>
      <c r="AHW24" s="146"/>
      <c r="AHX24" s="146"/>
      <c r="AHY24" s="146"/>
      <c r="AHZ24" s="146"/>
      <c r="AIA24" s="146"/>
      <c r="AIB24" s="146"/>
      <c r="AIC24" s="146"/>
      <c r="AID24" s="146"/>
      <c r="AIE24" s="146"/>
      <c r="AIF24" s="146"/>
      <c r="AIG24" s="146"/>
      <c r="AIH24" s="146"/>
      <c r="AII24" s="146"/>
      <c r="AIJ24" s="146"/>
      <c r="AIK24" s="146"/>
      <c r="AIL24" s="146"/>
      <c r="AIM24" s="146"/>
      <c r="AIN24" s="146"/>
      <c r="AIO24" s="146"/>
      <c r="AIP24" s="146"/>
      <c r="AIQ24" s="146"/>
      <c r="AIR24" s="146"/>
      <c r="AIS24" s="146"/>
      <c r="AIT24" s="146"/>
      <c r="AIU24" s="146"/>
      <c r="AIV24" s="146"/>
      <c r="AIW24" s="146"/>
      <c r="AIX24" s="146"/>
      <c r="AIY24" s="146"/>
      <c r="AIZ24" s="146"/>
      <c r="AJA24" s="146"/>
      <c r="AJB24" s="146"/>
      <c r="AJC24" s="146"/>
      <c r="AJD24" s="146"/>
      <c r="AJE24" s="146"/>
      <c r="AJF24" s="146"/>
      <c r="AJG24" s="146"/>
      <c r="AJH24" s="146"/>
      <c r="AJI24" s="146"/>
      <c r="AJJ24" s="146"/>
      <c r="AJK24" s="146"/>
      <c r="AJL24" s="146"/>
      <c r="AJM24" s="146"/>
      <c r="AJN24" s="146"/>
      <c r="AJO24" s="146"/>
      <c r="AJP24" s="146"/>
      <c r="AJQ24" s="146"/>
      <c r="AJR24" s="146"/>
      <c r="AJS24" s="146"/>
      <c r="AJT24" s="146"/>
      <c r="AJU24" s="146"/>
      <c r="AJV24" s="146"/>
      <c r="AJW24" s="146"/>
      <c r="AJX24" s="146"/>
      <c r="AJY24" s="146"/>
      <c r="AJZ24" s="146"/>
      <c r="AKA24" s="146"/>
      <c r="AKB24" s="146"/>
      <c r="AKC24" s="146"/>
      <c r="AKD24" s="146"/>
      <c r="AKE24" s="146"/>
      <c r="AKF24" s="146"/>
      <c r="AKG24" s="146"/>
      <c r="AKH24" s="146"/>
      <c r="AKI24" s="146"/>
      <c r="AKJ24" s="146"/>
      <c r="AKK24" s="146"/>
      <c r="AKL24" s="146"/>
      <c r="AKM24" s="146"/>
      <c r="AKN24" s="146"/>
      <c r="AKO24" s="146"/>
      <c r="AKP24" s="146"/>
      <c r="AKQ24" s="146"/>
      <c r="AKR24" s="146"/>
      <c r="AKS24" s="146"/>
      <c r="AKT24" s="146"/>
      <c r="AKU24" s="146"/>
      <c r="AKV24" s="146"/>
      <c r="AKW24" s="146"/>
      <c r="AKX24" s="146"/>
      <c r="AKY24" s="146"/>
      <c r="AKZ24" s="146"/>
      <c r="ALA24" s="146"/>
      <c r="ALB24" s="146"/>
      <c r="ALC24" s="146"/>
      <c r="ALD24" s="146"/>
      <c r="ALE24" s="146"/>
      <c r="ALF24" s="146"/>
      <c r="ALG24" s="146"/>
      <c r="ALH24" s="146"/>
      <c r="ALI24" s="146"/>
      <c r="ALJ24" s="146"/>
      <c r="ALK24" s="146"/>
      <c r="ALL24" s="146"/>
      <c r="ALM24" s="146"/>
      <c r="ALN24" s="146"/>
      <c r="ALO24" s="146"/>
      <c r="ALP24" s="146"/>
      <c r="ALQ24" s="146"/>
      <c r="ALR24" s="146"/>
      <c r="ALS24" s="146"/>
      <c r="ALT24" s="146"/>
      <c r="ALU24" s="146"/>
      <c r="ALV24" s="146"/>
      <c r="ALW24" s="146"/>
      <c r="ALX24" s="146"/>
      <c r="ALY24" s="146"/>
      <c r="ALZ24" s="146"/>
      <c r="AMA24" s="146"/>
      <c r="AMB24" s="146"/>
      <c r="AMC24" s="146"/>
      <c r="AMD24" s="146"/>
      <c r="AME24" s="146"/>
      <c r="AMF24" s="146"/>
      <c r="AMG24" s="146"/>
      <c r="AMH24" s="146"/>
      <c r="AMI24" s="146"/>
      <c r="AMJ24" s="146"/>
      <c r="AMK24" s="146"/>
      <c r="AML24" s="146"/>
      <c r="AMM24" s="146"/>
      <c r="AMN24" s="146"/>
      <c r="AMO24" s="146"/>
      <c r="AMP24" s="146"/>
      <c r="AMQ24" s="146"/>
      <c r="AMR24" s="146"/>
      <c r="AMS24" s="146"/>
      <c r="AMT24" s="146"/>
      <c r="AMU24" s="146"/>
      <c r="AMV24" s="146"/>
      <c r="AMW24" s="146"/>
      <c r="AMX24" s="146"/>
      <c r="AMY24" s="146"/>
      <c r="AMZ24" s="146"/>
      <c r="ANA24" s="146"/>
      <c r="ANB24" s="146"/>
      <c r="ANC24" s="146"/>
      <c r="AND24" s="146"/>
      <c r="ANE24" s="146"/>
      <c r="ANF24" s="146"/>
      <c r="ANG24" s="146"/>
      <c r="ANH24" s="146"/>
      <c r="ANI24" s="146"/>
      <c r="ANJ24" s="146"/>
      <c r="ANK24" s="146"/>
      <c r="ANL24" s="146"/>
      <c r="ANM24" s="146"/>
      <c r="ANN24" s="146"/>
      <c r="ANO24" s="146"/>
      <c r="ANP24" s="146"/>
      <c r="ANQ24" s="146"/>
      <c r="ANR24" s="146"/>
      <c r="ANS24" s="146"/>
      <c r="ANT24" s="146"/>
      <c r="ANU24" s="146"/>
      <c r="ANV24" s="146"/>
      <c r="ANW24" s="146"/>
      <c r="ANX24" s="146"/>
      <c r="ANY24" s="146"/>
      <c r="ANZ24" s="146"/>
      <c r="AOA24" s="146"/>
      <c r="AOB24" s="146"/>
      <c r="AOC24" s="146"/>
      <c r="AOD24" s="146"/>
      <c r="AOE24" s="146"/>
      <c r="AOF24" s="146"/>
      <c r="AOG24" s="146"/>
      <c r="AOH24" s="146"/>
      <c r="AOI24" s="146"/>
      <c r="AOJ24" s="146"/>
      <c r="AOK24" s="146"/>
      <c r="AOL24" s="146"/>
      <c r="AOM24" s="146"/>
      <c r="AON24" s="146"/>
      <c r="AOO24" s="146"/>
      <c r="AOP24" s="146"/>
      <c r="AOQ24" s="146"/>
      <c r="AOR24" s="146"/>
      <c r="AOS24" s="146"/>
      <c r="AOT24" s="146"/>
      <c r="AOU24" s="146"/>
      <c r="AOV24" s="146"/>
      <c r="AOW24" s="146"/>
      <c r="AOX24" s="146"/>
      <c r="AOY24" s="146"/>
      <c r="AOZ24" s="146"/>
      <c r="APA24" s="146"/>
      <c r="APB24" s="146"/>
      <c r="APC24" s="146"/>
      <c r="APD24" s="146"/>
      <c r="APE24" s="146"/>
      <c r="APF24" s="146"/>
      <c r="APG24" s="146"/>
      <c r="APH24" s="146"/>
      <c r="API24" s="146"/>
      <c r="APJ24" s="146"/>
      <c r="APK24" s="146"/>
      <c r="APL24" s="146"/>
      <c r="APM24" s="146"/>
      <c r="APN24" s="146"/>
      <c r="APO24" s="146"/>
      <c r="APP24" s="146"/>
      <c r="APQ24" s="146"/>
      <c r="APR24" s="146"/>
      <c r="APS24" s="146"/>
      <c r="APT24" s="146"/>
      <c r="APU24" s="146"/>
      <c r="APV24" s="146"/>
      <c r="APW24" s="146"/>
      <c r="APX24" s="146"/>
      <c r="APY24" s="146"/>
      <c r="APZ24" s="146"/>
      <c r="AQA24" s="146"/>
      <c r="AQB24" s="146"/>
      <c r="AQC24" s="146"/>
      <c r="AQD24" s="146"/>
      <c r="AQE24" s="146"/>
      <c r="AQF24" s="146"/>
      <c r="AQG24" s="146"/>
      <c r="AQH24" s="146"/>
      <c r="AQI24" s="146"/>
      <c r="AQJ24" s="146"/>
      <c r="AQK24" s="146"/>
      <c r="AQL24" s="146"/>
      <c r="AQM24" s="146"/>
      <c r="AQN24" s="146"/>
      <c r="AQO24" s="146"/>
      <c r="AQP24" s="146"/>
      <c r="AQQ24" s="146"/>
      <c r="AQR24" s="146"/>
      <c r="AQS24" s="146"/>
      <c r="AQT24" s="146"/>
      <c r="AQU24" s="146"/>
      <c r="AQV24" s="146"/>
      <c r="AQW24" s="146"/>
      <c r="AQX24" s="146"/>
      <c r="AQY24" s="146"/>
      <c r="AQZ24" s="146"/>
      <c r="ARA24" s="146"/>
      <c r="ARB24" s="146"/>
      <c r="ARC24" s="146"/>
      <c r="ARD24" s="146"/>
      <c r="ARE24" s="146"/>
      <c r="ARF24" s="146"/>
      <c r="ARG24" s="146"/>
      <c r="ARH24" s="146"/>
      <c r="ARI24" s="146"/>
      <c r="ARJ24" s="146"/>
      <c r="ARK24" s="146"/>
      <c r="ARL24" s="146"/>
      <c r="ARM24" s="146"/>
      <c r="ARN24" s="146"/>
      <c r="ARO24" s="146"/>
      <c r="ARP24" s="146"/>
      <c r="ARQ24" s="146"/>
      <c r="ARR24" s="146"/>
      <c r="ARS24" s="146"/>
      <c r="ART24" s="146"/>
      <c r="ARU24" s="146"/>
      <c r="ARV24" s="146"/>
      <c r="ARW24" s="146"/>
      <c r="ARX24" s="146"/>
      <c r="ARY24" s="146"/>
      <c r="ARZ24" s="146"/>
      <c r="ASA24" s="146"/>
      <c r="ASB24" s="146"/>
      <c r="ASC24" s="146"/>
      <c r="ASD24" s="146"/>
      <c r="ASE24" s="146"/>
      <c r="ASF24" s="146"/>
      <c r="ASG24" s="146"/>
      <c r="ASH24" s="146"/>
      <c r="ASI24" s="146"/>
      <c r="ASJ24" s="146"/>
      <c r="ASK24" s="146"/>
      <c r="ASL24" s="146"/>
      <c r="ASM24" s="146"/>
      <c r="ASN24" s="146"/>
      <c r="ASO24" s="146"/>
      <c r="ASP24" s="146"/>
      <c r="ASQ24" s="146"/>
      <c r="ASR24" s="146"/>
      <c r="ASS24" s="146"/>
      <c r="AST24" s="146"/>
      <c r="ASU24" s="146"/>
      <c r="ASV24" s="146"/>
      <c r="ASW24" s="146"/>
      <c r="ASX24" s="146"/>
      <c r="ASY24" s="146"/>
      <c r="ASZ24" s="146"/>
      <c r="ATA24" s="146"/>
      <c r="ATB24" s="146"/>
      <c r="ATC24" s="146"/>
      <c r="ATD24" s="146"/>
      <c r="ATE24" s="146"/>
      <c r="ATF24" s="146"/>
      <c r="ATG24" s="146"/>
      <c r="ATH24" s="146"/>
      <c r="ATI24" s="146"/>
      <c r="ATJ24" s="146"/>
      <c r="ATK24" s="146"/>
      <c r="ATL24" s="146"/>
      <c r="ATM24" s="146"/>
      <c r="ATN24" s="146"/>
      <c r="ATO24" s="146"/>
      <c r="ATP24" s="146"/>
      <c r="ATQ24" s="146"/>
      <c r="ATR24" s="146"/>
      <c r="ATS24" s="146"/>
      <c r="ATT24" s="146"/>
      <c r="ATU24" s="146"/>
      <c r="ATV24" s="146"/>
      <c r="ATW24" s="146"/>
      <c r="ATX24" s="146"/>
      <c r="ATY24" s="146"/>
      <c r="ATZ24" s="146"/>
      <c r="AUA24" s="146"/>
      <c r="AUB24" s="146"/>
      <c r="AUC24" s="146"/>
      <c r="AUD24" s="146"/>
      <c r="AUE24" s="146"/>
      <c r="AUF24" s="146"/>
      <c r="AUG24" s="146"/>
      <c r="AUH24" s="146"/>
      <c r="AUI24" s="146"/>
      <c r="AUJ24" s="146"/>
      <c r="AUK24" s="146"/>
      <c r="AUL24" s="146"/>
      <c r="AUM24" s="146"/>
      <c r="AUN24" s="146"/>
      <c r="AUO24" s="146"/>
      <c r="AUP24" s="146"/>
      <c r="AUQ24" s="146"/>
      <c r="AUR24" s="146"/>
      <c r="AUS24" s="146"/>
      <c r="AUT24" s="146"/>
      <c r="AUU24" s="146"/>
      <c r="AUV24" s="146"/>
      <c r="AUW24" s="146"/>
      <c r="AUX24" s="146"/>
      <c r="AUY24" s="146"/>
      <c r="AUZ24" s="146"/>
      <c r="AVA24" s="146"/>
      <c r="AVB24" s="146"/>
      <c r="AVC24" s="146"/>
      <c r="AVD24" s="146"/>
      <c r="AVE24" s="146"/>
      <c r="AVF24" s="146"/>
      <c r="AVG24" s="146"/>
      <c r="AVH24" s="146"/>
      <c r="AVI24" s="146"/>
      <c r="AVJ24" s="146"/>
      <c r="AVK24" s="146"/>
      <c r="AVL24" s="146"/>
      <c r="AVM24" s="146"/>
      <c r="AVN24" s="146"/>
      <c r="AVO24" s="146"/>
      <c r="AVP24" s="146"/>
      <c r="AVQ24" s="146"/>
      <c r="AVR24" s="146"/>
      <c r="AVS24" s="146"/>
      <c r="AVT24" s="146"/>
      <c r="AVU24" s="146"/>
      <c r="AVV24" s="146"/>
      <c r="AVW24" s="146"/>
      <c r="AVX24" s="146"/>
      <c r="AVY24" s="146"/>
      <c r="AVZ24" s="146"/>
      <c r="AWA24" s="146"/>
      <c r="AWB24" s="146"/>
      <c r="AWC24" s="146"/>
      <c r="AWD24" s="146"/>
      <c r="AWE24" s="146"/>
      <c r="AWF24" s="146"/>
      <c r="AWG24" s="146"/>
      <c r="AWH24" s="146"/>
      <c r="AWI24" s="146"/>
      <c r="AWJ24" s="146"/>
      <c r="AWK24" s="146"/>
      <c r="AWL24" s="146"/>
      <c r="AWM24" s="146"/>
      <c r="AWN24" s="146"/>
      <c r="AWO24" s="146"/>
      <c r="AWP24" s="146"/>
      <c r="AWQ24" s="146"/>
      <c r="AWR24" s="146"/>
      <c r="AWS24" s="146"/>
      <c r="AWT24" s="146"/>
      <c r="AWU24" s="146"/>
      <c r="AWV24" s="146"/>
      <c r="AWW24" s="146"/>
      <c r="AWX24" s="146"/>
      <c r="AWY24" s="146"/>
      <c r="AWZ24" s="146"/>
      <c r="AXA24" s="146"/>
      <c r="AXB24" s="146"/>
      <c r="AXC24" s="146"/>
      <c r="AXD24" s="146"/>
      <c r="AXE24" s="146"/>
      <c r="AXF24" s="146"/>
      <c r="AXG24" s="146"/>
      <c r="AXH24" s="146"/>
      <c r="AXI24" s="146"/>
      <c r="AXJ24" s="146"/>
      <c r="AXK24" s="146"/>
      <c r="AXL24" s="146"/>
      <c r="AXM24" s="146"/>
      <c r="AXN24" s="146"/>
      <c r="AXO24" s="146"/>
      <c r="AXP24" s="146"/>
      <c r="AXQ24" s="146"/>
      <c r="AXR24" s="146"/>
      <c r="AXS24" s="146"/>
      <c r="AXT24" s="146"/>
      <c r="AXU24" s="146"/>
      <c r="AXV24" s="146"/>
      <c r="AXW24" s="146"/>
      <c r="AXX24" s="146"/>
      <c r="AXY24" s="146"/>
      <c r="AXZ24" s="146"/>
      <c r="AYA24" s="146"/>
      <c r="AYB24" s="146"/>
      <c r="AYC24" s="146"/>
      <c r="AYD24" s="146"/>
      <c r="AYE24" s="146"/>
      <c r="AYF24" s="146"/>
      <c r="AYG24" s="146"/>
      <c r="AYH24" s="146"/>
      <c r="AYI24" s="146"/>
      <c r="AYJ24" s="146"/>
      <c r="AYK24" s="146"/>
      <c r="AYL24" s="146"/>
      <c r="AYM24" s="146"/>
      <c r="AYN24" s="146"/>
      <c r="AYO24" s="146"/>
      <c r="AYP24" s="146"/>
      <c r="AYQ24" s="146"/>
      <c r="AYR24" s="146"/>
      <c r="AYS24" s="146"/>
      <c r="AYT24" s="146"/>
      <c r="AYU24" s="146"/>
      <c r="AYV24" s="146"/>
      <c r="AYW24" s="146"/>
      <c r="AYX24" s="146"/>
      <c r="AYY24" s="146"/>
      <c r="AYZ24" s="146"/>
      <c r="AZA24" s="146"/>
      <c r="AZB24" s="146"/>
      <c r="AZC24" s="146"/>
      <c r="AZD24" s="146"/>
      <c r="AZE24" s="146"/>
      <c r="AZF24" s="146"/>
      <c r="AZG24" s="146"/>
      <c r="AZH24" s="146"/>
      <c r="AZI24" s="146"/>
      <c r="AZJ24" s="146"/>
      <c r="AZK24" s="146"/>
      <c r="AZL24" s="146"/>
      <c r="AZM24" s="146"/>
      <c r="AZN24" s="146"/>
      <c r="AZO24" s="146"/>
      <c r="AZP24" s="146"/>
      <c r="AZQ24" s="146"/>
      <c r="AZR24" s="146"/>
      <c r="AZS24" s="146"/>
      <c r="AZT24" s="146"/>
      <c r="AZU24" s="146"/>
      <c r="AZV24" s="146"/>
      <c r="AZW24" s="146"/>
      <c r="AZX24" s="146"/>
      <c r="AZY24" s="146"/>
      <c r="AZZ24" s="146"/>
      <c r="BAA24" s="146"/>
      <c r="BAB24" s="146"/>
      <c r="BAC24" s="146"/>
      <c r="BAD24" s="146"/>
      <c r="BAE24" s="146"/>
      <c r="BAF24" s="146"/>
      <c r="BAG24" s="146"/>
      <c r="BAH24" s="146"/>
      <c r="BAI24" s="146"/>
      <c r="BAJ24" s="146"/>
      <c r="BAK24" s="146"/>
      <c r="BAL24" s="146"/>
      <c r="BAM24" s="146"/>
      <c r="BAN24" s="146"/>
      <c r="BAO24" s="146"/>
      <c r="BAP24" s="146"/>
      <c r="BAQ24" s="146"/>
      <c r="BAR24" s="146"/>
      <c r="BAS24" s="146"/>
      <c r="BAT24" s="146"/>
      <c r="BAU24" s="146"/>
      <c r="BAV24" s="146"/>
      <c r="BAW24" s="146"/>
      <c r="BAX24" s="146"/>
      <c r="BAY24" s="146"/>
      <c r="BAZ24" s="146"/>
      <c r="BBA24" s="146"/>
      <c r="BBB24" s="146"/>
      <c r="BBC24" s="146"/>
      <c r="BBD24" s="146"/>
      <c r="BBE24" s="146"/>
      <c r="BBF24" s="146"/>
      <c r="BBG24" s="146"/>
      <c r="BBH24" s="146"/>
      <c r="BBI24" s="146"/>
      <c r="BBJ24" s="146"/>
      <c r="BBK24" s="146"/>
      <c r="BBL24" s="146"/>
      <c r="BBM24" s="146"/>
      <c r="BBN24" s="146"/>
      <c r="BBO24" s="146"/>
      <c r="BBP24" s="146"/>
      <c r="BBQ24" s="146"/>
      <c r="BBR24" s="146"/>
      <c r="BBS24" s="146"/>
      <c r="BBT24" s="146"/>
      <c r="BBU24" s="146"/>
      <c r="BBV24" s="146"/>
      <c r="BBW24" s="146"/>
      <c r="BBX24" s="146"/>
      <c r="BBY24" s="146"/>
      <c r="BBZ24" s="146"/>
      <c r="BCA24" s="146"/>
      <c r="BCB24" s="146"/>
      <c r="BCC24" s="146"/>
      <c r="BCD24" s="146"/>
      <c r="BCE24" s="146"/>
      <c r="BCF24" s="146"/>
      <c r="BCG24" s="146"/>
      <c r="BCH24" s="146"/>
      <c r="BCI24" s="146"/>
      <c r="BCJ24" s="146"/>
      <c r="BCK24" s="146"/>
      <c r="BCL24" s="146"/>
      <c r="BCM24" s="146"/>
      <c r="BCN24" s="146"/>
      <c r="BCO24" s="146"/>
      <c r="BCP24" s="146"/>
      <c r="BCQ24" s="146"/>
      <c r="BCR24" s="146"/>
      <c r="BCS24" s="146"/>
      <c r="BCT24" s="146"/>
      <c r="BCU24" s="146"/>
      <c r="BCV24" s="146"/>
      <c r="BCW24" s="146"/>
      <c r="BCX24" s="146"/>
      <c r="BCY24" s="146"/>
      <c r="BCZ24" s="146"/>
      <c r="BDA24" s="146"/>
      <c r="BDB24" s="146"/>
      <c r="BDC24" s="146"/>
      <c r="BDD24" s="146"/>
      <c r="BDE24" s="146"/>
      <c r="BDF24" s="146"/>
      <c r="BDG24" s="146"/>
      <c r="BDH24" s="146"/>
      <c r="BDI24" s="146"/>
      <c r="BDJ24" s="146"/>
      <c r="BDK24" s="146"/>
      <c r="BDL24" s="146"/>
      <c r="BDM24" s="146"/>
      <c r="BDN24" s="146"/>
      <c r="BDO24" s="146"/>
      <c r="BDP24" s="146"/>
      <c r="BDQ24" s="146"/>
      <c r="BDR24" s="146"/>
      <c r="BDS24" s="146"/>
      <c r="BDT24" s="146"/>
      <c r="BDU24" s="146"/>
      <c r="BDV24" s="146"/>
      <c r="BDW24" s="146"/>
      <c r="BDX24" s="146"/>
      <c r="BDY24" s="146"/>
      <c r="BDZ24" s="146"/>
      <c r="BEA24" s="146"/>
      <c r="BEB24" s="146"/>
      <c r="BEC24" s="146"/>
      <c r="BED24" s="146"/>
      <c r="BEE24" s="146"/>
      <c r="BEF24" s="146"/>
      <c r="BEG24" s="146"/>
      <c r="BEH24" s="146"/>
      <c r="BEI24" s="146"/>
      <c r="BEJ24" s="146"/>
      <c r="BEK24" s="146"/>
      <c r="BEL24" s="146"/>
      <c r="BEM24" s="146"/>
      <c r="BEN24" s="146"/>
      <c r="BEO24" s="146"/>
      <c r="BEP24" s="146"/>
      <c r="BEQ24" s="146"/>
      <c r="BER24" s="146"/>
      <c r="BES24" s="146"/>
      <c r="BET24" s="146"/>
      <c r="BEU24" s="146"/>
      <c r="BEV24" s="146"/>
      <c r="BEW24" s="146"/>
      <c r="BEX24" s="146"/>
      <c r="BEY24" s="146"/>
      <c r="BEZ24" s="146"/>
      <c r="BFA24" s="146"/>
      <c r="BFB24" s="146"/>
      <c r="BFC24" s="146"/>
      <c r="BFD24" s="146"/>
      <c r="BFE24" s="146"/>
      <c r="BFF24" s="146"/>
      <c r="BFG24" s="146"/>
      <c r="BFH24" s="146"/>
      <c r="BFI24" s="146"/>
      <c r="BFJ24" s="146"/>
      <c r="BFK24" s="146"/>
      <c r="BFL24" s="146"/>
      <c r="BFM24" s="146"/>
      <c r="BFN24" s="146"/>
      <c r="BFO24" s="146"/>
      <c r="BFP24" s="146"/>
      <c r="BFQ24" s="146"/>
      <c r="BFR24" s="146"/>
      <c r="BFS24" s="146"/>
      <c r="BFT24" s="146"/>
      <c r="BFU24" s="146"/>
      <c r="BFV24" s="146"/>
      <c r="BFW24" s="146"/>
      <c r="BFX24" s="146"/>
      <c r="BFY24" s="146"/>
      <c r="BFZ24" s="146"/>
      <c r="BGA24" s="146"/>
      <c r="BGB24" s="146"/>
      <c r="BGC24" s="146"/>
      <c r="BGD24" s="146"/>
      <c r="BGE24" s="146"/>
      <c r="BGF24" s="146"/>
      <c r="BGG24" s="146"/>
      <c r="BGH24" s="146"/>
      <c r="BGI24" s="146"/>
      <c r="BGJ24" s="146"/>
      <c r="BGK24" s="146"/>
      <c r="BGL24" s="146"/>
      <c r="BGM24" s="146"/>
      <c r="BGN24" s="146"/>
      <c r="BGO24" s="146"/>
      <c r="BGP24" s="146"/>
      <c r="BGQ24" s="146"/>
      <c r="BGR24" s="146"/>
      <c r="BGS24" s="146"/>
      <c r="BGT24" s="146"/>
      <c r="BGU24" s="146"/>
      <c r="BGV24" s="146"/>
      <c r="BGW24" s="146"/>
      <c r="BGX24" s="146"/>
      <c r="BGY24" s="146"/>
      <c r="BGZ24" s="146"/>
      <c r="BHA24" s="146"/>
      <c r="BHB24" s="146"/>
      <c r="BHC24" s="146"/>
      <c r="BHD24" s="146"/>
      <c r="BHE24" s="146"/>
      <c r="BHF24" s="146"/>
      <c r="BHG24" s="146"/>
      <c r="BHH24" s="146"/>
      <c r="BHI24" s="146"/>
      <c r="BHJ24" s="146"/>
      <c r="BHK24" s="146"/>
      <c r="BHL24" s="146"/>
      <c r="BHM24" s="146"/>
      <c r="BHN24" s="146"/>
      <c r="BHO24" s="146"/>
      <c r="BHP24" s="146"/>
      <c r="BHQ24" s="146"/>
      <c r="BHR24" s="146"/>
      <c r="BHS24" s="146"/>
      <c r="BHT24" s="146"/>
      <c r="BHU24" s="146"/>
      <c r="BHV24" s="146"/>
      <c r="BHW24" s="146"/>
      <c r="BHX24" s="146"/>
      <c r="BHY24" s="146"/>
      <c r="BHZ24" s="146"/>
      <c r="BIA24" s="146"/>
      <c r="BIB24" s="146"/>
      <c r="BIC24" s="146"/>
      <c r="BID24" s="146"/>
      <c r="BIE24" s="146"/>
      <c r="BIF24" s="146"/>
      <c r="BIG24" s="146"/>
      <c r="BIH24" s="146"/>
      <c r="BII24" s="146"/>
      <c r="BIJ24" s="146"/>
      <c r="BIK24" s="146"/>
      <c r="BIL24" s="146"/>
      <c r="BIM24" s="146"/>
      <c r="BIN24" s="146"/>
      <c r="BIO24" s="146"/>
      <c r="BIP24" s="146"/>
      <c r="BIQ24" s="146"/>
      <c r="BIR24" s="146"/>
      <c r="BIS24" s="146"/>
      <c r="BIT24" s="146"/>
      <c r="BIU24" s="146"/>
      <c r="BIV24" s="146"/>
      <c r="BIW24" s="146"/>
      <c r="BIX24" s="146"/>
      <c r="BIY24" s="146"/>
      <c r="BIZ24" s="146"/>
      <c r="BJA24" s="146"/>
      <c r="BJB24" s="146"/>
      <c r="BJC24" s="146"/>
      <c r="BJD24" s="146"/>
      <c r="BJE24" s="146"/>
      <c r="BJF24" s="146"/>
      <c r="BJG24" s="146"/>
      <c r="BJH24" s="146"/>
      <c r="BJI24" s="146"/>
      <c r="BJJ24" s="146"/>
      <c r="BJK24" s="146"/>
      <c r="BJL24" s="146"/>
      <c r="BJM24" s="146"/>
      <c r="BJN24" s="146"/>
      <c r="BJO24" s="146"/>
      <c r="BJP24" s="146"/>
      <c r="BJQ24" s="146"/>
      <c r="BJR24" s="146"/>
      <c r="BJS24" s="146"/>
      <c r="BJT24" s="146"/>
      <c r="BJU24" s="146"/>
      <c r="BJV24" s="146"/>
      <c r="BJW24" s="146"/>
      <c r="BJX24" s="146"/>
      <c r="BJY24" s="146"/>
      <c r="BJZ24" s="146"/>
      <c r="BKA24" s="146"/>
      <c r="BKB24" s="146"/>
      <c r="BKC24" s="146"/>
      <c r="BKD24" s="146"/>
      <c r="BKE24" s="146"/>
      <c r="BKF24" s="146"/>
      <c r="BKG24" s="146"/>
      <c r="BKH24" s="146"/>
      <c r="BKI24" s="146"/>
      <c r="BKJ24" s="146"/>
      <c r="BKK24" s="146"/>
      <c r="BKL24" s="146"/>
      <c r="BKM24" s="146"/>
      <c r="BKN24" s="146"/>
      <c r="BKO24" s="146"/>
      <c r="BKP24" s="146"/>
      <c r="BKQ24" s="146"/>
      <c r="BKR24" s="146"/>
      <c r="BKS24" s="146"/>
      <c r="BKT24" s="146"/>
      <c r="BKU24" s="146"/>
      <c r="BKV24" s="146"/>
      <c r="BKW24" s="146"/>
      <c r="BKX24" s="146"/>
      <c r="BKY24" s="146"/>
      <c r="BKZ24" s="146"/>
      <c r="BLA24" s="146"/>
      <c r="BLB24" s="146"/>
      <c r="BLC24" s="146"/>
      <c r="BLD24" s="146"/>
      <c r="BLE24" s="146"/>
      <c r="BLF24" s="146"/>
      <c r="BLG24" s="146"/>
      <c r="BLH24" s="146"/>
      <c r="BLI24" s="146"/>
      <c r="BLJ24" s="146"/>
      <c r="BLK24" s="146"/>
      <c r="BLL24" s="146"/>
      <c r="BLM24" s="146"/>
      <c r="BLN24" s="146"/>
      <c r="BLO24" s="146"/>
      <c r="BLP24" s="146"/>
      <c r="BLQ24" s="146"/>
      <c r="BLR24" s="146"/>
      <c r="BLS24" s="146"/>
      <c r="BLT24" s="146"/>
      <c r="BLU24" s="146"/>
      <c r="BLV24" s="146"/>
      <c r="BLW24" s="146"/>
      <c r="BLX24" s="146"/>
      <c r="BLY24" s="146"/>
      <c r="BLZ24" s="146"/>
      <c r="BMA24" s="146"/>
      <c r="BMB24" s="146"/>
      <c r="BMC24" s="146"/>
      <c r="BMD24" s="146"/>
      <c r="BME24" s="146"/>
      <c r="BMF24" s="146"/>
      <c r="BMG24" s="146"/>
      <c r="BMH24" s="146"/>
      <c r="BMI24" s="146"/>
      <c r="BMJ24" s="146"/>
      <c r="BMK24" s="146"/>
      <c r="BML24" s="146"/>
      <c r="BMM24" s="146"/>
      <c r="BMN24" s="146"/>
      <c r="BMO24" s="146"/>
      <c r="BMP24" s="146"/>
      <c r="BMQ24" s="146"/>
      <c r="BMR24" s="146"/>
      <c r="BMS24" s="146"/>
      <c r="BMT24" s="146"/>
      <c r="BMU24" s="146"/>
      <c r="BMV24" s="146"/>
      <c r="BMW24" s="146"/>
      <c r="BMX24" s="146"/>
      <c r="BMY24" s="146"/>
      <c r="BMZ24" s="146"/>
      <c r="BNA24" s="146"/>
      <c r="BNB24" s="146"/>
      <c r="BNC24" s="146"/>
      <c r="BND24" s="146"/>
      <c r="BNE24" s="146"/>
      <c r="BNF24" s="146"/>
      <c r="BNG24" s="146"/>
      <c r="BNH24" s="146"/>
      <c r="BNI24" s="146"/>
      <c r="BNJ24" s="146"/>
      <c r="BNK24" s="146"/>
      <c r="BNL24" s="146"/>
      <c r="BNM24" s="146"/>
      <c r="BNN24" s="146"/>
      <c r="BNO24" s="146"/>
      <c r="BNP24" s="146"/>
      <c r="BNQ24" s="146"/>
      <c r="BNR24" s="146"/>
      <c r="BNS24" s="146"/>
      <c r="BNT24" s="146"/>
      <c r="BNU24" s="146"/>
      <c r="BNV24" s="146"/>
      <c r="BNW24" s="146"/>
      <c r="BNX24" s="146"/>
      <c r="BNY24" s="146"/>
      <c r="BNZ24" s="146"/>
      <c r="BOA24" s="146"/>
      <c r="BOB24" s="146"/>
      <c r="BOC24" s="146"/>
      <c r="BOD24" s="146"/>
      <c r="BOE24" s="146"/>
      <c r="BOF24" s="146"/>
      <c r="BOG24" s="146"/>
      <c r="BOH24" s="146"/>
      <c r="BOI24" s="146"/>
      <c r="BOJ24" s="146"/>
      <c r="BOK24" s="146"/>
      <c r="BOL24" s="146"/>
      <c r="BOM24" s="146"/>
      <c r="BON24" s="146"/>
      <c r="BOO24" s="146"/>
      <c r="BOP24" s="146"/>
      <c r="BOQ24" s="146"/>
      <c r="BOR24" s="146"/>
      <c r="BOS24" s="146"/>
      <c r="BOT24" s="146"/>
      <c r="BOU24" s="146"/>
      <c r="BOV24" s="146"/>
      <c r="BOW24" s="146"/>
      <c r="BOX24" s="146"/>
      <c r="BOY24" s="146"/>
      <c r="BOZ24" s="146"/>
      <c r="BPA24" s="146"/>
      <c r="BPB24" s="146"/>
      <c r="BPC24" s="146"/>
      <c r="BPD24" s="146"/>
      <c r="BPE24" s="146"/>
      <c r="BPF24" s="146"/>
      <c r="BPG24" s="146"/>
      <c r="BPH24" s="146"/>
      <c r="BPI24" s="146"/>
      <c r="BPJ24" s="146"/>
      <c r="BPK24" s="146"/>
      <c r="BPL24" s="146"/>
      <c r="BPM24" s="146"/>
      <c r="BPN24" s="146"/>
      <c r="BPO24" s="146"/>
      <c r="BPP24" s="146"/>
      <c r="BPQ24" s="146"/>
      <c r="BPR24" s="146"/>
      <c r="BPS24" s="146"/>
      <c r="BPT24" s="146"/>
      <c r="BPU24" s="146"/>
      <c r="BPV24" s="146"/>
      <c r="BPW24" s="146"/>
      <c r="BPX24" s="146"/>
      <c r="BPY24" s="146"/>
      <c r="BPZ24" s="146"/>
      <c r="BQA24" s="146"/>
      <c r="BQB24" s="146"/>
      <c r="BQC24" s="146"/>
      <c r="BQD24" s="146"/>
      <c r="BQE24" s="146"/>
      <c r="BQF24" s="146"/>
      <c r="BQG24" s="146"/>
      <c r="BQH24" s="146"/>
      <c r="BQI24" s="146"/>
      <c r="BQJ24" s="146"/>
      <c r="BQK24" s="146"/>
      <c r="BQL24" s="146"/>
      <c r="BQM24" s="146"/>
      <c r="BQN24" s="146"/>
      <c r="BQO24" s="146"/>
      <c r="BQP24" s="146"/>
      <c r="BQQ24" s="146"/>
      <c r="BQR24" s="146"/>
      <c r="BQS24" s="146"/>
      <c r="BQT24" s="146"/>
      <c r="BQU24" s="146"/>
      <c r="BQV24" s="146"/>
      <c r="BQW24" s="146"/>
      <c r="BQX24" s="146"/>
      <c r="BQY24" s="146"/>
      <c r="BQZ24" s="146"/>
      <c r="BRA24" s="146"/>
      <c r="BRB24" s="146"/>
      <c r="BRC24" s="146"/>
      <c r="BRD24" s="146"/>
      <c r="BRE24" s="146"/>
      <c r="BRF24" s="146"/>
      <c r="BRG24" s="146"/>
      <c r="BRH24" s="146"/>
      <c r="BRI24" s="146"/>
      <c r="BRJ24" s="146"/>
      <c r="BRK24" s="146"/>
      <c r="BRL24" s="146"/>
      <c r="BRM24" s="146"/>
      <c r="BRN24" s="146"/>
      <c r="BRO24" s="146"/>
      <c r="BRP24" s="146"/>
      <c r="BRQ24" s="146"/>
      <c r="BRR24" s="146"/>
      <c r="BRS24" s="146"/>
      <c r="BRT24" s="146"/>
      <c r="BRU24" s="146"/>
      <c r="BRV24" s="146"/>
      <c r="BRW24" s="146"/>
      <c r="BRX24" s="146"/>
      <c r="BRY24" s="146"/>
      <c r="BRZ24" s="146"/>
      <c r="BSA24" s="146"/>
      <c r="BSB24" s="146"/>
      <c r="BSC24" s="146"/>
      <c r="BSD24" s="146"/>
      <c r="BSE24" s="146"/>
      <c r="BSF24" s="146"/>
      <c r="BSG24" s="146"/>
      <c r="BSH24" s="146"/>
      <c r="BSI24" s="146"/>
      <c r="BSJ24" s="146"/>
      <c r="BSK24" s="146"/>
      <c r="BSL24" s="146"/>
      <c r="BSM24" s="146"/>
      <c r="BSN24" s="146"/>
      <c r="BSO24" s="146"/>
      <c r="BSP24" s="146"/>
      <c r="BSQ24" s="146"/>
      <c r="BSR24" s="146"/>
      <c r="BSS24" s="146"/>
      <c r="BST24" s="146"/>
      <c r="BSU24" s="146"/>
      <c r="BSV24" s="146"/>
      <c r="BSW24" s="146"/>
      <c r="BSX24" s="146"/>
      <c r="BSY24" s="146"/>
      <c r="BSZ24" s="146"/>
      <c r="BTA24" s="146"/>
      <c r="BTB24" s="146"/>
      <c r="BTC24" s="146"/>
      <c r="BTD24" s="146"/>
      <c r="BTE24" s="146"/>
      <c r="BTF24" s="146"/>
      <c r="BTG24" s="146"/>
      <c r="BTH24" s="146"/>
      <c r="BTI24" s="146"/>
      <c r="BTJ24" s="146"/>
      <c r="BTK24" s="146"/>
      <c r="BTL24" s="146"/>
      <c r="BTM24" s="146"/>
      <c r="BTN24" s="146"/>
      <c r="BTO24" s="146"/>
      <c r="BTP24" s="146"/>
      <c r="BTQ24" s="146"/>
      <c r="BTR24" s="146"/>
      <c r="BTS24" s="146"/>
      <c r="BTT24" s="146"/>
      <c r="BTU24" s="146"/>
      <c r="BTV24" s="146"/>
      <c r="BTW24" s="146"/>
      <c r="BTX24" s="146"/>
      <c r="BTY24" s="146"/>
      <c r="BTZ24" s="146"/>
      <c r="BUA24" s="146"/>
      <c r="BUB24" s="146"/>
      <c r="BUC24" s="146"/>
      <c r="BUD24" s="146"/>
      <c r="BUE24" s="146"/>
      <c r="BUF24" s="146"/>
      <c r="BUG24" s="146"/>
      <c r="BUH24" s="146"/>
      <c r="BUI24" s="146"/>
      <c r="BUJ24" s="146"/>
      <c r="BUK24" s="146"/>
      <c r="BUL24" s="146"/>
      <c r="BUM24" s="146"/>
      <c r="BUN24" s="146"/>
      <c r="BUO24" s="146"/>
      <c r="BUP24" s="146"/>
      <c r="BUQ24" s="146"/>
      <c r="BUR24" s="146"/>
      <c r="BUS24" s="146"/>
      <c r="BUT24" s="146"/>
      <c r="BUU24" s="146"/>
      <c r="BUV24" s="146"/>
      <c r="BUW24" s="146"/>
      <c r="BUX24" s="146"/>
      <c r="BUY24" s="146"/>
      <c r="BUZ24" s="146"/>
      <c r="BVA24" s="146"/>
      <c r="BVB24" s="146"/>
      <c r="BVC24" s="146"/>
      <c r="BVD24" s="146"/>
      <c r="BVE24" s="146"/>
      <c r="BVF24" s="146"/>
      <c r="BVG24" s="146"/>
      <c r="BVH24" s="146"/>
      <c r="BVI24" s="146"/>
      <c r="BVJ24" s="146"/>
      <c r="BVK24" s="146"/>
      <c r="BVL24" s="146"/>
      <c r="BVM24" s="146"/>
      <c r="BVN24" s="146"/>
      <c r="BVO24" s="146"/>
      <c r="BVP24" s="146"/>
      <c r="BVQ24" s="146"/>
      <c r="BVR24" s="146"/>
      <c r="BVS24" s="146"/>
      <c r="BVT24" s="146"/>
      <c r="BVU24" s="146"/>
      <c r="BVV24" s="146"/>
      <c r="BVW24" s="146"/>
      <c r="BVX24" s="146"/>
      <c r="BVY24" s="146"/>
      <c r="BVZ24" s="146"/>
      <c r="BWA24" s="146"/>
      <c r="BWB24" s="146"/>
      <c r="BWC24" s="146"/>
      <c r="BWD24" s="146"/>
      <c r="BWE24" s="146"/>
      <c r="BWF24" s="146"/>
      <c r="BWG24" s="146"/>
      <c r="BWH24" s="146"/>
      <c r="BWI24" s="146"/>
      <c r="BWJ24" s="146"/>
      <c r="BWK24" s="146"/>
      <c r="BWL24" s="146"/>
      <c r="BWM24" s="146"/>
      <c r="BWN24" s="146"/>
      <c r="BWO24" s="146"/>
      <c r="BWP24" s="146"/>
      <c r="BWQ24" s="146"/>
      <c r="BWR24" s="146"/>
      <c r="BWS24" s="146"/>
      <c r="BWT24" s="146"/>
      <c r="BWU24" s="146"/>
      <c r="BWV24" s="146"/>
      <c r="BWW24" s="146"/>
      <c r="BWX24" s="146"/>
      <c r="BWY24" s="146"/>
      <c r="BWZ24" s="146"/>
      <c r="BXA24" s="146"/>
      <c r="BXB24" s="146"/>
      <c r="BXC24" s="146"/>
      <c r="BXD24" s="146"/>
      <c r="BXE24" s="146"/>
      <c r="BXF24" s="146"/>
      <c r="BXG24" s="146"/>
      <c r="BXH24" s="146"/>
      <c r="BXI24" s="146"/>
      <c r="BXJ24" s="146"/>
      <c r="BXK24" s="146"/>
      <c r="BXL24" s="146"/>
      <c r="BXM24" s="146"/>
      <c r="BXN24" s="146"/>
      <c r="BXO24" s="146"/>
      <c r="BXP24" s="146"/>
      <c r="BXQ24" s="146"/>
      <c r="BXR24" s="146"/>
      <c r="BXS24" s="146"/>
      <c r="BXT24" s="146"/>
      <c r="BXU24" s="146"/>
      <c r="BXV24" s="146"/>
      <c r="BXW24" s="146"/>
      <c r="BXX24" s="146"/>
      <c r="BXY24" s="146"/>
      <c r="BXZ24" s="146"/>
      <c r="BYA24" s="146"/>
      <c r="BYB24" s="146"/>
      <c r="BYC24" s="146"/>
      <c r="BYD24" s="146"/>
      <c r="BYE24" s="146"/>
      <c r="BYF24" s="146"/>
      <c r="BYG24" s="146"/>
      <c r="BYH24" s="146"/>
      <c r="BYI24" s="146"/>
      <c r="BYJ24" s="146"/>
      <c r="BYK24" s="146"/>
      <c r="BYL24" s="146"/>
      <c r="BYM24" s="146"/>
      <c r="BYN24" s="146"/>
      <c r="BYO24" s="146"/>
      <c r="BYP24" s="146"/>
      <c r="BYQ24" s="146"/>
      <c r="BYR24" s="146"/>
      <c r="BYS24" s="146"/>
      <c r="BYT24" s="146"/>
      <c r="BYU24" s="146"/>
      <c r="BYV24" s="146"/>
      <c r="BYW24" s="146"/>
      <c r="BYX24" s="146"/>
      <c r="BYY24" s="146"/>
      <c r="BYZ24" s="146"/>
      <c r="BZA24" s="146"/>
      <c r="BZB24" s="146"/>
      <c r="BZC24" s="146"/>
      <c r="BZD24" s="146"/>
      <c r="BZE24" s="146"/>
      <c r="BZF24" s="146"/>
      <c r="BZG24" s="146"/>
      <c r="BZH24" s="146"/>
      <c r="BZI24" s="146"/>
      <c r="BZJ24" s="146"/>
      <c r="BZK24" s="146"/>
      <c r="BZL24" s="146"/>
      <c r="BZM24" s="146"/>
      <c r="BZN24" s="146"/>
      <c r="BZO24" s="146"/>
      <c r="BZP24" s="146"/>
      <c r="BZQ24" s="146"/>
      <c r="BZR24" s="146"/>
      <c r="BZS24" s="146"/>
      <c r="BZT24" s="146"/>
      <c r="BZU24" s="146"/>
      <c r="BZV24" s="146"/>
      <c r="BZW24" s="146"/>
      <c r="BZX24" s="146"/>
      <c r="BZY24" s="146"/>
      <c r="BZZ24" s="146"/>
      <c r="CAA24" s="146"/>
      <c r="CAB24" s="146"/>
      <c r="CAC24" s="146"/>
      <c r="CAD24" s="146"/>
      <c r="CAE24" s="146"/>
      <c r="CAF24" s="146"/>
      <c r="CAG24" s="146"/>
      <c r="CAH24" s="146"/>
      <c r="CAI24" s="146"/>
      <c r="CAJ24" s="146"/>
      <c r="CAK24" s="146"/>
      <c r="CAL24" s="146"/>
      <c r="CAM24" s="146"/>
      <c r="CAN24" s="146"/>
      <c r="CAO24" s="146"/>
      <c r="CAP24" s="146"/>
      <c r="CAQ24" s="146"/>
      <c r="CAR24" s="146"/>
      <c r="CAS24" s="146"/>
      <c r="CAT24" s="146"/>
      <c r="CAU24" s="146"/>
      <c r="CAV24" s="146"/>
      <c r="CAW24" s="146"/>
      <c r="CAX24" s="146"/>
      <c r="CAY24" s="146"/>
      <c r="CAZ24" s="146"/>
      <c r="CBA24" s="146"/>
      <c r="CBB24" s="146"/>
      <c r="CBC24" s="146"/>
      <c r="CBD24" s="146"/>
      <c r="CBE24" s="146"/>
      <c r="CBF24" s="146"/>
      <c r="CBG24" s="146"/>
      <c r="CBH24" s="146"/>
      <c r="CBI24" s="146"/>
      <c r="CBJ24" s="146"/>
      <c r="CBK24" s="146"/>
      <c r="CBL24" s="146"/>
      <c r="CBM24" s="146"/>
      <c r="CBN24" s="146"/>
      <c r="CBO24" s="146"/>
      <c r="CBP24" s="146"/>
      <c r="CBQ24" s="146"/>
      <c r="CBR24" s="146"/>
      <c r="CBS24" s="146"/>
      <c r="CBT24" s="146"/>
      <c r="CBU24" s="146"/>
      <c r="CBV24" s="146"/>
      <c r="CBW24" s="146"/>
      <c r="CBX24" s="146"/>
      <c r="CBY24" s="146"/>
      <c r="CBZ24" s="146"/>
      <c r="CCA24" s="146"/>
      <c r="CCB24" s="146"/>
      <c r="CCC24" s="146"/>
      <c r="CCD24" s="146"/>
      <c r="CCE24" s="146"/>
      <c r="CCF24" s="146"/>
      <c r="CCG24" s="146"/>
      <c r="CCH24" s="146"/>
      <c r="CCI24" s="146"/>
      <c r="CCJ24" s="146"/>
      <c r="CCK24" s="146"/>
      <c r="CCL24" s="146"/>
      <c r="CCM24" s="146"/>
      <c r="CCN24" s="146"/>
      <c r="CCO24" s="146"/>
      <c r="CCP24" s="146"/>
      <c r="CCQ24" s="146"/>
      <c r="CCR24" s="146"/>
      <c r="CCS24" s="146"/>
      <c r="CCT24" s="146"/>
      <c r="CCU24" s="146"/>
      <c r="CCV24" s="146"/>
      <c r="CCW24" s="146"/>
      <c r="CCX24" s="146"/>
      <c r="CCY24" s="146"/>
      <c r="CCZ24" s="146"/>
      <c r="CDA24" s="146"/>
      <c r="CDB24" s="146"/>
      <c r="CDC24" s="146"/>
      <c r="CDD24" s="146"/>
      <c r="CDE24" s="146"/>
      <c r="CDF24" s="146"/>
      <c r="CDG24" s="146"/>
      <c r="CDH24" s="146"/>
      <c r="CDI24" s="146"/>
      <c r="CDJ24" s="146"/>
      <c r="CDK24" s="146"/>
      <c r="CDL24" s="146"/>
      <c r="CDM24" s="146"/>
      <c r="CDN24" s="146"/>
      <c r="CDO24" s="146"/>
      <c r="CDP24" s="146"/>
      <c r="CDQ24" s="146"/>
      <c r="CDR24" s="146"/>
      <c r="CDS24" s="146"/>
      <c r="CDT24" s="146"/>
      <c r="CDU24" s="146"/>
      <c r="CDV24" s="146"/>
      <c r="CDW24" s="146"/>
      <c r="CDX24" s="146"/>
      <c r="CDY24" s="146"/>
      <c r="CDZ24" s="146"/>
      <c r="CEA24" s="146"/>
      <c r="CEB24" s="146"/>
      <c r="CEC24" s="146"/>
      <c r="CED24" s="146"/>
      <c r="CEE24" s="146"/>
      <c r="CEF24" s="146"/>
      <c r="CEG24" s="146"/>
      <c r="CEH24" s="146"/>
      <c r="CEI24" s="146"/>
      <c r="CEJ24" s="146"/>
      <c r="CEK24" s="146"/>
      <c r="CEL24" s="146"/>
      <c r="CEM24" s="146"/>
      <c r="CEN24" s="146"/>
      <c r="CEO24" s="146"/>
      <c r="CEP24" s="146"/>
      <c r="CEQ24" s="146"/>
      <c r="CER24" s="146"/>
      <c r="CES24" s="146"/>
      <c r="CET24" s="146"/>
      <c r="CEU24" s="146"/>
      <c r="CEV24" s="146"/>
      <c r="CEW24" s="146"/>
      <c r="CEX24" s="146"/>
      <c r="CEY24" s="146"/>
      <c r="CEZ24" s="146"/>
      <c r="CFA24" s="146"/>
      <c r="CFB24" s="146"/>
      <c r="CFC24" s="146"/>
      <c r="CFD24" s="146"/>
      <c r="CFE24" s="146"/>
      <c r="CFF24" s="146"/>
      <c r="CFG24" s="146"/>
      <c r="CFH24" s="146"/>
      <c r="CFI24" s="146"/>
      <c r="CFJ24" s="146"/>
      <c r="CFK24" s="146"/>
      <c r="CFL24" s="146"/>
      <c r="CFM24" s="146"/>
      <c r="CFN24" s="146"/>
      <c r="CFO24" s="146"/>
      <c r="CFP24" s="146"/>
      <c r="CFQ24" s="146"/>
      <c r="CFR24" s="146"/>
      <c r="CFS24" s="146"/>
      <c r="CFT24" s="146"/>
      <c r="CFU24" s="146"/>
      <c r="CFV24" s="146"/>
      <c r="CFW24" s="146"/>
      <c r="CFX24" s="146"/>
      <c r="CFY24" s="146"/>
      <c r="CFZ24" s="146"/>
      <c r="CGA24" s="146"/>
      <c r="CGB24" s="146"/>
      <c r="CGC24" s="146"/>
      <c r="CGD24" s="146"/>
      <c r="CGE24" s="146"/>
      <c r="CGF24" s="146"/>
      <c r="CGG24" s="146"/>
      <c r="CGH24" s="146"/>
      <c r="CGI24" s="146"/>
      <c r="CGJ24" s="146"/>
      <c r="CGK24" s="146"/>
      <c r="CGL24" s="146"/>
      <c r="CGM24" s="146"/>
      <c r="CGN24" s="146"/>
      <c r="CGO24" s="146"/>
      <c r="CGP24" s="146"/>
      <c r="CGQ24" s="146"/>
      <c r="CGR24" s="146"/>
      <c r="CGS24" s="146"/>
      <c r="CGT24" s="146"/>
      <c r="CGU24" s="146"/>
      <c r="CGV24" s="146"/>
      <c r="CGW24" s="146"/>
      <c r="CGX24" s="146"/>
      <c r="CGY24" s="146"/>
      <c r="CGZ24" s="146"/>
      <c r="CHA24" s="146"/>
      <c r="CHB24" s="146"/>
      <c r="CHC24" s="146"/>
      <c r="CHD24" s="146"/>
      <c r="CHE24" s="146"/>
      <c r="CHF24" s="146"/>
      <c r="CHG24" s="146"/>
      <c r="CHH24" s="146"/>
      <c r="CHI24" s="146"/>
      <c r="CHJ24" s="146"/>
      <c r="CHK24" s="146"/>
      <c r="CHL24" s="146"/>
      <c r="CHM24" s="146"/>
      <c r="CHN24" s="146"/>
      <c r="CHO24" s="146"/>
      <c r="CHP24" s="146"/>
      <c r="CHQ24" s="146"/>
      <c r="CHR24" s="146"/>
      <c r="CHS24" s="146"/>
      <c r="CHT24" s="146"/>
      <c r="CHU24" s="146"/>
      <c r="CHV24" s="146"/>
      <c r="CHW24" s="146"/>
      <c r="CHX24" s="146"/>
      <c r="CHY24" s="146"/>
      <c r="CHZ24" s="146"/>
      <c r="CIA24" s="146"/>
      <c r="CIB24" s="146"/>
      <c r="CIC24" s="146"/>
      <c r="CID24" s="146"/>
      <c r="CIE24" s="146"/>
      <c r="CIF24" s="146"/>
      <c r="CIG24" s="146"/>
      <c r="CIH24" s="146"/>
      <c r="CII24" s="146"/>
      <c r="CIJ24" s="146"/>
      <c r="CIK24" s="146"/>
      <c r="CIL24" s="146"/>
      <c r="CIM24" s="146"/>
      <c r="CIN24" s="146"/>
      <c r="CIO24" s="146"/>
      <c r="CIP24" s="146"/>
      <c r="CIQ24" s="146"/>
      <c r="CIR24" s="146"/>
      <c r="CIS24" s="146"/>
      <c r="CIT24" s="146"/>
      <c r="CIU24" s="146"/>
      <c r="CIV24" s="146"/>
      <c r="CIW24" s="146"/>
      <c r="CIX24" s="146"/>
      <c r="CIY24" s="146"/>
      <c r="CIZ24" s="146"/>
      <c r="CJA24" s="146"/>
      <c r="CJB24" s="146"/>
      <c r="CJC24" s="146"/>
      <c r="CJD24" s="146"/>
      <c r="CJE24" s="146"/>
      <c r="CJF24" s="146"/>
      <c r="CJG24" s="146"/>
      <c r="CJH24" s="146"/>
      <c r="CJI24" s="146"/>
      <c r="CJJ24" s="146"/>
      <c r="CJK24" s="146"/>
      <c r="CJL24" s="146"/>
      <c r="CJM24" s="146"/>
      <c r="CJN24" s="146"/>
      <c r="CJO24" s="146"/>
      <c r="CJP24" s="146"/>
      <c r="CJQ24" s="146"/>
      <c r="CJR24" s="146"/>
      <c r="CJS24" s="146"/>
      <c r="CJT24" s="146"/>
      <c r="CJU24" s="146"/>
      <c r="CJV24" s="146"/>
      <c r="CJW24" s="146"/>
      <c r="CJX24" s="146"/>
      <c r="CJY24" s="146"/>
      <c r="CJZ24" s="146"/>
      <c r="CKA24" s="146"/>
      <c r="CKB24" s="146"/>
      <c r="CKC24" s="146"/>
      <c r="CKD24" s="146"/>
      <c r="CKE24" s="146"/>
      <c r="CKF24" s="146"/>
      <c r="CKG24" s="146"/>
      <c r="CKH24" s="146"/>
      <c r="CKI24" s="146"/>
      <c r="CKJ24" s="146"/>
      <c r="CKK24" s="146"/>
      <c r="CKL24" s="146"/>
      <c r="CKM24" s="146"/>
      <c r="CKN24" s="146"/>
      <c r="CKO24" s="146"/>
      <c r="CKP24" s="146"/>
      <c r="CKQ24" s="146"/>
      <c r="CKR24" s="146"/>
      <c r="CKS24" s="146"/>
      <c r="CKT24" s="146"/>
      <c r="CKU24" s="146"/>
      <c r="CKV24" s="146"/>
      <c r="CKW24" s="146"/>
      <c r="CKX24" s="146"/>
      <c r="CKY24" s="146"/>
      <c r="CKZ24" s="146"/>
      <c r="CLA24" s="146"/>
      <c r="CLB24" s="146"/>
      <c r="CLC24" s="146"/>
      <c r="CLD24" s="146"/>
      <c r="CLE24" s="146"/>
      <c r="CLF24" s="146"/>
      <c r="CLG24" s="146"/>
      <c r="CLH24" s="146"/>
      <c r="CLI24" s="146"/>
      <c r="CLJ24" s="146"/>
      <c r="CLK24" s="146"/>
      <c r="CLL24" s="146"/>
      <c r="CLM24" s="146"/>
      <c r="CLN24" s="146"/>
      <c r="CLO24" s="146"/>
      <c r="CLP24" s="146"/>
      <c r="CLQ24" s="146"/>
      <c r="CLR24" s="146"/>
      <c r="CLS24" s="146"/>
      <c r="CLT24" s="146"/>
      <c r="CLU24" s="146"/>
      <c r="CLV24" s="146"/>
      <c r="CLW24" s="146"/>
      <c r="CLX24" s="146"/>
      <c r="CLY24" s="146"/>
      <c r="CLZ24" s="146"/>
      <c r="CMA24" s="146"/>
      <c r="CMB24" s="146"/>
      <c r="CMC24" s="146"/>
      <c r="CMD24" s="146"/>
      <c r="CME24" s="146"/>
      <c r="CMF24" s="146"/>
      <c r="CMG24" s="146"/>
      <c r="CMH24" s="146"/>
      <c r="CMI24" s="146"/>
      <c r="CMJ24" s="146"/>
      <c r="CMK24" s="146"/>
      <c r="CML24" s="146"/>
      <c r="CMM24" s="146"/>
      <c r="CMN24" s="146"/>
      <c r="CMO24" s="146"/>
      <c r="CMP24" s="146"/>
      <c r="CMQ24" s="146"/>
      <c r="CMR24" s="146"/>
      <c r="CMS24" s="146"/>
      <c r="CMT24" s="146"/>
      <c r="CMU24" s="146"/>
      <c r="CMV24" s="146"/>
      <c r="CMW24" s="146"/>
      <c r="CMX24" s="146"/>
      <c r="CMY24" s="146"/>
      <c r="CMZ24" s="146"/>
      <c r="CNA24" s="146"/>
      <c r="CNB24" s="146"/>
      <c r="CNC24" s="146"/>
      <c r="CND24" s="146"/>
      <c r="CNE24" s="146"/>
      <c r="CNF24" s="146"/>
      <c r="CNG24" s="146"/>
      <c r="CNH24" s="146"/>
      <c r="CNI24" s="146"/>
      <c r="CNJ24" s="146"/>
      <c r="CNK24" s="146"/>
      <c r="CNL24" s="146"/>
      <c r="CNM24" s="146"/>
      <c r="CNN24" s="146"/>
      <c r="CNO24" s="146"/>
      <c r="CNP24" s="146"/>
      <c r="CNQ24" s="146"/>
      <c r="CNR24" s="146"/>
      <c r="CNS24" s="146"/>
      <c r="CNT24" s="146"/>
      <c r="CNU24" s="146"/>
      <c r="CNV24" s="146"/>
      <c r="CNW24" s="146"/>
      <c r="CNX24" s="146"/>
      <c r="CNY24" s="146"/>
      <c r="CNZ24" s="146"/>
      <c r="COA24" s="146"/>
      <c r="COB24" s="146"/>
      <c r="COC24" s="146"/>
      <c r="COD24" s="146"/>
      <c r="COE24" s="146"/>
      <c r="COF24" s="146"/>
      <c r="COG24" s="146"/>
      <c r="COH24" s="146"/>
      <c r="COI24" s="146"/>
      <c r="COJ24" s="146"/>
      <c r="COK24" s="146"/>
      <c r="COL24" s="146"/>
      <c r="COM24" s="146"/>
      <c r="CON24" s="146"/>
      <c r="COO24" s="146"/>
      <c r="COP24" s="146"/>
      <c r="COQ24" s="146"/>
      <c r="COR24" s="146"/>
      <c r="COS24" s="146"/>
      <c r="COT24" s="146"/>
      <c r="COU24" s="146"/>
      <c r="COV24" s="146"/>
      <c r="COW24" s="146"/>
      <c r="COX24" s="146"/>
      <c r="COY24" s="146"/>
      <c r="COZ24" s="146"/>
      <c r="CPA24" s="146"/>
      <c r="CPB24" s="146"/>
      <c r="CPC24" s="146"/>
      <c r="CPD24" s="146"/>
      <c r="CPE24" s="146"/>
      <c r="CPF24" s="146"/>
      <c r="CPG24" s="146"/>
      <c r="CPH24" s="146"/>
      <c r="CPI24" s="146"/>
      <c r="CPJ24" s="146"/>
      <c r="CPK24" s="146"/>
      <c r="CPL24" s="146"/>
      <c r="CPM24" s="146"/>
      <c r="CPN24" s="146"/>
      <c r="CPO24" s="146"/>
      <c r="CPP24" s="146"/>
      <c r="CPQ24" s="146"/>
      <c r="CPR24" s="146"/>
      <c r="CPS24" s="146"/>
      <c r="CPT24" s="146"/>
      <c r="CPU24" s="146"/>
      <c r="CPV24" s="146"/>
      <c r="CPW24" s="146"/>
      <c r="CPX24" s="146"/>
      <c r="CPY24" s="146"/>
      <c r="CPZ24" s="146"/>
      <c r="CQA24" s="146"/>
      <c r="CQB24" s="146"/>
      <c r="CQC24" s="146"/>
      <c r="CQD24" s="146"/>
      <c r="CQE24" s="146"/>
      <c r="CQF24" s="146"/>
      <c r="CQG24" s="146"/>
      <c r="CQH24" s="146"/>
      <c r="CQI24" s="146"/>
      <c r="CQJ24" s="146"/>
      <c r="CQK24" s="146"/>
      <c r="CQL24" s="146"/>
      <c r="CQM24" s="146"/>
      <c r="CQN24" s="146"/>
      <c r="CQO24" s="146"/>
      <c r="CQP24" s="146"/>
      <c r="CQQ24" s="146"/>
      <c r="CQR24" s="146"/>
      <c r="CQS24" s="146"/>
      <c r="CQT24" s="146"/>
      <c r="CQU24" s="146"/>
      <c r="CQV24" s="146"/>
      <c r="CQW24" s="146"/>
      <c r="CQX24" s="146"/>
      <c r="CQY24" s="146"/>
      <c r="CQZ24" s="146"/>
      <c r="CRA24" s="146"/>
      <c r="CRB24" s="146"/>
      <c r="CRC24" s="146"/>
      <c r="CRD24" s="146"/>
      <c r="CRE24" s="146"/>
      <c r="CRF24" s="146"/>
      <c r="CRG24" s="146"/>
      <c r="CRH24" s="146"/>
      <c r="CRI24" s="146"/>
      <c r="CRJ24" s="146"/>
      <c r="CRK24" s="146"/>
      <c r="CRL24" s="146"/>
      <c r="CRM24" s="146"/>
      <c r="CRN24" s="146"/>
      <c r="CRO24" s="146"/>
      <c r="CRP24" s="146"/>
      <c r="CRQ24" s="146"/>
      <c r="CRR24" s="146"/>
      <c r="CRS24" s="146"/>
      <c r="CRT24" s="146"/>
      <c r="CRU24" s="146"/>
      <c r="CRV24" s="146"/>
      <c r="CRW24" s="146"/>
      <c r="CRX24" s="146"/>
      <c r="CRY24" s="146"/>
      <c r="CRZ24" s="146"/>
      <c r="CSA24" s="146"/>
      <c r="CSB24" s="146"/>
      <c r="CSC24" s="146"/>
      <c r="CSD24" s="146"/>
      <c r="CSE24" s="146"/>
      <c r="CSF24" s="146"/>
      <c r="CSG24" s="146"/>
      <c r="CSH24" s="146"/>
      <c r="CSI24" s="146"/>
      <c r="CSJ24" s="146"/>
      <c r="CSK24" s="146"/>
      <c r="CSL24" s="146"/>
      <c r="CSM24" s="146"/>
      <c r="CSN24" s="146"/>
      <c r="CSO24" s="146"/>
      <c r="CSP24" s="146"/>
      <c r="CSQ24" s="146"/>
      <c r="CSR24" s="146"/>
      <c r="CSS24" s="146"/>
      <c r="CST24" s="146"/>
      <c r="CSU24" s="146"/>
      <c r="CSV24" s="146"/>
      <c r="CSW24" s="146"/>
      <c r="CSX24" s="146"/>
      <c r="CSY24" s="146"/>
      <c r="CSZ24" s="146"/>
      <c r="CTA24" s="146"/>
      <c r="CTB24" s="146"/>
      <c r="CTC24" s="146"/>
      <c r="CTD24" s="146"/>
      <c r="CTE24" s="146"/>
      <c r="CTF24" s="146"/>
      <c r="CTG24" s="146"/>
      <c r="CTH24" s="146"/>
      <c r="CTI24" s="146"/>
      <c r="CTJ24" s="146"/>
      <c r="CTK24" s="146"/>
      <c r="CTL24" s="146"/>
      <c r="CTM24" s="146"/>
      <c r="CTN24" s="146"/>
      <c r="CTO24" s="146"/>
      <c r="CTP24" s="146"/>
      <c r="CTQ24" s="146"/>
      <c r="CTR24" s="146"/>
      <c r="CTS24" s="146"/>
      <c r="CTT24" s="146"/>
      <c r="CTU24" s="146"/>
      <c r="CTV24" s="146"/>
      <c r="CTW24" s="146"/>
      <c r="CTX24" s="146"/>
      <c r="CTY24" s="146"/>
      <c r="CTZ24" s="146"/>
      <c r="CUA24" s="146"/>
      <c r="CUB24" s="146"/>
      <c r="CUC24" s="146"/>
      <c r="CUD24" s="146"/>
      <c r="CUE24" s="146"/>
      <c r="CUF24" s="146"/>
      <c r="CUG24" s="146"/>
      <c r="CUH24" s="146"/>
      <c r="CUI24" s="146"/>
      <c r="CUJ24" s="146"/>
      <c r="CUK24" s="146"/>
      <c r="CUL24" s="146"/>
      <c r="CUM24" s="146"/>
      <c r="CUN24" s="146"/>
      <c r="CUO24" s="146"/>
      <c r="CUP24" s="146"/>
      <c r="CUQ24" s="146"/>
      <c r="CUR24" s="146"/>
      <c r="CUS24" s="146"/>
      <c r="CUT24" s="146"/>
      <c r="CUU24" s="146"/>
      <c r="CUV24" s="146"/>
      <c r="CUW24" s="146"/>
      <c r="CUX24" s="146"/>
      <c r="CUY24" s="146"/>
      <c r="CUZ24" s="146"/>
      <c r="CVA24" s="146"/>
      <c r="CVB24" s="146"/>
      <c r="CVC24" s="146"/>
      <c r="CVD24" s="146"/>
      <c r="CVE24" s="146"/>
      <c r="CVF24" s="146"/>
      <c r="CVG24" s="146"/>
      <c r="CVH24" s="146"/>
      <c r="CVI24" s="146"/>
      <c r="CVJ24" s="146"/>
      <c r="CVK24" s="146"/>
      <c r="CVL24" s="146"/>
      <c r="CVM24" s="146"/>
      <c r="CVN24" s="146"/>
      <c r="CVO24" s="146"/>
      <c r="CVP24" s="146"/>
      <c r="CVQ24" s="146"/>
      <c r="CVR24" s="146"/>
      <c r="CVS24" s="146"/>
      <c r="CVT24" s="146"/>
      <c r="CVU24" s="146"/>
      <c r="CVV24" s="146"/>
      <c r="CVW24" s="146"/>
      <c r="CVX24" s="146"/>
      <c r="CVY24" s="146"/>
      <c r="CVZ24" s="146"/>
      <c r="CWA24" s="146"/>
      <c r="CWB24" s="146"/>
      <c r="CWC24" s="146"/>
      <c r="CWD24" s="146"/>
      <c r="CWE24" s="146"/>
      <c r="CWF24" s="146"/>
      <c r="CWG24" s="146"/>
      <c r="CWH24" s="146"/>
      <c r="CWI24" s="146"/>
      <c r="CWJ24" s="146"/>
      <c r="CWK24" s="146"/>
      <c r="CWL24" s="146"/>
      <c r="CWM24" s="146"/>
      <c r="CWN24" s="146"/>
      <c r="CWO24" s="146"/>
      <c r="CWP24" s="146"/>
      <c r="CWQ24" s="146"/>
      <c r="CWR24" s="146"/>
      <c r="CWS24" s="146"/>
      <c r="CWT24" s="146"/>
      <c r="CWU24" s="146"/>
      <c r="CWV24" s="146"/>
      <c r="CWW24" s="146"/>
      <c r="CWX24" s="146"/>
      <c r="CWY24" s="146"/>
      <c r="CWZ24" s="146"/>
      <c r="CXA24" s="146"/>
      <c r="CXB24" s="146"/>
      <c r="CXC24" s="146"/>
      <c r="CXD24" s="146"/>
      <c r="CXE24" s="146"/>
      <c r="CXF24" s="146"/>
      <c r="CXG24" s="146"/>
      <c r="CXH24" s="146"/>
      <c r="CXI24" s="146"/>
      <c r="CXJ24" s="146"/>
      <c r="CXK24" s="146"/>
      <c r="CXL24" s="146"/>
      <c r="CXM24" s="146"/>
      <c r="CXN24" s="146"/>
      <c r="CXO24" s="146"/>
      <c r="CXP24" s="146"/>
      <c r="CXQ24" s="146"/>
      <c r="CXR24" s="146"/>
      <c r="CXS24" s="146"/>
      <c r="CXT24" s="146"/>
      <c r="CXU24" s="146"/>
      <c r="CXV24" s="146"/>
      <c r="CXW24" s="146"/>
      <c r="CXX24" s="146"/>
      <c r="CXY24" s="146"/>
      <c r="CXZ24" s="146"/>
      <c r="CYA24" s="146"/>
      <c r="CYB24" s="146"/>
      <c r="CYC24" s="146"/>
      <c r="CYD24" s="146"/>
      <c r="CYE24" s="146"/>
      <c r="CYF24" s="146"/>
      <c r="CYG24" s="146"/>
      <c r="CYH24" s="146"/>
      <c r="CYI24" s="146"/>
      <c r="CYJ24" s="146"/>
      <c r="CYK24" s="146"/>
      <c r="CYL24" s="146"/>
      <c r="CYM24" s="146"/>
      <c r="CYN24" s="146"/>
      <c r="CYO24" s="146"/>
      <c r="CYP24" s="146"/>
      <c r="CYQ24" s="146"/>
      <c r="CYR24" s="146"/>
      <c r="CYS24" s="146"/>
      <c r="CYT24" s="146"/>
      <c r="CYU24" s="146"/>
      <c r="CYV24" s="146"/>
      <c r="CYW24" s="146"/>
      <c r="CYX24" s="146"/>
      <c r="CYY24" s="146"/>
      <c r="CYZ24" s="146"/>
      <c r="CZA24" s="146"/>
      <c r="CZB24" s="146"/>
      <c r="CZC24" s="146"/>
      <c r="CZD24" s="146"/>
      <c r="CZE24" s="146"/>
      <c r="CZF24" s="146"/>
      <c r="CZG24" s="146"/>
      <c r="CZH24" s="146"/>
      <c r="CZI24" s="146"/>
      <c r="CZJ24" s="146"/>
      <c r="CZK24" s="146"/>
      <c r="CZL24" s="146"/>
      <c r="CZM24" s="146"/>
      <c r="CZN24" s="146"/>
      <c r="CZO24" s="146"/>
      <c r="CZP24" s="146"/>
      <c r="CZQ24" s="146"/>
      <c r="CZR24" s="146"/>
      <c r="CZS24" s="146"/>
      <c r="CZT24" s="146"/>
      <c r="CZU24" s="146"/>
      <c r="CZV24" s="146"/>
      <c r="CZW24" s="146"/>
      <c r="CZX24" s="146"/>
      <c r="CZY24" s="146"/>
      <c r="CZZ24" s="146"/>
      <c r="DAA24" s="146"/>
      <c r="DAB24" s="146"/>
      <c r="DAC24" s="146"/>
      <c r="DAD24" s="146"/>
      <c r="DAE24" s="146"/>
      <c r="DAF24" s="146"/>
      <c r="DAG24" s="146"/>
      <c r="DAH24" s="146"/>
      <c r="DAI24" s="146"/>
      <c r="DAJ24" s="146"/>
      <c r="DAK24" s="146"/>
      <c r="DAL24" s="146"/>
      <c r="DAM24" s="146"/>
      <c r="DAN24" s="146"/>
      <c r="DAO24" s="146"/>
      <c r="DAP24" s="146"/>
      <c r="DAQ24" s="146"/>
      <c r="DAR24" s="146"/>
      <c r="DAS24" s="146"/>
      <c r="DAT24" s="146"/>
      <c r="DAU24" s="146"/>
      <c r="DAV24" s="146"/>
      <c r="DAW24" s="146"/>
      <c r="DAX24" s="146"/>
      <c r="DAY24" s="146"/>
      <c r="DAZ24" s="146"/>
      <c r="DBA24" s="146"/>
      <c r="DBB24" s="146"/>
      <c r="DBC24" s="146"/>
      <c r="DBD24" s="146"/>
      <c r="DBE24" s="146"/>
      <c r="DBF24" s="146"/>
      <c r="DBG24" s="146"/>
      <c r="DBH24" s="146"/>
      <c r="DBI24" s="146"/>
      <c r="DBJ24" s="146"/>
      <c r="DBK24" s="146"/>
      <c r="DBL24" s="146"/>
      <c r="DBM24" s="146"/>
      <c r="DBN24" s="146"/>
      <c r="DBO24" s="146"/>
      <c r="DBP24" s="146"/>
      <c r="DBQ24" s="146"/>
      <c r="DBR24" s="146"/>
      <c r="DBS24" s="146"/>
      <c r="DBT24" s="146"/>
      <c r="DBU24" s="146"/>
      <c r="DBV24" s="146"/>
      <c r="DBW24" s="146"/>
      <c r="DBX24" s="146"/>
      <c r="DBY24" s="146"/>
      <c r="DBZ24" s="146"/>
      <c r="DCA24" s="146"/>
      <c r="DCB24" s="146"/>
      <c r="DCC24" s="146"/>
      <c r="DCD24" s="146"/>
      <c r="DCE24" s="146"/>
      <c r="DCF24" s="146"/>
      <c r="DCG24" s="146"/>
      <c r="DCH24" s="146"/>
      <c r="DCI24" s="146"/>
      <c r="DCJ24" s="146"/>
      <c r="DCK24" s="146"/>
      <c r="DCL24" s="146"/>
      <c r="DCM24" s="146"/>
      <c r="DCN24" s="146"/>
      <c r="DCO24" s="146"/>
      <c r="DCP24" s="146"/>
      <c r="DCQ24" s="146"/>
      <c r="DCR24" s="146"/>
      <c r="DCS24" s="146"/>
      <c r="DCT24" s="146"/>
      <c r="DCU24" s="146"/>
      <c r="DCV24" s="146"/>
      <c r="DCW24" s="146"/>
      <c r="DCX24" s="146"/>
      <c r="DCY24" s="146"/>
      <c r="DCZ24" s="146"/>
      <c r="DDA24" s="146"/>
      <c r="DDB24" s="146"/>
      <c r="DDC24" s="146"/>
      <c r="DDD24" s="146"/>
      <c r="DDE24" s="146"/>
      <c r="DDF24" s="146"/>
      <c r="DDG24" s="146"/>
      <c r="DDH24" s="146"/>
      <c r="DDI24" s="146"/>
      <c r="DDJ24" s="146"/>
      <c r="DDK24" s="146"/>
      <c r="DDL24" s="146"/>
      <c r="DDM24" s="146"/>
      <c r="DDN24" s="146"/>
      <c r="DDO24" s="146"/>
      <c r="DDP24" s="146"/>
      <c r="DDQ24" s="146"/>
      <c r="DDR24" s="146"/>
      <c r="DDS24" s="146"/>
      <c r="DDT24" s="146"/>
      <c r="DDU24" s="146"/>
      <c r="DDV24" s="146"/>
      <c r="DDW24" s="146"/>
      <c r="DDX24" s="146"/>
      <c r="DDY24" s="146"/>
      <c r="DDZ24" s="146"/>
      <c r="DEA24" s="146"/>
      <c r="DEB24" s="146"/>
      <c r="DEC24" s="146"/>
      <c r="DED24" s="146"/>
      <c r="DEE24" s="146"/>
      <c r="DEF24" s="146"/>
      <c r="DEG24" s="146"/>
      <c r="DEH24" s="146"/>
      <c r="DEI24" s="146"/>
      <c r="DEJ24" s="146"/>
      <c r="DEK24" s="146"/>
      <c r="DEL24" s="146"/>
      <c r="DEM24" s="146"/>
      <c r="DEN24" s="146"/>
      <c r="DEO24" s="146"/>
      <c r="DEP24" s="146"/>
      <c r="DEQ24" s="146"/>
      <c r="DER24" s="146"/>
      <c r="DES24" s="146"/>
      <c r="DET24" s="146"/>
      <c r="DEU24" s="146"/>
      <c r="DEV24" s="146"/>
      <c r="DEW24" s="146"/>
      <c r="DEX24" s="146"/>
      <c r="DEY24" s="146"/>
      <c r="DEZ24" s="146"/>
      <c r="DFA24" s="146"/>
      <c r="DFB24" s="146"/>
      <c r="DFC24" s="146"/>
      <c r="DFD24" s="146"/>
      <c r="DFE24" s="146"/>
      <c r="DFF24" s="146"/>
      <c r="DFG24" s="146"/>
      <c r="DFH24" s="146"/>
      <c r="DFI24" s="146"/>
      <c r="DFJ24" s="146"/>
      <c r="DFK24" s="146"/>
      <c r="DFL24" s="146"/>
      <c r="DFM24" s="146"/>
      <c r="DFN24" s="146"/>
      <c r="DFO24" s="146"/>
      <c r="DFP24" s="146"/>
      <c r="DFQ24" s="146"/>
      <c r="DFR24" s="146"/>
      <c r="DFS24" s="146"/>
      <c r="DFT24" s="146"/>
      <c r="DFU24" s="146"/>
      <c r="DFV24" s="146"/>
      <c r="DFW24" s="146"/>
      <c r="DFX24" s="146"/>
      <c r="DFY24" s="146"/>
      <c r="DFZ24" s="146"/>
      <c r="DGA24" s="146"/>
      <c r="DGB24" s="146"/>
      <c r="DGC24" s="146"/>
      <c r="DGD24" s="146"/>
      <c r="DGE24" s="146"/>
      <c r="DGF24" s="146"/>
      <c r="DGG24" s="146"/>
      <c r="DGH24" s="146"/>
      <c r="DGI24" s="146"/>
      <c r="DGJ24" s="146"/>
      <c r="DGK24" s="146"/>
      <c r="DGL24" s="146"/>
      <c r="DGM24" s="146"/>
      <c r="DGN24" s="146"/>
      <c r="DGO24" s="146"/>
      <c r="DGP24" s="146"/>
      <c r="DGQ24" s="146"/>
      <c r="DGR24" s="146"/>
      <c r="DGS24" s="146"/>
      <c r="DGT24" s="146"/>
      <c r="DGU24" s="146"/>
      <c r="DGV24" s="146"/>
      <c r="DGW24" s="146"/>
      <c r="DGX24" s="146"/>
      <c r="DGY24" s="146"/>
      <c r="DGZ24" s="146"/>
      <c r="DHA24" s="146"/>
      <c r="DHB24" s="146"/>
      <c r="DHC24" s="146"/>
      <c r="DHD24" s="146"/>
      <c r="DHE24" s="146"/>
      <c r="DHF24" s="146"/>
      <c r="DHG24" s="146"/>
      <c r="DHH24" s="146"/>
      <c r="DHI24" s="146"/>
      <c r="DHJ24" s="146"/>
      <c r="DHK24" s="146"/>
      <c r="DHL24" s="146"/>
      <c r="DHM24" s="146"/>
      <c r="DHN24" s="146"/>
      <c r="DHO24" s="146"/>
      <c r="DHP24" s="146"/>
      <c r="DHQ24" s="146"/>
      <c r="DHR24" s="146"/>
      <c r="DHS24" s="146"/>
      <c r="DHT24" s="146"/>
      <c r="DHU24" s="146"/>
      <c r="DHV24" s="146"/>
      <c r="DHW24" s="146"/>
      <c r="DHX24" s="146"/>
      <c r="DHY24" s="146"/>
      <c r="DHZ24" s="146"/>
      <c r="DIA24" s="146"/>
      <c r="DIB24" s="146"/>
      <c r="DIC24" s="146"/>
      <c r="DID24" s="146"/>
      <c r="DIE24" s="146"/>
      <c r="DIF24" s="146"/>
      <c r="DIG24" s="146"/>
      <c r="DIH24" s="146"/>
      <c r="DII24" s="146"/>
      <c r="DIJ24" s="146"/>
      <c r="DIK24" s="146"/>
      <c r="DIL24" s="146"/>
      <c r="DIM24" s="146"/>
      <c r="DIN24" s="146"/>
      <c r="DIO24" s="146"/>
      <c r="DIP24" s="146"/>
      <c r="DIQ24" s="146"/>
      <c r="DIR24" s="146"/>
      <c r="DIS24" s="146"/>
      <c r="DIT24" s="146"/>
      <c r="DIU24" s="146"/>
      <c r="DIV24" s="146"/>
      <c r="DIW24" s="146"/>
      <c r="DIX24" s="146"/>
      <c r="DIY24" s="146"/>
      <c r="DIZ24" s="146"/>
      <c r="DJA24" s="146"/>
      <c r="DJB24" s="146"/>
      <c r="DJC24" s="146"/>
      <c r="DJD24" s="146"/>
      <c r="DJE24" s="146"/>
      <c r="DJF24" s="146"/>
      <c r="DJG24" s="146"/>
      <c r="DJH24" s="146"/>
      <c r="DJI24" s="146"/>
      <c r="DJJ24" s="146"/>
      <c r="DJK24" s="146"/>
      <c r="DJL24" s="146"/>
      <c r="DJM24" s="146"/>
      <c r="DJN24" s="146"/>
      <c r="DJO24" s="146"/>
      <c r="DJP24" s="146"/>
      <c r="DJQ24" s="146"/>
      <c r="DJR24" s="146"/>
      <c r="DJS24" s="146"/>
      <c r="DJT24" s="146"/>
      <c r="DJU24" s="146"/>
      <c r="DJV24" s="146"/>
      <c r="DJW24" s="146"/>
      <c r="DJX24" s="146"/>
      <c r="DJY24" s="146"/>
      <c r="DJZ24" s="146"/>
      <c r="DKA24" s="146"/>
      <c r="DKB24" s="146"/>
      <c r="DKC24" s="146"/>
      <c r="DKD24" s="146"/>
      <c r="DKE24" s="146"/>
      <c r="DKF24" s="146"/>
      <c r="DKG24" s="146"/>
      <c r="DKH24" s="146"/>
      <c r="DKI24" s="146"/>
      <c r="DKJ24" s="146"/>
      <c r="DKK24" s="146"/>
      <c r="DKL24" s="146"/>
      <c r="DKM24" s="146"/>
      <c r="DKN24" s="146"/>
      <c r="DKO24" s="146"/>
      <c r="DKP24" s="146"/>
      <c r="DKQ24" s="146"/>
      <c r="DKR24" s="146"/>
      <c r="DKS24" s="146"/>
      <c r="DKT24" s="146"/>
      <c r="DKU24" s="146"/>
      <c r="DKV24" s="146"/>
      <c r="DKW24" s="146"/>
      <c r="DKX24" s="146"/>
      <c r="DKY24" s="146"/>
      <c r="DKZ24" s="146"/>
      <c r="DLA24" s="146"/>
      <c r="DLB24" s="146"/>
      <c r="DLC24" s="146"/>
      <c r="DLD24" s="146"/>
      <c r="DLE24" s="146"/>
      <c r="DLF24" s="146"/>
      <c r="DLG24" s="146"/>
      <c r="DLH24" s="146"/>
      <c r="DLI24" s="146"/>
      <c r="DLJ24" s="146"/>
      <c r="DLK24" s="146"/>
      <c r="DLL24" s="146"/>
      <c r="DLM24" s="146"/>
      <c r="DLN24" s="146"/>
      <c r="DLO24" s="146"/>
      <c r="DLP24" s="146"/>
      <c r="DLQ24" s="146"/>
      <c r="DLR24" s="146"/>
      <c r="DLS24" s="146"/>
      <c r="DLT24" s="146"/>
      <c r="DLU24" s="146"/>
      <c r="DLV24" s="146"/>
      <c r="DLW24" s="146"/>
      <c r="DLX24" s="146"/>
      <c r="DLY24" s="146"/>
      <c r="DLZ24" s="146"/>
      <c r="DMA24" s="146"/>
      <c r="DMB24" s="146"/>
      <c r="DMC24" s="146"/>
      <c r="DMD24" s="146"/>
      <c r="DME24" s="146"/>
      <c r="DMF24" s="146"/>
      <c r="DMG24" s="146"/>
      <c r="DMH24" s="146"/>
      <c r="DMI24" s="146"/>
      <c r="DMJ24" s="146"/>
      <c r="DMK24" s="146"/>
      <c r="DML24" s="146"/>
      <c r="DMM24" s="146"/>
      <c r="DMN24" s="146"/>
      <c r="DMO24" s="146"/>
      <c r="DMP24" s="146"/>
      <c r="DMQ24" s="146"/>
      <c r="DMR24" s="146"/>
      <c r="DMS24" s="146"/>
      <c r="DMT24" s="146"/>
      <c r="DMU24" s="146"/>
      <c r="DMV24" s="146"/>
      <c r="DMW24" s="146"/>
      <c r="DMX24" s="146"/>
      <c r="DMY24" s="146"/>
      <c r="DMZ24" s="146"/>
      <c r="DNA24" s="146"/>
      <c r="DNB24" s="146"/>
      <c r="DNC24" s="146"/>
      <c r="DND24" s="146"/>
      <c r="DNE24" s="146"/>
      <c r="DNF24" s="146"/>
      <c r="DNG24" s="146"/>
      <c r="DNH24" s="146"/>
      <c r="DNI24" s="146"/>
      <c r="DNJ24" s="146"/>
      <c r="DNK24" s="146"/>
      <c r="DNL24" s="146"/>
      <c r="DNM24" s="146"/>
      <c r="DNN24" s="146"/>
      <c r="DNO24" s="146"/>
      <c r="DNP24" s="146"/>
      <c r="DNQ24" s="146"/>
      <c r="DNR24" s="146"/>
      <c r="DNS24" s="146"/>
      <c r="DNT24" s="146"/>
      <c r="DNU24" s="146"/>
      <c r="DNV24" s="146"/>
      <c r="DNW24" s="146"/>
      <c r="DNX24" s="146"/>
      <c r="DNY24" s="146"/>
      <c r="DNZ24" s="146"/>
      <c r="DOA24" s="146"/>
      <c r="DOB24" s="146"/>
      <c r="DOC24" s="146"/>
      <c r="DOD24" s="146"/>
      <c r="DOE24" s="146"/>
      <c r="DOF24" s="146"/>
      <c r="DOG24" s="146"/>
      <c r="DOH24" s="146"/>
      <c r="DOI24" s="146"/>
      <c r="DOJ24" s="146"/>
      <c r="DOK24" s="146"/>
      <c r="DOL24" s="146"/>
      <c r="DOM24" s="146"/>
      <c r="DON24" s="146"/>
      <c r="DOO24" s="146"/>
      <c r="DOP24" s="146"/>
      <c r="DOQ24" s="146"/>
      <c r="DOR24" s="146"/>
      <c r="DOS24" s="146"/>
      <c r="DOT24" s="146"/>
      <c r="DOU24" s="146"/>
      <c r="DOV24" s="146"/>
      <c r="DOW24" s="146"/>
      <c r="DOX24" s="146"/>
      <c r="DOY24" s="146"/>
      <c r="DOZ24" s="146"/>
      <c r="DPA24" s="146"/>
      <c r="DPB24" s="146"/>
      <c r="DPC24" s="146"/>
      <c r="DPD24" s="146"/>
      <c r="DPE24" s="146"/>
      <c r="DPF24" s="146"/>
      <c r="DPG24" s="146"/>
      <c r="DPH24" s="146"/>
      <c r="DPI24" s="146"/>
      <c r="DPJ24" s="146"/>
      <c r="DPK24" s="146"/>
      <c r="DPL24" s="146"/>
      <c r="DPM24" s="146"/>
      <c r="DPN24" s="146"/>
      <c r="DPO24" s="146"/>
      <c r="DPP24" s="146"/>
      <c r="DPQ24" s="146"/>
      <c r="DPR24" s="146"/>
      <c r="DPS24" s="146"/>
      <c r="DPT24" s="146"/>
      <c r="DPU24" s="146"/>
      <c r="DPV24" s="146"/>
      <c r="DPW24" s="146"/>
      <c r="DPX24" s="146"/>
      <c r="DPY24" s="146"/>
      <c r="DPZ24" s="146"/>
      <c r="DQA24" s="146"/>
      <c r="DQB24" s="146"/>
      <c r="DQC24" s="146"/>
      <c r="DQD24" s="146"/>
      <c r="DQE24" s="146"/>
      <c r="DQF24" s="146"/>
      <c r="DQG24" s="146"/>
      <c r="DQH24" s="146"/>
      <c r="DQI24" s="146"/>
      <c r="DQJ24" s="146"/>
      <c r="DQK24" s="146"/>
      <c r="DQL24" s="146"/>
      <c r="DQM24" s="146"/>
      <c r="DQN24" s="146"/>
      <c r="DQO24" s="146"/>
      <c r="DQP24" s="146"/>
      <c r="DQQ24" s="146"/>
      <c r="DQR24" s="146"/>
      <c r="DQS24" s="146"/>
      <c r="DQT24" s="146"/>
      <c r="DQU24" s="146"/>
      <c r="DQV24" s="146"/>
      <c r="DQW24" s="146"/>
      <c r="DQX24" s="146"/>
      <c r="DQY24" s="146"/>
      <c r="DQZ24" s="146"/>
      <c r="DRA24" s="146"/>
      <c r="DRB24" s="146"/>
      <c r="DRC24" s="146"/>
      <c r="DRD24" s="146"/>
      <c r="DRE24" s="146"/>
      <c r="DRF24" s="146"/>
      <c r="DRG24" s="146"/>
      <c r="DRH24" s="146"/>
      <c r="DRI24" s="146"/>
      <c r="DRJ24" s="146"/>
      <c r="DRK24" s="146"/>
      <c r="DRL24" s="146"/>
      <c r="DRM24" s="146"/>
      <c r="DRN24" s="146"/>
      <c r="DRO24" s="146"/>
      <c r="DRP24" s="146"/>
      <c r="DRQ24" s="146"/>
      <c r="DRR24" s="146"/>
      <c r="DRS24" s="146"/>
      <c r="DRT24" s="146"/>
      <c r="DRU24" s="146"/>
      <c r="DRV24" s="146"/>
      <c r="DRW24" s="146"/>
      <c r="DRX24" s="146"/>
      <c r="DRY24" s="146"/>
      <c r="DRZ24" s="146"/>
      <c r="DSA24" s="146"/>
      <c r="DSB24" s="146"/>
      <c r="DSC24" s="146"/>
      <c r="DSD24" s="146"/>
      <c r="DSE24" s="146"/>
      <c r="DSF24" s="146"/>
      <c r="DSG24" s="146"/>
      <c r="DSH24" s="146"/>
      <c r="DSI24" s="146"/>
      <c r="DSJ24" s="146"/>
      <c r="DSK24" s="146"/>
      <c r="DSL24" s="146"/>
      <c r="DSM24" s="146"/>
      <c r="DSN24" s="146"/>
      <c r="DSO24" s="146"/>
      <c r="DSP24" s="146"/>
      <c r="DSQ24" s="146"/>
      <c r="DSR24" s="146"/>
      <c r="DSS24" s="146"/>
      <c r="DST24" s="146"/>
      <c r="DSU24" s="146"/>
      <c r="DSV24" s="146"/>
      <c r="DSW24" s="146"/>
      <c r="DSX24" s="146"/>
      <c r="DSY24" s="146"/>
      <c r="DSZ24" s="146"/>
      <c r="DTA24" s="146"/>
      <c r="DTB24" s="146"/>
      <c r="DTC24" s="146"/>
      <c r="DTD24" s="146"/>
      <c r="DTE24" s="146"/>
      <c r="DTF24" s="146"/>
      <c r="DTG24" s="146"/>
      <c r="DTH24" s="146"/>
      <c r="DTI24" s="146"/>
      <c r="DTJ24" s="146"/>
      <c r="DTK24" s="146"/>
      <c r="DTL24" s="146"/>
      <c r="DTM24" s="146"/>
      <c r="DTN24" s="146"/>
      <c r="DTO24" s="146"/>
      <c r="DTP24" s="146"/>
      <c r="DTQ24" s="146"/>
      <c r="DTR24" s="146"/>
      <c r="DTS24" s="146"/>
      <c r="DTT24" s="146"/>
      <c r="DTU24" s="146"/>
      <c r="DTV24" s="146"/>
      <c r="DTW24" s="146"/>
      <c r="DTX24" s="146"/>
      <c r="DTY24" s="146"/>
      <c r="DTZ24" s="146"/>
      <c r="DUA24" s="146"/>
      <c r="DUB24" s="146"/>
      <c r="DUC24" s="146"/>
      <c r="DUD24" s="146"/>
      <c r="DUE24" s="146"/>
      <c r="DUF24" s="146"/>
      <c r="DUG24" s="146"/>
      <c r="DUH24" s="146"/>
      <c r="DUI24" s="146"/>
      <c r="DUJ24" s="146"/>
      <c r="DUK24" s="146"/>
      <c r="DUL24" s="146"/>
      <c r="DUM24" s="146"/>
      <c r="DUN24" s="146"/>
      <c r="DUO24" s="146"/>
      <c r="DUP24" s="146"/>
      <c r="DUQ24" s="146"/>
      <c r="DUR24" s="146"/>
      <c r="DUS24" s="146"/>
      <c r="DUT24" s="146"/>
      <c r="DUU24" s="146"/>
      <c r="DUV24" s="146"/>
      <c r="DUW24" s="146"/>
      <c r="DUX24" s="146"/>
      <c r="DUY24" s="146"/>
      <c r="DUZ24" s="146"/>
      <c r="DVA24" s="146"/>
      <c r="DVB24" s="146"/>
      <c r="DVC24" s="146"/>
      <c r="DVD24" s="146"/>
      <c r="DVE24" s="146"/>
      <c r="DVF24" s="146"/>
      <c r="DVG24" s="146"/>
      <c r="DVH24" s="146"/>
      <c r="DVI24" s="146"/>
      <c r="DVJ24" s="146"/>
      <c r="DVK24" s="146"/>
      <c r="DVL24" s="146"/>
      <c r="DVM24" s="146"/>
      <c r="DVN24" s="146"/>
      <c r="DVO24" s="146"/>
      <c r="DVP24" s="146"/>
      <c r="DVQ24" s="146"/>
      <c r="DVR24" s="146"/>
      <c r="DVS24" s="146"/>
      <c r="DVT24" s="146"/>
      <c r="DVU24" s="146"/>
      <c r="DVV24" s="146"/>
      <c r="DVW24" s="146"/>
      <c r="DVX24" s="146"/>
      <c r="DVY24" s="146"/>
      <c r="DVZ24" s="146"/>
      <c r="DWA24" s="146"/>
      <c r="DWB24" s="146"/>
      <c r="DWC24" s="146"/>
      <c r="DWD24" s="146"/>
      <c r="DWE24" s="146"/>
      <c r="DWF24" s="146"/>
      <c r="DWG24" s="146"/>
      <c r="DWH24" s="146"/>
      <c r="DWI24" s="146"/>
      <c r="DWJ24" s="146"/>
      <c r="DWK24" s="146"/>
      <c r="DWL24" s="146"/>
      <c r="DWM24" s="146"/>
      <c r="DWN24" s="146"/>
      <c r="DWO24" s="146"/>
      <c r="DWP24" s="146"/>
      <c r="DWQ24" s="146"/>
      <c r="DWR24" s="146"/>
      <c r="DWS24" s="146"/>
      <c r="DWT24" s="146"/>
      <c r="DWU24" s="146"/>
      <c r="DWV24" s="146"/>
      <c r="DWW24" s="146"/>
      <c r="DWX24" s="146"/>
      <c r="DWY24" s="146"/>
      <c r="DWZ24" s="146"/>
      <c r="DXA24" s="146"/>
      <c r="DXB24" s="146"/>
      <c r="DXC24" s="146"/>
      <c r="DXD24" s="146"/>
      <c r="DXE24" s="146"/>
      <c r="DXF24" s="146"/>
      <c r="DXG24" s="146"/>
      <c r="DXH24" s="146"/>
      <c r="DXI24" s="146"/>
      <c r="DXJ24" s="146"/>
      <c r="DXK24" s="146"/>
      <c r="DXL24" s="146"/>
      <c r="DXM24" s="146"/>
      <c r="DXN24" s="146"/>
      <c r="DXO24" s="146"/>
      <c r="DXP24" s="146"/>
      <c r="DXQ24" s="146"/>
      <c r="DXR24" s="146"/>
      <c r="DXS24" s="146"/>
      <c r="DXT24" s="146"/>
      <c r="DXU24" s="146"/>
      <c r="DXV24" s="146"/>
      <c r="DXW24" s="146"/>
      <c r="DXX24" s="146"/>
      <c r="DXY24" s="146"/>
      <c r="DXZ24" s="146"/>
      <c r="DYA24" s="146"/>
      <c r="DYB24" s="146"/>
      <c r="DYC24" s="146"/>
      <c r="DYD24" s="146"/>
      <c r="DYE24" s="146"/>
      <c r="DYF24" s="146"/>
      <c r="DYG24" s="146"/>
      <c r="DYH24" s="146"/>
      <c r="DYI24" s="146"/>
      <c r="DYJ24" s="146"/>
      <c r="DYK24" s="146"/>
      <c r="DYL24" s="146"/>
      <c r="DYM24" s="146"/>
      <c r="DYN24" s="146"/>
      <c r="DYO24" s="146"/>
      <c r="DYP24" s="146"/>
      <c r="DYQ24" s="146"/>
      <c r="DYR24" s="146"/>
      <c r="DYS24" s="146"/>
      <c r="DYT24" s="146"/>
      <c r="DYU24" s="146"/>
      <c r="DYV24" s="146"/>
      <c r="DYW24" s="146"/>
      <c r="DYX24" s="146"/>
      <c r="DYY24" s="146"/>
      <c r="DYZ24" s="146"/>
      <c r="DZA24" s="146"/>
      <c r="DZB24" s="146"/>
      <c r="DZC24" s="146"/>
      <c r="DZD24" s="146"/>
      <c r="DZE24" s="146"/>
      <c r="DZF24" s="146"/>
      <c r="DZG24" s="146"/>
      <c r="DZH24" s="146"/>
      <c r="DZI24" s="146"/>
      <c r="DZJ24" s="146"/>
      <c r="DZK24" s="146"/>
      <c r="DZL24" s="146"/>
      <c r="DZM24" s="146"/>
      <c r="DZN24" s="146"/>
      <c r="DZO24" s="146"/>
      <c r="DZP24" s="146"/>
      <c r="DZQ24" s="146"/>
      <c r="DZR24" s="146"/>
      <c r="DZS24" s="146"/>
      <c r="DZT24" s="146"/>
      <c r="DZU24" s="146"/>
      <c r="DZV24" s="146"/>
      <c r="DZW24" s="146"/>
      <c r="DZX24" s="146"/>
      <c r="DZY24" s="146"/>
      <c r="DZZ24" s="146"/>
      <c r="EAA24" s="146"/>
      <c r="EAB24" s="146"/>
      <c r="EAC24" s="146"/>
      <c r="EAD24" s="146"/>
      <c r="EAE24" s="146"/>
      <c r="EAF24" s="146"/>
      <c r="EAG24" s="146"/>
      <c r="EAH24" s="146"/>
      <c r="EAI24" s="146"/>
      <c r="EAJ24" s="146"/>
      <c r="EAK24" s="146"/>
      <c r="EAL24" s="146"/>
      <c r="EAM24" s="146"/>
      <c r="EAN24" s="146"/>
      <c r="EAO24" s="146"/>
      <c r="EAP24" s="146"/>
      <c r="EAQ24" s="146"/>
      <c r="EAR24" s="146"/>
      <c r="EAS24" s="146"/>
      <c r="EAT24" s="146"/>
      <c r="EAU24" s="146"/>
      <c r="EAV24" s="146"/>
      <c r="EAW24" s="146"/>
      <c r="EAX24" s="146"/>
      <c r="EAY24" s="146"/>
      <c r="EAZ24" s="146"/>
      <c r="EBA24" s="146"/>
      <c r="EBB24" s="146"/>
      <c r="EBC24" s="146"/>
      <c r="EBD24" s="146"/>
      <c r="EBE24" s="146"/>
      <c r="EBF24" s="146"/>
      <c r="EBG24" s="146"/>
      <c r="EBH24" s="146"/>
      <c r="EBI24" s="146"/>
      <c r="EBJ24" s="146"/>
      <c r="EBK24" s="146"/>
      <c r="EBL24" s="146"/>
      <c r="EBM24" s="146"/>
      <c r="EBN24" s="146"/>
      <c r="EBO24" s="146"/>
      <c r="EBP24" s="146"/>
      <c r="EBQ24" s="146"/>
      <c r="EBR24" s="146"/>
      <c r="EBS24" s="146"/>
      <c r="EBT24" s="146"/>
      <c r="EBU24" s="146"/>
      <c r="EBV24" s="146"/>
      <c r="EBW24" s="146"/>
      <c r="EBX24" s="146"/>
      <c r="EBY24" s="146"/>
      <c r="EBZ24" s="146"/>
      <c r="ECA24" s="146"/>
      <c r="ECB24" s="146"/>
      <c r="ECC24" s="146"/>
      <c r="ECD24" s="146"/>
      <c r="ECE24" s="146"/>
      <c r="ECF24" s="146"/>
      <c r="ECG24" s="146"/>
      <c r="ECH24" s="146"/>
      <c r="ECI24" s="146"/>
      <c r="ECJ24" s="146"/>
      <c r="ECK24" s="146"/>
      <c r="ECL24" s="146"/>
      <c r="ECM24" s="146"/>
      <c r="ECN24" s="146"/>
      <c r="ECO24" s="146"/>
      <c r="ECP24" s="146"/>
      <c r="ECQ24" s="146"/>
      <c r="ECR24" s="146"/>
      <c r="ECS24" s="146"/>
      <c r="ECT24" s="146"/>
      <c r="ECU24" s="146"/>
      <c r="ECV24" s="146"/>
      <c r="ECW24" s="146"/>
      <c r="ECX24" s="146"/>
      <c r="ECY24" s="146"/>
      <c r="ECZ24" s="146"/>
      <c r="EDA24" s="146"/>
      <c r="EDB24" s="146"/>
      <c r="EDC24" s="146"/>
      <c r="EDD24" s="146"/>
      <c r="EDE24" s="146"/>
      <c r="EDF24" s="146"/>
      <c r="EDG24" s="146"/>
      <c r="EDH24" s="146"/>
      <c r="EDI24" s="146"/>
      <c r="EDJ24" s="146"/>
      <c r="EDK24" s="146"/>
      <c r="EDL24" s="146"/>
      <c r="EDM24" s="146"/>
      <c r="EDN24" s="146"/>
      <c r="EDO24" s="146"/>
      <c r="EDP24" s="146"/>
      <c r="EDQ24" s="146"/>
      <c r="EDR24" s="146"/>
      <c r="EDS24" s="146"/>
      <c r="EDT24" s="146"/>
      <c r="EDU24" s="146"/>
      <c r="EDV24" s="146"/>
      <c r="EDW24" s="146"/>
      <c r="EDX24" s="146"/>
      <c r="EDY24" s="146"/>
      <c r="EDZ24" s="146"/>
      <c r="EEA24" s="146"/>
      <c r="EEB24" s="146"/>
      <c r="EEC24" s="146"/>
      <c r="EED24" s="146"/>
      <c r="EEE24" s="146"/>
      <c r="EEF24" s="146"/>
      <c r="EEG24" s="146"/>
      <c r="EEH24" s="146"/>
      <c r="EEI24" s="146"/>
      <c r="EEJ24" s="146"/>
      <c r="EEK24" s="146"/>
      <c r="EEL24" s="146"/>
      <c r="EEM24" s="146"/>
      <c r="EEN24" s="146"/>
      <c r="EEO24" s="146"/>
      <c r="EEP24" s="146"/>
      <c r="EEQ24" s="146"/>
      <c r="EER24" s="146"/>
      <c r="EES24" s="146"/>
      <c r="EET24" s="146"/>
      <c r="EEU24" s="146"/>
      <c r="EEV24" s="146"/>
      <c r="EEW24" s="146"/>
      <c r="EEX24" s="146"/>
      <c r="EEY24" s="146"/>
      <c r="EEZ24" s="146"/>
      <c r="EFA24" s="146"/>
      <c r="EFB24" s="146"/>
      <c r="EFC24" s="146"/>
      <c r="EFD24" s="146"/>
      <c r="EFE24" s="146"/>
      <c r="EFF24" s="146"/>
      <c r="EFG24" s="146"/>
      <c r="EFH24" s="146"/>
      <c r="EFI24" s="146"/>
      <c r="EFJ24" s="146"/>
      <c r="EFK24" s="146"/>
      <c r="EFL24" s="146"/>
      <c r="EFM24" s="146"/>
      <c r="EFN24" s="146"/>
      <c r="EFO24" s="146"/>
      <c r="EFP24" s="146"/>
      <c r="EFQ24" s="146"/>
      <c r="EFR24" s="146"/>
      <c r="EFS24" s="146"/>
      <c r="EFT24" s="146"/>
      <c r="EFU24" s="146"/>
      <c r="EFV24" s="146"/>
      <c r="EFW24" s="146"/>
      <c r="EFX24" s="146"/>
      <c r="EFY24" s="146"/>
      <c r="EFZ24" s="146"/>
      <c r="EGA24" s="146"/>
      <c r="EGB24" s="146"/>
      <c r="EGC24" s="146"/>
      <c r="EGD24" s="146"/>
      <c r="EGE24" s="146"/>
      <c r="EGF24" s="146"/>
      <c r="EGG24" s="146"/>
      <c r="EGH24" s="146"/>
      <c r="EGI24" s="146"/>
      <c r="EGJ24" s="146"/>
      <c r="EGK24" s="146"/>
      <c r="EGL24" s="146"/>
      <c r="EGM24" s="146"/>
      <c r="EGN24" s="146"/>
      <c r="EGO24" s="146"/>
      <c r="EGP24" s="146"/>
      <c r="EGQ24" s="146"/>
      <c r="EGR24" s="146"/>
      <c r="EGS24" s="146"/>
      <c r="EGT24" s="146"/>
      <c r="EGU24" s="146"/>
      <c r="EGV24" s="146"/>
      <c r="EGW24" s="146"/>
      <c r="EGX24" s="146"/>
      <c r="EGY24" s="146"/>
      <c r="EGZ24" s="146"/>
      <c r="EHA24" s="146"/>
      <c r="EHB24" s="146"/>
      <c r="EHC24" s="146"/>
      <c r="EHD24" s="146"/>
      <c r="EHE24" s="146"/>
      <c r="EHF24" s="146"/>
      <c r="EHG24" s="146"/>
      <c r="EHH24" s="146"/>
      <c r="EHI24" s="146"/>
      <c r="EHJ24" s="146"/>
      <c r="EHK24" s="146"/>
      <c r="EHL24" s="146"/>
      <c r="EHM24" s="146"/>
      <c r="EHN24" s="146"/>
      <c r="EHO24" s="146"/>
      <c r="EHP24" s="146"/>
      <c r="EHQ24" s="146"/>
      <c r="EHR24" s="146"/>
      <c r="EHS24" s="146"/>
      <c r="EHT24" s="146"/>
      <c r="EHU24" s="146"/>
      <c r="EHV24" s="146"/>
      <c r="EHW24" s="146"/>
      <c r="EHX24" s="146"/>
      <c r="EHY24" s="146"/>
      <c r="EHZ24" s="146"/>
      <c r="EIA24" s="146"/>
      <c r="EIB24" s="146"/>
      <c r="EIC24" s="146"/>
      <c r="EID24" s="146"/>
      <c r="EIE24" s="146"/>
      <c r="EIF24" s="146"/>
      <c r="EIG24" s="146"/>
      <c r="EIH24" s="146"/>
      <c r="EII24" s="146"/>
      <c r="EIJ24" s="146"/>
      <c r="EIK24" s="146"/>
      <c r="EIL24" s="146"/>
      <c r="EIM24" s="146"/>
      <c r="EIN24" s="146"/>
      <c r="EIO24" s="146"/>
      <c r="EIP24" s="146"/>
      <c r="EIQ24" s="146"/>
      <c r="EIR24" s="146"/>
      <c r="EIS24" s="146"/>
      <c r="EIT24" s="146"/>
      <c r="EIU24" s="146"/>
      <c r="EIV24" s="146"/>
      <c r="EIW24" s="146"/>
      <c r="EIX24" s="146"/>
      <c r="EIY24" s="146"/>
      <c r="EIZ24" s="146"/>
      <c r="EJA24" s="146"/>
      <c r="EJB24" s="146"/>
      <c r="EJC24" s="146"/>
      <c r="EJD24" s="146"/>
      <c r="EJE24" s="146"/>
      <c r="EJF24" s="146"/>
      <c r="EJG24" s="146"/>
      <c r="EJH24" s="146"/>
      <c r="EJI24" s="146"/>
      <c r="EJJ24" s="146"/>
      <c r="EJK24" s="146"/>
      <c r="EJL24" s="146"/>
      <c r="EJM24" s="146"/>
      <c r="EJN24" s="146"/>
      <c r="EJO24" s="146"/>
      <c r="EJP24" s="146"/>
      <c r="EJQ24" s="146"/>
      <c r="EJR24" s="146"/>
      <c r="EJS24" s="146"/>
      <c r="EJT24" s="146"/>
      <c r="EJU24" s="146"/>
      <c r="EJV24" s="146"/>
      <c r="EJW24" s="146"/>
      <c r="EJX24" s="146"/>
      <c r="EJY24" s="146"/>
      <c r="EJZ24" s="146"/>
      <c r="EKA24" s="146"/>
      <c r="EKB24" s="146"/>
      <c r="EKC24" s="146"/>
      <c r="EKD24" s="146"/>
      <c r="EKE24" s="146"/>
      <c r="EKF24" s="146"/>
      <c r="EKG24" s="146"/>
      <c r="EKH24" s="146"/>
      <c r="EKI24" s="146"/>
      <c r="EKJ24" s="146"/>
      <c r="EKK24" s="146"/>
      <c r="EKL24" s="146"/>
      <c r="EKM24" s="146"/>
      <c r="EKN24" s="146"/>
      <c r="EKO24" s="146"/>
      <c r="EKP24" s="146"/>
      <c r="EKQ24" s="146"/>
      <c r="EKR24" s="146"/>
      <c r="EKS24" s="146"/>
      <c r="EKT24" s="146"/>
      <c r="EKU24" s="146"/>
      <c r="EKV24" s="146"/>
      <c r="EKW24" s="146"/>
      <c r="EKX24" s="146"/>
      <c r="EKY24" s="146"/>
      <c r="EKZ24" s="146"/>
      <c r="ELA24" s="146"/>
      <c r="ELB24" s="146"/>
      <c r="ELC24" s="146"/>
      <c r="ELD24" s="146"/>
      <c r="ELE24" s="146"/>
      <c r="ELF24" s="146"/>
      <c r="ELG24" s="146"/>
      <c r="ELH24" s="146"/>
      <c r="ELI24" s="146"/>
      <c r="ELJ24" s="146"/>
      <c r="ELK24" s="146"/>
      <c r="ELL24" s="146"/>
      <c r="ELM24" s="146"/>
      <c r="ELN24" s="146"/>
      <c r="ELO24" s="146"/>
      <c r="ELP24" s="146"/>
      <c r="ELQ24" s="146"/>
      <c r="ELR24" s="146"/>
      <c r="ELS24" s="146"/>
      <c r="ELT24" s="146"/>
      <c r="ELU24" s="146"/>
      <c r="ELV24" s="146"/>
      <c r="ELW24" s="146"/>
      <c r="ELX24" s="146"/>
      <c r="ELY24" s="146"/>
      <c r="ELZ24" s="146"/>
      <c r="EMA24" s="146"/>
      <c r="EMB24" s="146"/>
      <c r="EMC24" s="146"/>
      <c r="EMD24" s="146"/>
      <c r="EME24" s="146"/>
      <c r="EMF24" s="146"/>
      <c r="EMG24" s="146"/>
      <c r="EMH24" s="146"/>
      <c r="EMI24" s="146"/>
      <c r="EMJ24" s="146"/>
      <c r="EMK24" s="146"/>
      <c r="EML24" s="146"/>
      <c r="EMM24" s="146"/>
      <c r="EMN24" s="146"/>
      <c r="EMO24" s="146"/>
      <c r="EMP24" s="146"/>
      <c r="EMQ24" s="146"/>
      <c r="EMR24" s="146"/>
      <c r="EMS24" s="146"/>
      <c r="EMT24" s="146"/>
      <c r="EMU24" s="146"/>
      <c r="EMV24" s="146"/>
      <c r="EMW24" s="146"/>
      <c r="EMX24" s="146"/>
      <c r="EMY24" s="146"/>
      <c r="EMZ24" s="146"/>
      <c r="ENA24" s="146"/>
      <c r="ENB24" s="146"/>
      <c r="ENC24" s="146"/>
      <c r="END24" s="146"/>
      <c r="ENE24" s="146"/>
      <c r="ENF24" s="146"/>
      <c r="ENG24" s="146"/>
      <c r="ENH24" s="146"/>
      <c r="ENI24" s="146"/>
      <c r="ENJ24" s="146"/>
      <c r="ENK24" s="146"/>
      <c r="ENL24" s="146"/>
      <c r="ENM24" s="146"/>
      <c r="ENN24" s="146"/>
      <c r="ENO24" s="146"/>
      <c r="ENP24" s="146"/>
      <c r="ENQ24" s="146"/>
      <c r="ENR24" s="146"/>
      <c r="ENS24" s="146"/>
      <c r="ENT24" s="146"/>
      <c r="ENU24" s="146"/>
      <c r="ENV24" s="146"/>
      <c r="ENW24" s="146"/>
      <c r="ENX24" s="146"/>
      <c r="ENY24" s="146"/>
      <c r="ENZ24" s="146"/>
      <c r="EOA24" s="146"/>
      <c r="EOB24" s="146"/>
      <c r="EOC24" s="146"/>
      <c r="EOD24" s="146"/>
      <c r="EOE24" s="146"/>
      <c r="EOF24" s="146"/>
      <c r="EOG24" s="146"/>
      <c r="EOH24" s="146"/>
      <c r="EOI24" s="146"/>
      <c r="EOJ24" s="146"/>
      <c r="EOK24" s="146"/>
      <c r="EOL24" s="146"/>
      <c r="EOM24" s="146"/>
      <c r="EON24" s="146"/>
      <c r="EOO24" s="146"/>
      <c r="EOP24" s="146"/>
      <c r="EOQ24" s="146"/>
      <c r="EOR24" s="146"/>
      <c r="EOS24" s="146"/>
      <c r="EOT24" s="146"/>
      <c r="EOU24" s="146"/>
      <c r="EOV24" s="146"/>
      <c r="EOW24" s="146"/>
      <c r="EOX24" s="146"/>
      <c r="EOY24" s="146"/>
      <c r="EOZ24" s="146"/>
      <c r="EPA24" s="146"/>
      <c r="EPB24" s="146"/>
      <c r="EPC24" s="146"/>
      <c r="EPD24" s="146"/>
      <c r="EPE24" s="146"/>
      <c r="EPF24" s="146"/>
      <c r="EPG24" s="146"/>
      <c r="EPH24" s="146"/>
      <c r="EPI24" s="146"/>
      <c r="EPJ24" s="146"/>
      <c r="EPK24" s="146"/>
      <c r="EPL24" s="146"/>
      <c r="EPM24" s="146"/>
      <c r="EPN24" s="146"/>
      <c r="EPO24" s="146"/>
      <c r="EPP24" s="146"/>
      <c r="EPQ24" s="146"/>
      <c r="EPR24" s="146"/>
      <c r="EPS24" s="146"/>
      <c r="EPT24" s="146"/>
      <c r="EPU24" s="146"/>
      <c r="EPV24" s="146"/>
      <c r="EPW24" s="146"/>
      <c r="EPX24" s="146"/>
      <c r="EPY24" s="146"/>
      <c r="EPZ24" s="146"/>
      <c r="EQA24" s="146"/>
      <c r="EQB24" s="146"/>
      <c r="EQC24" s="146"/>
      <c r="EQD24" s="146"/>
      <c r="EQE24" s="146"/>
      <c r="EQF24" s="146"/>
      <c r="EQG24" s="146"/>
      <c r="EQH24" s="146"/>
      <c r="EQI24" s="146"/>
      <c r="EQJ24" s="146"/>
      <c r="EQK24" s="146"/>
      <c r="EQL24" s="146"/>
      <c r="EQM24" s="146"/>
      <c r="EQN24" s="146"/>
      <c r="EQO24" s="146"/>
      <c r="EQP24" s="146"/>
      <c r="EQQ24" s="146"/>
      <c r="EQR24" s="146"/>
      <c r="EQS24" s="146"/>
      <c r="EQT24" s="146"/>
      <c r="EQU24" s="146"/>
      <c r="EQV24" s="146"/>
      <c r="EQW24" s="146"/>
      <c r="EQX24" s="146"/>
      <c r="EQY24" s="146"/>
      <c r="EQZ24" s="146"/>
      <c r="ERA24" s="146"/>
      <c r="ERB24" s="146"/>
      <c r="ERC24" s="146"/>
      <c r="ERD24" s="146"/>
      <c r="ERE24" s="146"/>
      <c r="ERF24" s="146"/>
      <c r="ERG24" s="146"/>
      <c r="ERH24" s="146"/>
      <c r="ERI24" s="146"/>
      <c r="ERJ24" s="146"/>
      <c r="ERK24" s="146"/>
      <c r="ERL24" s="146"/>
      <c r="ERM24" s="146"/>
      <c r="ERN24" s="146"/>
      <c r="ERO24" s="146"/>
      <c r="ERP24" s="146"/>
      <c r="ERQ24" s="146"/>
      <c r="ERR24" s="146"/>
      <c r="ERS24" s="146"/>
      <c r="ERT24" s="146"/>
      <c r="ERU24" s="146"/>
      <c r="ERV24" s="146"/>
      <c r="ERW24" s="146"/>
      <c r="ERX24" s="146"/>
      <c r="ERY24" s="146"/>
      <c r="ERZ24" s="146"/>
      <c r="ESA24" s="146"/>
      <c r="ESB24" s="146"/>
      <c r="ESC24" s="146"/>
      <c r="ESD24" s="146"/>
      <c r="ESE24" s="146"/>
      <c r="ESF24" s="146"/>
      <c r="ESG24" s="146"/>
      <c r="ESH24" s="146"/>
      <c r="ESI24" s="146"/>
      <c r="ESJ24" s="146"/>
      <c r="ESK24" s="146"/>
      <c r="ESL24" s="146"/>
      <c r="ESM24" s="146"/>
      <c r="ESN24" s="146"/>
      <c r="ESO24" s="146"/>
      <c r="ESP24" s="146"/>
      <c r="ESQ24" s="146"/>
      <c r="ESR24" s="146"/>
      <c r="ESS24" s="146"/>
      <c r="EST24" s="146"/>
      <c r="ESU24" s="146"/>
      <c r="ESV24" s="146"/>
      <c r="ESW24" s="146"/>
      <c r="ESX24" s="146"/>
      <c r="ESY24" s="146"/>
      <c r="ESZ24" s="146"/>
      <c r="ETA24" s="146"/>
      <c r="ETB24" s="146"/>
      <c r="ETC24" s="146"/>
      <c r="ETD24" s="146"/>
      <c r="ETE24" s="146"/>
      <c r="ETF24" s="146"/>
      <c r="ETG24" s="146"/>
      <c r="ETH24" s="146"/>
      <c r="ETI24" s="146"/>
      <c r="ETJ24" s="146"/>
      <c r="ETK24" s="146"/>
      <c r="ETL24" s="146"/>
      <c r="ETM24" s="146"/>
      <c r="ETN24" s="146"/>
      <c r="ETO24" s="146"/>
      <c r="ETP24" s="146"/>
      <c r="ETQ24" s="146"/>
      <c r="ETR24" s="146"/>
      <c r="ETS24" s="146"/>
      <c r="ETT24" s="146"/>
      <c r="ETU24" s="146"/>
      <c r="ETV24" s="146"/>
      <c r="ETW24" s="146"/>
      <c r="ETX24" s="146"/>
      <c r="ETY24" s="146"/>
      <c r="ETZ24" s="146"/>
      <c r="EUA24" s="146"/>
      <c r="EUB24" s="146"/>
      <c r="EUC24" s="146"/>
      <c r="EUD24" s="146"/>
      <c r="EUE24" s="146"/>
      <c r="EUF24" s="146"/>
      <c r="EUG24" s="146"/>
      <c r="EUH24" s="146"/>
      <c r="EUI24" s="146"/>
      <c r="EUJ24" s="146"/>
      <c r="EUK24" s="146"/>
      <c r="EUL24" s="146"/>
      <c r="EUM24" s="146"/>
      <c r="EUN24" s="146"/>
      <c r="EUO24" s="146"/>
      <c r="EUP24" s="146"/>
      <c r="EUQ24" s="146"/>
      <c r="EUR24" s="146"/>
      <c r="EUS24" s="146"/>
      <c r="EUT24" s="146"/>
      <c r="EUU24" s="146"/>
      <c r="EUV24" s="146"/>
      <c r="EUW24" s="146"/>
      <c r="EUX24" s="146"/>
      <c r="EUY24" s="146"/>
      <c r="EUZ24" s="146"/>
      <c r="EVA24" s="146"/>
      <c r="EVB24" s="146"/>
      <c r="EVC24" s="146"/>
      <c r="EVD24" s="146"/>
      <c r="EVE24" s="146"/>
      <c r="EVF24" s="146"/>
      <c r="EVG24" s="146"/>
      <c r="EVH24" s="146"/>
      <c r="EVI24" s="146"/>
      <c r="EVJ24" s="146"/>
      <c r="EVK24" s="146"/>
      <c r="EVL24" s="146"/>
      <c r="EVM24" s="146"/>
      <c r="EVN24" s="146"/>
      <c r="EVO24" s="146"/>
      <c r="EVP24" s="146"/>
      <c r="EVQ24" s="146"/>
      <c r="EVR24" s="146"/>
      <c r="EVS24" s="146"/>
      <c r="EVT24" s="146"/>
      <c r="EVU24" s="146"/>
      <c r="EVV24" s="146"/>
      <c r="EVW24" s="146"/>
      <c r="EVX24" s="146"/>
      <c r="EVY24" s="146"/>
      <c r="EVZ24" s="146"/>
      <c r="EWA24" s="146"/>
      <c r="EWB24" s="146"/>
      <c r="EWC24" s="146"/>
      <c r="EWD24" s="146"/>
      <c r="EWE24" s="146"/>
      <c r="EWF24" s="146"/>
      <c r="EWG24" s="146"/>
      <c r="EWH24" s="146"/>
      <c r="EWI24" s="146"/>
      <c r="EWJ24" s="146"/>
      <c r="EWK24" s="146"/>
      <c r="EWL24" s="146"/>
      <c r="EWM24" s="146"/>
      <c r="EWN24" s="146"/>
      <c r="EWO24" s="146"/>
      <c r="EWP24" s="146"/>
      <c r="EWQ24" s="146"/>
      <c r="EWR24" s="146"/>
      <c r="EWS24" s="146"/>
      <c r="EWT24" s="146"/>
      <c r="EWU24" s="146"/>
      <c r="EWV24" s="146"/>
      <c r="EWW24" s="146"/>
      <c r="EWX24" s="146"/>
      <c r="EWY24" s="146"/>
      <c r="EWZ24" s="146"/>
      <c r="EXA24" s="146"/>
      <c r="EXB24" s="146"/>
      <c r="EXC24" s="146"/>
      <c r="EXD24" s="146"/>
      <c r="EXE24" s="146"/>
      <c r="EXF24" s="146"/>
      <c r="EXG24" s="146"/>
      <c r="EXH24" s="146"/>
      <c r="EXI24" s="146"/>
      <c r="EXJ24" s="146"/>
      <c r="EXK24" s="146"/>
      <c r="EXL24" s="146"/>
      <c r="EXM24" s="146"/>
      <c r="EXN24" s="146"/>
      <c r="EXO24" s="146"/>
      <c r="EXP24" s="146"/>
      <c r="EXQ24" s="146"/>
      <c r="EXR24" s="146"/>
      <c r="EXS24" s="146"/>
      <c r="EXT24" s="146"/>
      <c r="EXU24" s="146"/>
      <c r="EXV24" s="146"/>
      <c r="EXW24" s="146"/>
      <c r="EXX24" s="146"/>
      <c r="EXY24" s="146"/>
      <c r="EXZ24" s="146"/>
      <c r="EYA24" s="146"/>
      <c r="EYB24" s="146"/>
      <c r="EYC24" s="146"/>
      <c r="EYD24" s="146"/>
      <c r="EYE24" s="146"/>
      <c r="EYF24" s="146"/>
      <c r="EYG24" s="146"/>
      <c r="EYH24" s="146"/>
      <c r="EYI24" s="146"/>
      <c r="EYJ24" s="146"/>
      <c r="EYK24" s="146"/>
      <c r="EYL24" s="146"/>
      <c r="EYM24" s="146"/>
      <c r="EYN24" s="146"/>
      <c r="EYO24" s="146"/>
      <c r="EYP24" s="146"/>
      <c r="EYQ24" s="146"/>
      <c r="EYR24" s="146"/>
      <c r="EYS24" s="146"/>
      <c r="EYT24" s="146"/>
      <c r="EYU24" s="146"/>
      <c r="EYV24" s="146"/>
      <c r="EYW24" s="146"/>
      <c r="EYX24" s="146"/>
      <c r="EYY24" s="146"/>
      <c r="EYZ24" s="146"/>
      <c r="EZA24" s="146"/>
      <c r="EZB24" s="146"/>
      <c r="EZC24" s="146"/>
      <c r="EZD24" s="146"/>
      <c r="EZE24" s="146"/>
      <c r="EZF24" s="146"/>
      <c r="EZG24" s="146"/>
      <c r="EZH24" s="146"/>
      <c r="EZI24" s="146"/>
      <c r="EZJ24" s="146"/>
      <c r="EZK24" s="146"/>
      <c r="EZL24" s="146"/>
      <c r="EZM24" s="146"/>
      <c r="EZN24" s="146"/>
      <c r="EZO24" s="146"/>
      <c r="EZP24" s="146"/>
      <c r="EZQ24" s="146"/>
      <c r="EZR24" s="146"/>
      <c r="EZS24" s="146"/>
      <c r="EZT24" s="146"/>
      <c r="EZU24" s="146"/>
      <c r="EZV24" s="146"/>
      <c r="EZW24" s="146"/>
      <c r="EZX24" s="146"/>
      <c r="EZY24" s="146"/>
      <c r="EZZ24" s="146"/>
      <c r="FAA24" s="146"/>
      <c r="FAB24" s="146"/>
      <c r="FAC24" s="146"/>
      <c r="FAD24" s="146"/>
      <c r="FAE24" s="146"/>
      <c r="FAF24" s="146"/>
      <c r="FAG24" s="146"/>
      <c r="FAH24" s="146"/>
      <c r="FAI24" s="146"/>
      <c r="FAJ24" s="146"/>
      <c r="FAK24" s="146"/>
      <c r="FAL24" s="146"/>
      <c r="FAM24" s="146"/>
      <c r="FAN24" s="146"/>
      <c r="FAO24" s="146"/>
      <c r="FAP24" s="146"/>
      <c r="FAQ24" s="146"/>
      <c r="FAR24" s="146"/>
      <c r="FAS24" s="146"/>
      <c r="FAT24" s="146"/>
      <c r="FAU24" s="146"/>
      <c r="FAV24" s="146"/>
      <c r="FAW24" s="146"/>
      <c r="FAX24" s="146"/>
      <c r="FAY24" s="146"/>
      <c r="FAZ24" s="146"/>
      <c r="FBA24" s="146"/>
      <c r="FBB24" s="146"/>
      <c r="FBC24" s="146"/>
      <c r="FBD24" s="146"/>
      <c r="FBE24" s="146"/>
      <c r="FBF24" s="146"/>
      <c r="FBG24" s="146"/>
      <c r="FBH24" s="146"/>
      <c r="FBI24" s="146"/>
      <c r="FBJ24" s="146"/>
      <c r="FBK24" s="146"/>
      <c r="FBL24" s="146"/>
      <c r="FBM24" s="146"/>
      <c r="FBN24" s="146"/>
      <c r="FBO24" s="146"/>
      <c r="FBP24" s="146"/>
      <c r="FBQ24" s="146"/>
      <c r="FBR24" s="146"/>
      <c r="FBS24" s="146"/>
      <c r="FBT24" s="146"/>
      <c r="FBU24" s="146"/>
      <c r="FBV24" s="146"/>
      <c r="FBW24" s="146"/>
      <c r="FBX24" s="146"/>
      <c r="FBY24" s="146"/>
      <c r="FBZ24" s="146"/>
      <c r="FCA24" s="146"/>
      <c r="FCB24" s="146"/>
      <c r="FCC24" s="146"/>
      <c r="FCD24" s="146"/>
      <c r="FCE24" s="146"/>
      <c r="FCF24" s="146"/>
      <c r="FCG24" s="146"/>
      <c r="FCH24" s="146"/>
      <c r="FCI24" s="146"/>
      <c r="FCJ24" s="146"/>
      <c r="FCK24" s="146"/>
      <c r="FCL24" s="146"/>
      <c r="FCM24" s="146"/>
      <c r="FCN24" s="146"/>
      <c r="FCO24" s="146"/>
      <c r="FCP24" s="146"/>
      <c r="FCQ24" s="146"/>
      <c r="FCR24" s="146"/>
      <c r="FCS24" s="146"/>
      <c r="FCT24" s="146"/>
      <c r="FCU24" s="146"/>
      <c r="FCV24" s="146"/>
      <c r="FCW24" s="146"/>
      <c r="FCX24" s="146"/>
      <c r="FCY24" s="146"/>
      <c r="FCZ24" s="146"/>
      <c r="FDA24" s="146"/>
      <c r="FDB24" s="146"/>
      <c r="FDC24" s="146"/>
      <c r="FDD24" s="146"/>
      <c r="FDE24" s="146"/>
      <c r="FDF24" s="146"/>
      <c r="FDG24" s="146"/>
      <c r="FDH24" s="146"/>
      <c r="FDI24" s="146"/>
      <c r="FDJ24" s="146"/>
      <c r="FDK24" s="146"/>
      <c r="FDL24" s="146"/>
      <c r="FDM24" s="146"/>
      <c r="FDN24" s="146"/>
      <c r="FDO24" s="146"/>
      <c r="FDP24" s="146"/>
      <c r="FDQ24" s="146"/>
      <c r="FDR24" s="146"/>
      <c r="FDS24" s="146"/>
      <c r="FDT24" s="146"/>
      <c r="FDU24" s="146"/>
      <c r="FDV24" s="146"/>
      <c r="FDW24" s="146"/>
      <c r="FDX24" s="146"/>
      <c r="FDY24" s="146"/>
      <c r="FDZ24" s="146"/>
      <c r="FEA24" s="146"/>
      <c r="FEB24" s="146"/>
      <c r="FEC24" s="146"/>
      <c r="FED24" s="146"/>
      <c r="FEE24" s="146"/>
      <c r="FEF24" s="146"/>
      <c r="FEG24" s="146"/>
      <c r="FEH24" s="146"/>
      <c r="FEI24" s="146"/>
      <c r="FEJ24" s="146"/>
      <c r="FEK24" s="146"/>
      <c r="FEL24" s="146"/>
      <c r="FEM24" s="146"/>
      <c r="FEN24" s="146"/>
      <c r="FEO24" s="146"/>
      <c r="FEP24" s="146"/>
      <c r="FEQ24" s="146"/>
      <c r="FER24" s="146"/>
      <c r="FES24" s="146"/>
      <c r="FET24" s="146"/>
      <c r="FEU24" s="146"/>
      <c r="FEV24" s="146"/>
      <c r="FEW24" s="146"/>
      <c r="FEX24" s="146"/>
      <c r="FEY24" s="146"/>
      <c r="FEZ24" s="146"/>
      <c r="FFA24" s="146"/>
      <c r="FFB24" s="146"/>
      <c r="FFC24" s="146"/>
      <c r="FFD24" s="146"/>
      <c r="FFE24" s="146"/>
      <c r="FFF24" s="146"/>
      <c r="FFG24" s="146"/>
      <c r="FFH24" s="146"/>
      <c r="FFI24" s="146"/>
      <c r="FFJ24" s="146"/>
      <c r="FFK24" s="146"/>
      <c r="FFL24" s="146"/>
      <c r="FFM24" s="146"/>
      <c r="FFN24" s="146"/>
      <c r="FFO24" s="146"/>
      <c r="FFP24" s="146"/>
      <c r="FFQ24" s="146"/>
      <c r="FFR24" s="146"/>
      <c r="FFS24" s="146"/>
      <c r="FFT24" s="146"/>
      <c r="FFU24" s="146"/>
      <c r="FFV24" s="146"/>
      <c r="FFW24" s="146"/>
      <c r="FFX24" s="146"/>
      <c r="FFY24" s="146"/>
      <c r="FFZ24" s="146"/>
      <c r="FGA24" s="146"/>
      <c r="FGB24" s="146"/>
      <c r="FGC24" s="146"/>
      <c r="FGD24" s="146"/>
      <c r="FGE24" s="146"/>
      <c r="FGF24" s="146"/>
      <c r="FGG24" s="146"/>
      <c r="FGH24" s="146"/>
      <c r="FGI24" s="146"/>
      <c r="FGJ24" s="146"/>
      <c r="FGK24" s="146"/>
      <c r="FGL24" s="146"/>
      <c r="FGM24" s="146"/>
      <c r="FGN24" s="146"/>
      <c r="FGO24" s="146"/>
      <c r="FGP24" s="146"/>
      <c r="FGQ24" s="146"/>
      <c r="FGR24" s="146"/>
      <c r="FGS24" s="146"/>
      <c r="FGT24" s="146"/>
      <c r="FGU24" s="146"/>
      <c r="FGV24" s="146"/>
      <c r="FGW24" s="146"/>
      <c r="FGX24" s="146"/>
      <c r="FGY24" s="146"/>
      <c r="FGZ24" s="146"/>
      <c r="FHA24" s="146"/>
      <c r="FHB24" s="146"/>
      <c r="FHC24" s="146"/>
      <c r="FHD24" s="146"/>
      <c r="FHE24" s="146"/>
      <c r="FHF24" s="146"/>
      <c r="FHG24" s="146"/>
      <c r="FHH24" s="146"/>
      <c r="FHI24" s="146"/>
      <c r="FHJ24" s="146"/>
      <c r="FHK24" s="146"/>
      <c r="FHL24" s="146"/>
      <c r="FHM24" s="146"/>
      <c r="FHN24" s="146"/>
      <c r="FHO24" s="146"/>
      <c r="FHP24" s="146"/>
      <c r="FHQ24" s="146"/>
      <c r="FHR24" s="146"/>
      <c r="FHS24" s="146"/>
      <c r="FHT24" s="146"/>
      <c r="FHU24" s="146"/>
      <c r="FHV24" s="146"/>
      <c r="FHW24" s="146"/>
      <c r="FHX24" s="146"/>
      <c r="FHY24" s="146"/>
      <c r="FHZ24" s="146"/>
      <c r="FIA24" s="146"/>
      <c r="FIB24" s="146"/>
      <c r="FIC24" s="146"/>
      <c r="FID24" s="146"/>
      <c r="FIE24" s="146"/>
      <c r="FIF24" s="146"/>
      <c r="FIG24" s="146"/>
      <c r="FIH24" s="146"/>
      <c r="FII24" s="146"/>
      <c r="FIJ24" s="146"/>
      <c r="FIK24" s="146"/>
      <c r="FIL24" s="146"/>
      <c r="FIM24" s="146"/>
      <c r="FIN24" s="146"/>
      <c r="FIO24" s="146"/>
      <c r="FIP24" s="146"/>
      <c r="FIQ24" s="146"/>
      <c r="FIR24" s="146"/>
      <c r="FIS24" s="146"/>
      <c r="FIT24" s="146"/>
      <c r="FIU24" s="146"/>
      <c r="FIV24" s="146"/>
      <c r="FIW24" s="146"/>
      <c r="FIX24" s="146"/>
      <c r="FIY24" s="146"/>
      <c r="FIZ24" s="146"/>
      <c r="FJA24" s="146"/>
      <c r="FJB24" s="146"/>
      <c r="FJC24" s="146"/>
      <c r="FJD24" s="146"/>
      <c r="FJE24" s="146"/>
      <c r="FJF24" s="146"/>
      <c r="FJG24" s="146"/>
      <c r="FJH24" s="146"/>
      <c r="FJI24" s="146"/>
      <c r="FJJ24" s="146"/>
      <c r="FJK24" s="146"/>
      <c r="FJL24" s="146"/>
      <c r="FJM24" s="146"/>
      <c r="FJN24" s="146"/>
      <c r="FJO24" s="146"/>
      <c r="FJP24" s="146"/>
      <c r="FJQ24" s="146"/>
      <c r="FJR24" s="146"/>
      <c r="FJS24" s="146"/>
      <c r="FJT24" s="146"/>
      <c r="FJU24" s="146"/>
      <c r="FJV24" s="146"/>
      <c r="FJW24" s="146"/>
      <c r="FJX24" s="146"/>
      <c r="FJY24" s="146"/>
      <c r="FJZ24" s="146"/>
      <c r="FKA24" s="146"/>
      <c r="FKB24" s="146"/>
      <c r="FKC24" s="146"/>
      <c r="FKD24" s="146"/>
      <c r="FKE24" s="146"/>
      <c r="FKF24" s="146"/>
      <c r="FKG24" s="146"/>
      <c r="FKH24" s="146"/>
      <c r="FKI24" s="146"/>
      <c r="FKJ24" s="146"/>
      <c r="FKK24" s="146"/>
      <c r="FKL24" s="146"/>
      <c r="FKM24" s="146"/>
      <c r="FKN24" s="146"/>
      <c r="FKO24" s="146"/>
      <c r="FKP24" s="146"/>
      <c r="FKQ24" s="146"/>
      <c r="FKR24" s="146"/>
      <c r="FKS24" s="146"/>
      <c r="FKT24" s="146"/>
      <c r="FKU24" s="146"/>
      <c r="FKV24" s="146"/>
      <c r="FKW24" s="146"/>
      <c r="FKX24" s="146"/>
      <c r="FKY24" s="146"/>
      <c r="FKZ24" s="146"/>
      <c r="FLA24" s="146"/>
      <c r="FLB24" s="146"/>
      <c r="FLC24" s="146"/>
      <c r="FLD24" s="146"/>
      <c r="FLE24" s="146"/>
      <c r="FLF24" s="146"/>
      <c r="FLG24" s="146"/>
      <c r="FLH24" s="146"/>
      <c r="FLI24" s="146"/>
      <c r="FLJ24" s="146"/>
      <c r="FLK24" s="146"/>
      <c r="FLL24" s="146"/>
      <c r="FLM24" s="146"/>
      <c r="FLN24" s="146"/>
      <c r="FLO24" s="146"/>
      <c r="FLP24" s="146"/>
      <c r="FLQ24" s="146"/>
      <c r="FLR24" s="146"/>
      <c r="FLS24" s="146"/>
      <c r="FLT24" s="146"/>
      <c r="FLU24" s="146"/>
      <c r="FLV24" s="146"/>
      <c r="FLW24" s="146"/>
      <c r="FLX24" s="146"/>
      <c r="FLY24" s="146"/>
      <c r="FLZ24" s="146"/>
      <c r="FMA24" s="146"/>
      <c r="FMB24" s="146"/>
      <c r="FMC24" s="146"/>
      <c r="FMD24" s="146"/>
      <c r="FME24" s="146"/>
      <c r="FMF24" s="146"/>
      <c r="FMG24" s="146"/>
      <c r="FMH24" s="146"/>
      <c r="FMI24" s="146"/>
      <c r="FMJ24" s="146"/>
      <c r="FMK24" s="146"/>
      <c r="FML24" s="146"/>
      <c r="FMM24" s="146"/>
      <c r="FMN24" s="146"/>
      <c r="FMO24" s="146"/>
      <c r="FMP24" s="146"/>
      <c r="FMQ24" s="146"/>
      <c r="FMR24" s="146"/>
      <c r="FMS24" s="146"/>
      <c r="FMT24" s="146"/>
      <c r="FMU24" s="146"/>
      <c r="FMV24" s="146"/>
      <c r="FMW24" s="146"/>
      <c r="FMX24" s="146"/>
      <c r="FMY24" s="146"/>
      <c r="FMZ24" s="146"/>
      <c r="FNA24" s="146"/>
      <c r="FNB24" s="146"/>
      <c r="FNC24" s="146"/>
      <c r="FND24" s="146"/>
      <c r="FNE24" s="146"/>
      <c r="FNF24" s="146"/>
      <c r="FNG24" s="146"/>
      <c r="FNH24" s="146"/>
      <c r="FNI24" s="146"/>
      <c r="FNJ24" s="146"/>
      <c r="FNK24" s="146"/>
      <c r="FNL24" s="146"/>
      <c r="FNM24" s="146"/>
      <c r="FNN24" s="146"/>
      <c r="FNO24" s="146"/>
      <c r="FNP24" s="146"/>
      <c r="FNQ24" s="146"/>
      <c r="FNR24" s="146"/>
      <c r="FNS24" s="146"/>
      <c r="FNT24" s="146"/>
      <c r="FNU24" s="146"/>
      <c r="FNV24" s="146"/>
      <c r="FNW24" s="146"/>
      <c r="FNX24" s="146"/>
      <c r="FNY24" s="146"/>
      <c r="FNZ24" s="146"/>
      <c r="FOA24" s="146"/>
      <c r="FOB24" s="146"/>
      <c r="FOC24" s="146"/>
      <c r="FOD24" s="146"/>
      <c r="FOE24" s="146"/>
      <c r="FOF24" s="146"/>
      <c r="FOG24" s="146"/>
      <c r="FOH24" s="146"/>
      <c r="FOI24" s="146"/>
      <c r="FOJ24" s="146"/>
      <c r="FOK24" s="146"/>
      <c r="FOL24" s="146"/>
      <c r="FOM24" s="146"/>
      <c r="FON24" s="146"/>
      <c r="FOO24" s="146"/>
      <c r="FOP24" s="146"/>
      <c r="FOQ24" s="146"/>
      <c r="FOR24" s="146"/>
      <c r="FOS24" s="146"/>
      <c r="FOT24" s="146"/>
      <c r="FOU24" s="146"/>
      <c r="FOV24" s="146"/>
      <c r="FOW24" s="146"/>
      <c r="FOX24" s="146"/>
      <c r="FOY24" s="146"/>
      <c r="FOZ24" s="146"/>
      <c r="FPA24" s="146"/>
      <c r="FPB24" s="146"/>
      <c r="FPC24" s="146"/>
      <c r="FPD24" s="146"/>
      <c r="FPE24" s="146"/>
      <c r="FPF24" s="146"/>
      <c r="FPG24" s="146"/>
      <c r="FPH24" s="146"/>
      <c r="FPI24" s="146"/>
      <c r="FPJ24" s="146"/>
      <c r="FPK24" s="146"/>
      <c r="FPL24" s="146"/>
      <c r="FPM24" s="146"/>
      <c r="FPN24" s="146"/>
      <c r="FPO24" s="146"/>
      <c r="FPP24" s="146"/>
      <c r="FPQ24" s="146"/>
      <c r="FPR24" s="146"/>
      <c r="FPS24" s="146"/>
      <c r="FPT24" s="146"/>
      <c r="FPU24" s="146"/>
      <c r="FPV24" s="146"/>
      <c r="FPW24" s="146"/>
      <c r="FPX24" s="146"/>
      <c r="FPY24" s="146"/>
      <c r="FPZ24" s="146"/>
      <c r="FQA24" s="146"/>
      <c r="FQB24" s="146"/>
      <c r="FQC24" s="146"/>
      <c r="FQD24" s="146"/>
      <c r="FQE24" s="146"/>
      <c r="FQF24" s="146"/>
      <c r="FQG24" s="146"/>
      <c r="FQH24" s="146"/>
      <c r="FQI24" s="146"/>
      <c r="FQJ24" s="146"/>
      <c r="FQK24" s="146"/>
      <c r="FQL24" s="146"/>
      <c r="FQM24" s="146"/>
      <c r="FQN24" s="146"/>
      <c r="FQO24" s="146"/>
      <c r="FQP24" s="146"/>
      <c r="FQQ24" s="146"/>
      <c r="FQR24" s="146"/>
      <c r="FQS24" s="146"/>
      <c r="FQT24" s="146"/>
      <c r="FQU24" s="146"/>
      <c r="FQV24" s="146"/>
      <c r="FQW24" s="146"/>
      <c r="FQX24" s="146"/>
      <c r="FQY24" s="146"/>
      <c r="FQZ24" s="146"/>
      <c r="FRA24" s="146"/>
      <c r="FRB24" s="146"/>
      <c r="FRC24" s="146"/>
      <c r="FRD24" s="146"/>
      <c r="FRE24" s="146"/>
      <c r="FRF24" s="146"/>
      <c r="FRG24" s="146"/>
      <c r="FRH24" s="146"/>
      <c r="FRI24" s="146"/>
      <c r="FRJ24" s="146"/>
      <c r="FRK24" s="146"/>
      <c r="FRL24" s="146"/>
      <c r="FRM24" s="146"/>
      <c r="FRN24" s="146"/>
      <c r="FRO24" s="146"/>
      <c r="FRP24" s="146"/>
      <c r="FRQ24" s="146"/>
      <c r="FRR24" s="146"/>
      <c r="FRS24" s="146"/>
      <c r="FRT24" s="146"/>
      <c r="FRU24" s="146"/>
      <c r="FRV24" s="146"/>
      <c r="FRW24" s="146"/>
      <c r="FRX24" s="146"/>
      <c r="FRY24" s="146"/>
      <c r="FRZ24" s="146"/>
      <c r="FSA24" s="146"/>
      <c r="FSB24" s="146"/>
      <c r="FSC24" s="146"/>
      <c r="FSD24" s="146"/>
      <c r="FSE24" s="146"/>
      <c r="FSF24" s="146"/>
      <c r="FSG24" s="146"/>
      <c r="FSH24" s="146"/>
      <c r="FSI24" s="146"/>
      <c r="FSJ24" s="146"/>
      <c r="FSK24" s="146"/>
      <c r="FSL24" s="146"/>
      <c r="FSM24" s="146"/>
      <c r="FSN24" s="146"/>
      <c r="FSO24" s="146"/>
      <c r="FSP24" s="146"/>
      <c r="FSQ24" s="146"/>
      <c r="FSR24" s="146"/>
      <c r="FSS24" s="146"/>
      <c r="FST24" s="146"/>
      <c r="FSU24" s="146"/>
      <c r="FSV24" s="146"/>
      <c r="FSW24" s="146"/>
      <c r="FSX24" s="146"/>
      <c r="FSY24" s="146"/>
      <c r="FSZ24" s="146"/>
      <c r="FTA24" s="146"/>
      <c r="FTB24" s="146"/>
      <c r="FTC24" s="146"/>
      <c r="FTD24" s="146"/>
      <c r="FTE24" s="146"/>
      <c r="FTF24" s="146"/>
      <c r="FTG24" s="146"/>
      <c r="FTH24" s="146"/>
      <c r="FTI24" s="146"/>
      <c r="FTJ24" s="146"/>
      <c r="FTK24" s="146"/>
      <c r="FTL24" s="146"/>
      <c r="FTM24" s="146"/>
      <c r="FTN24" s="146"/>
      <c r="FTO24" s="146"/>
      <c r="FTP24" s="146"/>
      <c r="FTQ24" s="146"/>
      <c r="FTR24" s="146"/>
      <c r="FTS24" s="146"/>
      <c r="FTT24" s="146"/>
      <c r="FTU24" s="146"/>
      <c r="FTV24" s="146"/>
      <c r="FTW24" s="146"/>
      <c r="FTX24" s="146"/>
      <c r="FTY24" s="146"/>
      <c r="FTZ24" s="146"/>
      <c r="FUA24" s="146"/>
      <c r="FUB24" s="146"/>
      <c r="FUC24" s="146"/>
      <c r="FUD24" s="146"/>
      <c r="FUE24" s="146"/>
      <c r="FUF24" s="146"/>
      <c r="FUG24" s="146"/>
      <c r="FUH24" s="146"/>
      <c r="FUI24" s="146"/>
      <c r="FUJ24" s="146"/>
      <c r="FUK24" s="146"/>
      <c r="FUL24" s="146"/>
      <c r="FUM24" s="146"/>
      <c r="FUN24" s="146"/>
      <c r="FUO24" s="146"/>
      <c r="FUP24" s="146"/>
      <c r="FUQ24" s="146"/>
      <c r="FUR24" s="146"/>
      <c r="FUS24" s="146"/>
      <c r="FUT24" s="146"/>
      <c r="FUU24" s="146"/>
      <c r="FUV24" s="146"/>
      <c r="FUW24" s="146"/>
      <c r="FUX24" s="146"/>
      <c r="FUY24" s="146"/>
      <c r="FUZ24" s="146"/>
      <c r="FVA24" s="146"/>
      <c r="FVB24" s="146"/>
      <c r="FVC24" s="146"/>
      <c r="FVD24" s="146"/>
      <c r="FVE24" s="146"/>
      <c r="FVF24" s="146"/>
      <c r="FVG24" s="146"/>
      <c r="FVH24" s="146"/>
      <c r="FVI24" s="146"/>
      <c r="FVJ24" s="146"/>
      <c r="FVK24" s="146"/>
      <c r="FVL24" s="146"/>
      <c r="FVM24" s="146"/>
      <c r="FVN24" s="146"/>
      <c r="FVO24" s="146"/>
      <c r="FVP24" s="146"/>
      <c r="FVQ24" s="146"/>
      <c r="FVR24" s="146"/>
      <c r="FVS24" s="146"/>
      <c r="FVT24" s="146"/>
      <c r="FVU24" s="146"/>
      <c r="FVV24" s="146"/>
      <c r="FVW24" s="146"/>
      <c r="FVX24" s="146"/>
      <c r="FVY24" s="146"/>
      <c r="FVZ24" s="146"/>
      <c r="FWA24" s="146"/>
      <c r="FWB24" s="146"/>
      <c r="FWC24" s="146"/>
      <c r="FWD24" s="146"/>
      <c r="FWE24" s="146"/>
      <c r="FWF24" s="146"/>
      <c r="FWG24" s="146"/>
      <c r="FWH24" s="146"/>
      <c r="FWI24" s="146"/>
      <c r="FWJ24" s="146"/>
      <c r="FWK24" s="146"/>
      <c r="FWL24" s="146"/>
      <c r="FWM24" s="146"/>
      <c r="FWN24" s="146"/>
      <c r="FWO24" s="146"/>
      <c r="FWP24" s="146"/>
      <c r="FWQ24" s="146"/>
      <c r="FWR24" s="146"/>
      <c r="FWS24" s="146"/>
      <c r="FWT24" s="146"/>
      <c r="FWU24" s="146"/>
      <c r="FWV24" s="146"/>
      <c r="FWW24" s="146"/>
      <c r="FWX24" s="146"/>
      <c r="FWY24" s="146"/>
      <c r="FWZ24" s="146"/>
      <c r="FXA24" s="146"/>
      <c r="FXB24" s="146"/>
      <c r="FXC24" s="146"/>
      <c r="FXD24" s="146"/>
      <c r="FXE24" s="146"/>
      <c r="FXF24" s="146"/>
      <c r="FXG24" s="146"/>
      <c r="FXH24" s="146"/>
      <c r="FXI24" s="146"/>
      <c r="FXJ24" s="146"/>
      <c r="FXK24" s="146"/>
      <c r="FXL24" s="146"/>
      <c r="FXM24" s="146"/>
      <c r="FXN24" s="146"/>
      <c r="FXO24" s="146"/>
      <c r="FXP24" s="146"/>
      <c r="FXQ24" s="146"/>
      <c r="FXR24" s="146"/>
      <c r="FXS24" s="146"/>
      <c r="FXT24" s="146"/>
      <c r="FXU24" s="146"/>
      <c r="FXV24" s="146"/>
      <c r="FXW24" s="146"/>
      <c r="FXX24" s="146"/>
      <c r="FXY24" s="146"/>
      <c r="FXZ24" s="146"/>
      <c r="FYA24" s="146"/>
      <c r="FYB24" s="146"/>
      <c r="FYC24" s="146"/>
      <c r="FYD24" s="146"/>
      <c r="FYE24" s="146"/>
      <c r="FYF24" s="146"/>
      <c r="FYG24" s="146"/>
      <c r="FYH24" s="146"/>
      <c r="FYI24" s="146"/>
      <c r="FYJ24" s="146"/>
      <c r="FYK24" s="146"/>
      <c r="FYL24" s="146"/>
      <c r="FYM24" s="146"/>
      <c r="FYN24" s="146"/>
      <c r="FYO24" s="146"/>
      <c r="FYP24" s="146"/>
      <c r="FYQ24" s="146"/>
      <c r="FYR24" s="146"/>
      <c r="FYS24" s="146"/>
      <c r="FYT24" s="146"/>
      <c r="FYU24" s="146"/>
      <c r="FYV24" s="146"/>
      <c r="FYW24" s="146"/>
      <c r="FYX24" s="146"/>
      <c r="FYY24" s="146"/>
      <c r="FYZ24" s="146"/>
      <c r="FZA24" s="146"/>
      <c r="FZB24" s="146"/>
      <c r="FZC24" s="146"/>
      <c r="FZD24" s="146"/>
      <c r="FZE24" s="146"/>
      <c r="FZF24" s="146"/>
      <c r="FZG24" s="146"/>
      <c r="FZH24" s="146"/>
      <c r="FZI24" s="146"/>
      <c r="FZJ24" s="146"/>
      <c r="FZK24" s="146"/>
      <c r="FZL24" s="146"/>
      <c r="FZM24" s="146"/>
      <c r="FZN24" s="146"/>
      <c r="FZO24" s="146"/>
      <c r="FZP24" s="146"/>
      <c r="FZQ24" s="146"/>
      <c r="FZR24" s="146"/>
      <c r="FZS24" s="146"/>
      <c r="FZT24" s="146"/>
      <c r="FZU24" s="146"/>
      <c r="FZV24" s="146"/>
      <c r="FZW24" s="146"/>
      <c r="FZX24" s="146"/>
      <c r="FZY24" s="146"/>
      <c r="FZZ24" s="146"/>
      <c r="GAA24" s="146"/>
      <c r="GAB24" s="146"/>
      <c r="GAC24" s="146"/>
      <c r="GAD24" s="146"/>
      <c r="GAE24" s="146"/>
      <c r="GAF24" s="146"/>
      <c r="GAG24" s="146"/>
      <c r="GAH24" s="146"/>
      <c r="GAI24" s="146"/>
      <c r="GAJ24" s="146"/>
      <c r="GAK24" s="146"/>
      <c r="GAL24" s="146"/>
      <c r="GAM24" s="146"/>
      <c r="GAN24" s="146"/>
      <c r="GAO24" s="146"/>
      <c r="GAP24" s="146"/>
      <c r="GAQ24" s="146"/>
      <c r="GAR24" s="146"/>
      <c r="GAS24" s="146"/>
      <c r="GAT24" s="146"/>
      <c r="GAU24" s="146"/>
      <c r="GAV24" s="146"/>
      <c r="GAW24" s="146"/>
      <c r="GAX24" s="146"/>
      <c r="GAY24" s="146"/>
      <c r="GAZ24" s="146"/>
      <c r="GBA24" s="146"/>
      <c r="GBB24" s="146"/>
      <c r="GBC24" s="146"/>
      <c r="GBD24" s="146"/>
      <c r="GBE24" s="146"/>
      <c r="GBF24" s="146"/>
      <c r="GBG24" s="146"/>
      <c r="GBH24" s="146"/>
      <c r="GBI24" s="146"/>
      <c r="GBJ24" s="146"/>
      <c r="GBK24" s="146"/>
      <c r="GBL24" s="146"/>
      <c r="GBM24" s="146"/>
      <c r="GBN24" s="146"/>
      <c r="GBO24" s="146"/>
      <c r="GBP24" s="146"/>
      <c r="GBQ24" s="146"/>
      <c r="GBR24" s="146"/>
      <c r="GBS24" s="146"/>
      <c r="GBT24" s="146"/>
      <c r="GBU24" s="146"/>
      <c r="GBV24" s="146"/>
      <c r="GBW24" s="146"/>
      <c r="GBX24" s="146"/>
      <c r="GBY24" s="146"/>
      <c r="GBZ24" s="146"/>
      <c r="GCA24" s="146"/>
      <c r="GCB24" s="146"/>
      <c r="GCC24" s="146"/>
      <c r="GCD24" s="146"/>
      <c r="GCE24" s="146"/>
      <c r="GCF24" s="146"/>
      <c r="GCG24" s="146"/>
      <c r="GCH24" s="146"/>
      <c r="GCI24" s="146"/>
      <c r="GCJ24" s="146"/>
      <c r="GCK24" s="146"/>
      <c r="GCL24" s="146"/>
      <c r="GCM24" s="146"/>
      <c r="GCN24" s="146"/>
      <c r="GCO24" s="146"/>
      <c r="GCP24" s="146"/>
      <c r="GCQ24" s="146"/>
      <c r="GCR24" s="146"/>
      <c r="GCS24" s="146"/>
      <c r="GCT24" s="146"/>
      <c r="GCU24" s="146"/>
      <c r="GCV24" s="146"/>
      <c r="GCW24" s="146"/>
      <c r="GCX24" s="146"/>
      <c r="GCY24" s="146"/>
      <c r="GCZ24" s="146"/>
      <c r="GDA24" s="146"/>
      <c r="GDB24" s="146"/>
      <c r="GDC24" s="146"/>
      <c r="GDD24" s="146"/>
      <c r="GDE24" s="146"/>
      <c r="GDF24" s="146"/>
      <c r="GDG24" s="146"/>
      <c r="GDH24" s="146"/>
      <c r="GDI24" s="146"/>
      <c r="GDJ24" s="146"/>
      <c r="GDK24" s="146"/>
      <c r="GDL24" s="146"/>
      <c r="GDM24" s="146"/>
      <c r="GDN24" s="146"/>
      <c r="GDO24" s="146"/>
      <c r="GDP24" s="146"/>
      <c r="GDQ24" s="146"/>
      <c r="GDR24" s="146"/>
      <c r="GDS24" s="146"/>
      <c r="GDT24" s="146"/>
      <c r="GDU24" s="146"/>
      <c r="GDV24" s="146"/>
      <c r="GDW24" s="146"/>
      <c r="GDX24" s="146"/>
      <c r="GDY24" s="146"/>
      <c r="GDZ24" s="146"/>
      <c r="GEA24" s="146"/>
      <c r="GEB24" s="146"/>
      <c r="GEC24" s="146"/>
      <c r="GED24" s="146"/>
      <c r="GEE24" s="146"/>
      <c r="GEF24" s="146"/>
      <c r="GEG24" s="146"/>
      <c r="GEH24" s="146"/>
      <c r="GEI24" s="146"/>
      <c r="GEJ24" s="146"/>
      <c r="GEK24" s="146"/>
      <c r="GEL24" s="146"/>
      <c r="GEM24" s="146"/>
      <c r="GEN24" s="146"/>
      <c r="GEO24" s="146"/>
      <c r="GEP24" s="146"/>
      <c r="GEQ24" s="146"/>
      <c r="GER24" s="146"/>
      <c r="GES24" s="146"/>
      <c r="GET24" s="146"/>
      <c r="GEU24" s="146"/>
      <c r="GEV24" s="146"/>
      <c r="GEW24" s="146"/>
      <c r="GEX24" s="146"/>
      <c r="GEY24" s="146"/>
      <c r="GEZ24" s="146"/>
      <c r="GFA24" s="146"/>
      <c r="GFB24" s="146"/>
      <c r="GFC24" s="146"/>
      <c r="GFD24" s="146"/>
      <c r="GFE24" s="146"/>
      <c r="GFF24" s="146"/>
      <c r="GFG24" s="146"/>
      <c r="GFH24" s="146"/>
      <c r="GFI24" s="146"/>
      <c r="GFJ24" s="146"/>
      <c r="GFK24" s="146"/>
      <c r="GFL24" s="146"/>
      <c r="GFM24" s="146"/>
      <c r="GFN24" s="146"/>
      <c r="GFO24" s="146"/>
      <c r="GFP24" s="146"/>
      <c r="GFQ24" s="146"/>
      <c r="GFR24" s="146"/>
      <c r="GFS24" s="146"/>
      <c r="GFT24" s="146"/>
      <c r="GFU24" s="146"/>
      <c r="GFV24" s="146"/>
      <c r="GFW24" s="146"/>
      <c r="GFX24" s="146"/>
      <c r="GFY24" s="146"/>
      <c r="GFZ24" s="146"/>
      <c r="GGA24" s="146"/>
      <c r="GGB24" s="146"/>
      <c r="GGC24" s="146"/>
      <c r="GGD24" s="146"/>
      <c r="GGE24" s="146"/>
      <c r="GGF24" s="146"/>
      <c r="GGG24" s="146"/>
      <c r="GGH24" s="146"/>
      <c r="GGI24" s="146"/>
      <c r="GGJ24" s="146"/>
      <c r="GGK24" s="146"/>
      <c r="GGL24" s="146"/>
      <c r="GGM24" s="146"/>
      <c r="GGN24" s="146"/>
      <c r="GGO24" s="146"/>
      <c r="GGP24" s="146"/>
      <c r="GGQ24" s="146"/>
      <c r="GGR24" s="146"/>
      <c r="GGS24" s="146"/>
      <c r="GGT24" s="146"/>
      <c r="GGU24" s="146"/>
      <c r="GGV24" s="146"/>
      <c r="GGW24" s="146"/>
      <c r="GGX24" s="146"/>
      <c r="GGY24" s="146"/>
      <c r="GGZ24" s="146"/>
      <c r="GHA24" s="146"/>
      <c r="GHB24" s="146"/>
      <c r="GHC24" s="146"/>
      <c r="GHD24" s="146"/>
      <c r="GHE24" s="146"/>
      <c r="GHF24" s="146"/>
      <c r="GHG24" s="146"/>
      <c r="GHH24" s="146"/>
      <c r="GHI24" s="146"/>
      <c r="GHJ24" s="146"/>
      <c r="GHK24" s="146"/>
      <c r="GHL24" s="146"/>
      <c r="GHM24" s="146"/>
      <c r="GHN24" s="146"/>
      <c r="GHO24" s="146"/>
      <c r="GHP24" s="146"/>
      <c r="GHQ24" s="146"/>
      <c r="GHR24" s="146"/>
      <c r="GHS24" s="146"/>
      <c r="GHT24" s="146"/>
      <c r="GHU24" s="146"/>
      <c r="GHV24" s="146"/>
      <c r="GHW24" s="146"/>
      <c r="GHX24" s="146"/>
      <c r="GHY24" s="146"/>
      <c r="GHZ24" s="146"/>
      <c r="GIA24" s="146"/>
      <c r="GIB24" s="146"/>
      <c r="GIC24" s="146"/>
      <c r="GID24" s="146"/>
      <c r="GIE24" s="146"/>
      <c r="GIF24" s="146"/>
      <c r="GIG24" s="146"/>
      <c r="GIH24" s="146"/>
      <c r="GII24" s="146"/>
      <c r="GIJ24" s="146"/>
      <c r="GIK24" s="146"/>
      <c r="GIL24" s="146"/>
      <c r="GIM24" s="146"/>
      <c r="GIN24" s="146"/>
      <c r="GIO24" s="146"/>
      <c r="GIP24" s="146"/>
      <c r="GIQ24" s="146"/>
      <c r="GIR24" s="146"/>
      <c r="GIS24" s="146"/>
      <c r="GIT24" s="146"/>
      <c r="GIU24" s="146"/>
      <c r="GIV24" s="146"/>
      <c r="GIW24" s="146"/>
      <c r="GIX24" s="146"/>
      <c r="GIY24" s="146"/>
      <c r="GIZ24" s="146"/>
      <c r="GJA24" s="146"/>
      <c r="GJB24" s="146"/>
      <c r="GJC24" s="146"/>
      <c r="GJD24" s="146"/>
      <c r="GJE24" s="146"/>
      <c r="GJF24" s="146"/>
      <c r="GJG24" s="146"/>
      <c r="GJH24" s="146"/>
      <c r="GJI24" s="146"/>
      <c r="GJJ24" s="146"/>
      <c r="GJK24" s="146"/>
      <c r="GJL24" s="146"/>
      <c r="GJM24" s="146"/>
      <c r="GJN24" s="146"/>
      <c r="GJO24" s="146"/>
      <c r="GJP24" s="146"/>
      <c r="GJQ24" s="146"/>
      <c r="GJR24" s="146"/>
      <c r="GJS24" s="146"/>
      <c r="GJT24" s="146"/>
      <c r="GJU24" s="146"/>
      <c r="GJV24" s="146"/>
      <c r="GJW24" s="146"/>
      <c r="GJX24" s="146"/>
      <c r="GJY24" s="146"/>
      <c r="GJZ24" s="146"/>
      <c r="GKA24" s="146"/>
      <c r="GKB24" s="146"/>
      <c r="GKC24" s="146"/>
      <c r="GKD24" s="146"/>
      <c r="GKE24" s="146"/>
      <c r="GKF24" s="146"/>
      <c r="GKG24" s="146"/>
      <c r="GKH24" s="146"/>
      <c r="GKI24" s="146"/>
      <c r="GKJ24" s="146"/>
      <c r="GKK24" s="146"/>
      <c r="GKL24" s="146"/>
      <c r="GKM24" s="146"/>
      <c r="GKN24" s="146"/>
      <c r="GKO24" s="146"/>
      <c r="GKP24" s="146"/>
      <c r="GKQ24" s="146"/>
      <c r="GKR24" s="146"/>
      <c r="GKS24" s="146"/>
      <c r="GKT24" s="146"/>
      <c r="GKU24" s="146"/>
      <c r="GKV24" s="146"/>
      <c r="GKW24" s="146"/>
      <c r="GKX24" s="146"/>
      <c r="GKY24" s="146"/>
      <c r="GKZ24" s="146"/>
      <c r="GLA24" s="146"/>
      <c r="GLB24" s="146"/>
      <c r="GLC24" s="146"/>
      <c r="GLD24" s="146"/>
      <c r="GLE24" s="146"/>
      <c r="GLF24" s="146"/>
      <c r="GLG24" s="146"/>
      <c r="GLH24" s="146"/>
      <c r="GLI24" s="146"/>
      <c r="GLJ24" s="146"/>
      <c r="GLK24" s="146"/>
      <c r="GLL24" s="146"/>
      <c r="GLM24" s="146"/>
      <c r="GLN24" s="146"/>
      <c r="GLO24" s="146"/>
      <c r="GLP24" s="146"/>
      <c r="GLQ24" s="146"/>
      <c r="GLR24" s="146"/>
      <c r="GLS24" s="146"/>
      <c r="GLT24" s="146"/>
      <c r="GLU24" s="146"/>
      <c r="GLV24" s="146"/>
      <c r="GLW24" s="146"/>
      <c r="GLX24" s="146"/>
      <c r="GLY24" s="146"/>
      <c r="GLZ24" s="146"/>
      <c r="GMA24" s="146"/>
      <c r="GMB24" s="146"/>
      <c r="GMC24" s="146"/>
      <c r="GMD24" s="146"/>
      <c r="GME24" s="146"/>
      <c r="GMF24" s="146"/>
      <c r="GMG24" s="146"/>
      <c r="GMH24" s="146"/>
      <c r="GMI24" s="146"/>
      <c r="GMJ24" s="146"/>
      <c r="GMK24" s="146"/>
      <c r="GML24" s="146"/>
      <c r="GMM24" s="146"/>
      <c r="GMN24" s="146"/>
      <c r="GMO24" s="146"/>
      <c r="GMP24" s="146"/>
      <c r="GMQ24" s="146"/>
      <c r="GMR24" s="146"/>
      <c r="GMS24" s="146"/>
      <c r="GMT24" s="146"/>
      <c r="GMU24" s="146"/>
      <c r="GMV24" s="146"/>
      <c r="GMW24" s="146"/>
      <c r="GMX24" s="146"/>
      <c r="GMY24" s="146"/>
      <c r="GMZ24" s="146"/>
      <c r="GNA24" s="146"/>
      <c r="GNB24" s="146"/>
      <c r="GNC24" s="146"/>
      <c r="GND24" s="146"/>
      <c r="GNE24" s="146"/>
      <c r="GNF24" s="146"/>
      <c r="GNG24" s="146"/>
      <c r="GNH24" s="146"/>
      <c r="GNI24" s="146"/>
      <c r="GNJ24" s="146"/>
      <c r="GNK24" s="146"/>
      <c r="GNL24" s="146"/>
      <c r="GNM24" s="146"/>
      <c r="GNN24" s="146"/>
      <c r="GNO24" s="146"/>
      <c r="GNP24" s="146"/>
      <c r="GNQ24" s="146"/>
      <c r="GNR24" s="146"/>
      <c r="GNS24" s="146"/>
      <c r="GNT24" s="146"/>
      <c r="GNU24" s="146"/>
      <c r="GNV24" s="146"/>
      <c r="GNW24" s="146"/>
      <c r="GNX24" s="146"/>
      <c r="GNY24" s="146"/>
      <c r="GNZ24" s="146"/>
      <c r="GOA24" s="146"/>
      <c r="GOB24" s="146"/>
      <c r="GOC24" s="146"/>
      <c r="GOD24" s="146"/>
      <c r="GOE24" s="146"/>
      <c r="GOF24" s="146"/>
      <c r="GOG24" s="146"/>
      <c r="GOH24" s="146"/>
      <c r="GOI24" s="146"/>
      <c r="GOJ24" s="146"/>
      <c r="GOK24" s="146"/>
      <c r="GOL24" s="146"/>
      <c r="GOM24" s="146"/>
      <c r="GON24" s="146"/>
      <c r="GOO24" s="146"/>
      <c r="GOP24" s="146"/>
      <c r="GOQ24" s="146"/>
      <c r="GOR24" s="146"/>
      <c r="GOS24" s="146"/>
      <c r="GOT24" s="146"/>
      <c r="GOU24" s="146"/>
      <c r="GOV24" s="146"/>
      <c r="GOW24" s="146"/>
      <c r="GOX24" s="146"/>
      <c r="GOY24" s="146"/>
      <c r="GOZ24" s="146"/>
      <c r="GPA24" s="146"/>
      <c r="GPB24" s="146"/>
      <c r="GPC24" s="146"/>
      <c r="GPD24" s="146"/>
      <c r="GPE24" s="146"/>
      <c r="GPF24" s="146"/>
      <c r="GPG24" s="146"/>
      <c r="GPH24" s="146"/>
      <c r="GPI24" s="146"/>
      <c r="GPJ24" s="146"/>
      <c r="GPK24" s="146"/>
      <c r="GPL24" s="146"/>
      <c r="GPM24" s="146"/>
      <c r="GPN24" s="146"/>
      <c r="GPO24" s="146"/>
      <c r="GPP24" s="146"/>
      <c r="GPQ24" s="146"/>
      <c r="GPR24" s="146"/>
      <c r="GPS24" s="146"/>
      <c r="GPT24" s="146"/>
      <c r="GPU24" s="146"/>
      <c r="GPV24" s="146"/>
      <c r="GPW24" s="146"/>
      <c r="GPX24" s="146"/>
      <c r="GPY24" s="146"/>
      <c r="GPZ24" s="146"/>
      <c r="GQA24" s="146"/>
      <c r="GQB24" s="146"/>
      <c r="GQC24" s="146"/>
      <c r="GQD24" s="146"/>
      <c r="GQE24" s="146"/>
      <c r="GQF24" s="146"/>
      <c r="GQG24" s="146"/>
      <c r="GQH24" s="146"/>
      <c r="GQI24" s="146"/>
      <c r="GQJ24" s="146"/>
      <c r="GQK24" s="146"/>
      <c r="GQL24" s="146"/>
      <c r="GQM24" s="146"/>
      <c r="GQN24" s="146"/>
      <c r="GQO24" s="146"/>
      <c r="GQP24" s="146"/>
      <c r="GQQ24" s="146"/>
      <c r="GQR24" s="146"/>
      <c r="GQS24" s="146"/>
      <c r="GQT24" s="146"/>
      <c r="GQU24" s="146"/>
      <c r="GQV24" s="146"/>
      <c r="GQW24" s="146"/>
      <c r="GQX24" s="146"/>
      <c r="GQY24" s="146"/>
      <c r="GQZ24" s="146"/>
      <c r="GRA24" s="146"/>
      <c r="GRB24" s="146"/>
      <c r="GRC24" s="146"/>
      <c r="GRD24" s="146"/>
      <c r="GRE24" s="146"/>
      <c r="GRF24" s="146"/>
      <c r="GRG24" s="146"/>
      <c r="GRH24" s="146"/>
      <c r="GRI24" s="146"/>
      <c r="GRJ24" s="146"/>
      <c r="GRK24" s="146"/>
      <c r="GRL24" s="146"/>
      <c r="GRM24" s="146"/>
      <c r="GRN24" s="146"/>
      <c r="GRO24" s="146"/>
      <c r="GRP24" s="146"/>
      <c r="GRQ24" s="146"/>
      <c r="GRR24" s="146"/>
      <c r="GRS24" s="146"/>
      <c r="GRT24" s="146"/>
      <c r="GRU24" s="146"/>
      <c r="GRV24" s="146"/>
      <c r="GRW24" s="146"/>
      <c r="GRX24" s="146"/>
      <c r="GRY24" s="146"/>
      <c r="GRZ24" s="146"/>
      <c r="GSA24" s="146"/>
      <c r="GSB24" s="146"/>
      <c r="GSC24" s="146"/>
      <c r="GSD24" s="146"/>
      <c r="GSE24" s="146"/>
      <c r="GSF24" s="146"/>
      <c r="GSG24" s="146"/>
      <c r="GSH24" s="146"/>
      <c r="GSI24" s="146"/>
      <c r="GSJ24" s="146"/>
      <c r="GSK24" s="146"/>
      <c r="GSL24" s="146"/>
      <c r="GSM24" s="146"/>
      <c r="GSN24" s="146"/>
      <c r="GSO24" s="146"/>
      <c r="GSP24" s="146"/>
      <c r="GSQ24" s="146"/>
      <c r="GSR24" s="146"/>
      <c r="GSS24" s="146"/>
      <c r="GST24" s="146"/>
      <c r="GSU24" s="146"/>
      <c r="GSV24" s="146"/>
      <c r="GSW24" s="146"/>
      <c r="GSX24" s="146"/>
      <c r="GSY24" s="146"/>
      <c r="GSZ24" s="146"/>
      <c r="GTA24" s="146"/>
      <c r="GTB24" s="146"/>
      <c r="GTC24" s="146"/>
      <c r="GTD24" s="146"/>
      <c r="GTE24" s="146"/>
      <c r="GTF24" s="146"/>
      <c r="GTG24" s="146"/>
      <c r="GTH24" s="146"/>
      <c r="GTI24" s="146"/>
      <c r="GTJ24" s="146"/>
      <c r="GTK24" s="146"/>
      <c r="GTL24" s="146"/>
      <c r="GTM24" s="146"/>
      <c r="GTN24" s="146"/>
      <c r="GTO24" s="146"/>
      <c r="GTP24" s="146"/>
      <c r="GTQ24" s="146"/>
      <c r="GTR24" s="146"/>
      <c r="GTS24" s="146"/>
      <c r="GTT24" s="146"/>
      <c r="GTU24" s="146"/>
      <c r="GTV24" s="146"/>
      <c r="GTW24" s="146"/>
      <c r="GTX24" s="146"/>
      <c r="GTY24" s="146"/>
      <c r="GTZ24" s="146"/>
      <c r="GUA24" s="146"/>
      <c r="GUB24" s="146"/>
      <c r="GUC24" s="146"/>
      <c r="GUD24" s="146"/>
      <c r="GUE24" s="146"/>
      <c r="GUF24" s="146"/>
      <c r="GUG24" s="146"/>
      <c r="GUH24" s="146"/>
      <c r="GUI24" s="146"/>
      <c r="GUJ24" s="146"/>
      <c r="GUK24" s="146"/>
      <c r="GUL24" s="146"/>
      <c r="GUM24" s="146"/>
      <c r="GUN24" s="146"/>
      <c r="GUO24" s="146"/>
      <c r="GUP24" s="146"/>
      <c r="GUQ24" s="146"/>
      <c r="GUR24" s="146"/>
      <c r="GUS24" s="146"/>
      <c r="GUT24" s="146"/>
      <c r="GUU24" s="146"/>
      <c r="GUV24" s="146"/>
      <c r="GUW24" s="146"/>
      <c r="GUX24" s="146"/>
      <c r="GUY24" s="146"/>
      <c r="GUZ24" s="146"/>
      <c r="GVA24" s="146"/>
      <c r="GVB24" s="146"/>
      <c r="GVC24" s="146"/>
      <c r="GVD24" s="146"/>
      <c r="GVE24" s="146"/>
      <c r="GVF24" s="146"/>
      <c r="GVG24" s="146"/>
      <c r="GVH24" s="146"/>
      <c r="GVI24" s="146"/>
      <c r="GVJ24" s="146"/>
      <c r="GVK24" s="146"/>
      <c r="GVL24" s="146"/>
      <c r="GVM24" s="146"/>
      <c r="GVN24" s="146"/>
      <c r="GVO24" s="146"/>
      <c r="GVP24" s="146"/>
      <c r="GVQ24" s="146"/>
      <c r="GVR24" s="146"/>
      <c r="GVS24" s="146"/>
      <c r="GVT24" s="146"/>
      <c r="GVU24" s="146"/>
      <c r="GVV24" s="146"/>
      <c r="GVW24" s="146"/>
      <c r="GVX24" s="146"/>
      <c r="GVY24" s="146"/>
      <c r="GVZ24" s="146"/>
      <c r="GWA24" s="146"/>
      <c r="GWB24" s="146"/>
      <c r="GWC24" s="146"/>
      <c r="GWD24" s="146"/>
      <c r="GWE24" s="146"/>
      <c r="GWF24" s="146"/>
      <c r="GWG24" s="146"/>
      <c r="GWH24" s="146"/>
      <c r="GWI24" s="146"/>
      <c r="GWJ24" s="146"/>
      <c r="GWK24" s="146"/>
      <c r="GWL24" s="146"/>
      <c r="GWM24" s="146"/>
      <c r="GWN24" s="146"/>
      <c r="GWO24" s="146"/>
      <c r="GWP24" s="146"/>
      <c r="GWQ24" s="146"/>
      <c r="GWR24" s="146"/>
      <c r="GWS24" s="146"/>
      <c r="GWT24" s="146"/>
      <c r="GWU24" s="146"/>
      <c r="GWV24" s="146"/>
      <c r="GWW24" s="146"/>
      <c r="GWX24" s="146"/>
      <c r="GWY24" s="146"/>
      <c r="GWZ24" s="146"/>
      <c r="GXA24" s="146"/>
      <c r="GXB24" s="146"/>
      <c r="GXC24" s="146"/>
      <c r="GXD24" s="146"/>
      <c r="GXE24" s="146"/>
      <c r="GXF24" s="146"/>
      <c r="GXG24" s="146"/>
      <c r="GXH24" s="146"/>
      <c r="GXI24" s="146"/>
      <c r="GXJ24" s="146"/>
      <c r="GXK24" s="146"/>
      <c r="GXL24" s="146"/>
      <c r="GXM24" s="146"/>
      <c r="GXN24" s="146"/>
      <c r="GXO24" s="146"/>
      <c r="GXP24" s="146"/>
      <c r="GXQ24" s="146"/>
      <c r="GXR24" s="146"/>
      <c r="GXS24" s="146"/>
      <c r="GXT24" s="146"/>
      <c r="GXU24" s="146"/>
      <c r="GXV24" s="146"/>
      <c r="GXW24" s="146"/>
      <c r="GXX24" s="146"/>
      <c r="GXY24" s="146"/>
      <c r="GXZ24" s="146"/>
      <c r="GYA24" s="146"/>
      <c r="GYB24" s="146"/>
      <c r="GYC24" s="146"/>
      <c r="GYD24" s="146"/>
      <c r="GYE24" s="146"/>
      <c r="GYF24" s="146"/>
      <c r="GYG24" s="146"/>
      <c r="GYH24" s="146"/>
      <c r="GYI24" s="146"/>
      <c r="GYJ24" s="146"/>
      <c r="GYK24" s="146"/>
      <c r="GYL24" s="146"/>
      <c r="GYM24" s="146"/>
      <c r="GYN24" s="146"/>
      <c r="GYO24" s="146"/>
      <c r="GYP24" s="146"/>
      <c r="GYQ24" s="146"/>
      <c r="GYR24" s="146"/>
      <c r="GYS24" s="146"/>
      <c r="GYT24" s="146"/>
      <c r="GYU24" s="146"/>
      <c r="GYV24" s="146"/>
      <c r="GYW24" s="146"/>
      <c r="GYX24" s="146"/>
      <c r="GYY24" s="146"/>
      <c r="GYZ24" s="146"/>
      <c r="GZA24" s="146"/>
      <c r="GZB24" s="146"/>
      <c r="GZC24" s="146"/>
      <c r="GZD24" s="146"/>
      <c r="GZE24" s="146"/>
      <c r="GZF24" s="146"/>
      <c r="GZG24" s="146"/>
      <c r="GZH24" s="146"/>
      <c r="GZI24" s="146"/>
      <c r="GZJ24" s="146"/>
      <c r="GZK24" s="146"/>
      <c r="GZL24" s="146"/>
      <c r="GZM24" s="146"/>
      <c r="GZN24" s="146"/>
      <c r="GZO24" s="146"/>
      <c r="GZP24" s="146"/>
      <c r="GZQ24" s="146"/>
      <c r="GZR24" s="146"/>
      <c r="GZS24" s="146"/>
      <c r="GZT24" s="146"/>
      <c r="GZU24" s="146"/>
      <c r="GZV24" s="146"/>
      <c r="GZW24" s="146"/>
      <c r="GZX24" s="146"/>
      <c r="GZY24" s="146"/>
      <c r="GZZ24" s="146"/>
      <c r="HAA24" s="146"/>
      <c r="HAB24" s="146"/>
      <c r="HAC24" s="146"/>
      <c r="HAD24" s="146"/>
      <c r="HAE24" s="146"/>
      <c r="HAF24" s="146"/>
      <c r="HAG24" s="146"/>
      <c r="HAH24" s="146"/>
      <c r="HAI24" s="146"/>
      <c r="HAJ24" s="146"/>
      <c r="HAK24" s="146"/>
      <c r="HAL24" s="146"/>
      <c r="HAM24" s="146"/>
      <c r="HAN24" s="146"/>
      <c r="HAO24" s="146"/>
      <c r="HAP24" s="146"/>
      <c r="HAQ24" s="146"/>
      <c r="HAR24" s="146"/>
      <c r="HAS24" s="146"/>
      <c r="HAT24" s="146"/>
      <c r="HAU24" s="146"/>
      <c r="HAV24" s="146"/>
      <c r="HAW24" s="146"/>
      <c r="HAX24" s="146"/>
      <c r="HAY24" s="146"/>
      <c r="HAZ24" s="146"/>
      <c r="HBA24" s="146"/>
      <c r="HBB24" s="146"/>
      <c r="HBC24" s="146"/>
      <c r="HBD24" s="146"/>
      <c r="HBE24" s="146"/>
      <c r="HBF24" s="146"/>
      <c r="HBG24" s="146"/>
      <c r="HBH24" s="146"/>
      <c r="HBI24" s="146"/>
      <c r="HBJ24" s="146"/>
      <c r="HBK24" s="146"/>
      <c r="HBL24" s="146"/>
      <c r="HBM24" s="146"/>
      <c r="HBN24" s="146"/>
      <c r="HBO24" s="146"/>
      <c r="HBP24" s="146"/>
      <c r="HBQ24" s="146"/>
      <c r="HBR24" s="146"/>
      <c r="HBS24" s="146"/>
      <c r="HBT24" s="146"/>
      <c r="HBU24" s="146"/>
      <c r="HBV24" s="146"/>
      <c r="HBW24" s="146"/>
      <c r="HBX24" s="146"/>
      <c r="HBY24" s="146"/>
      <c r="HBZ24" s="146"/>
      <c r="HCA24" s="146"/>
      <c r="HCB24" s="146"/>
      <c r="HCC24" s="146"/>
      <c r="HCD24" s="146"/>
      <c r="HCE24" s="146"/>
      <c r="HCF24" s="146"/>
      <c r="HCG24" s="146"/>
      <c r="HCH24" s="146"/>
      <c r="HCI24" s="146"/>
      <c r="HCJ24" s="146"/>
      <c r="HCK24" s="146"/>
      <c r="HCL24" s="146"/>
      <c r="HCM24" s="146"/>
      <c r="HCN24" s="146"/>
      <c r="HCO24" s="146"/>
      <c r="HCP24" s="146"/>
      <c r="HCQ24" s="146"/>
      <c r="HCR24" s="146"/>
      <c r="HCS24" s="146"/>
      <c r="HCT24" s="146"/>
      <c r="HCU24" s="146"/>
      <c r="HCV24" s="146"/>
      <c r="HCW24" s="146"/>
      <c r="HCX24" s="146"/>
      <c r="HCY24" s="146"/>
      <c r="HCZ24" s="146"/>
      <c r="HDA24" s="146"/>
      <c r="HDB24" s="146"/>
      <c r="HDC24" s="146"/>
      <c r="HDD24" s="146"/>
      <c r="HDE24" s="146"/>
      <c r="HDF24" s="146"/>
      <c r="HDG24" s="146"/>
      <c r="HDH24" s="146"/>
      <c r="HDI24" s="146"/>
      <c r="HDJ24" s="146"/>
      <c r="HDK24" s="146"/>
      <c r="HDL24" s="146"/>
      <c r="HDM24" s="146"/>
      <c r="HDN24" s="146"/>
      <c r="HDO24" s="146"/>
      <c r="HDP24" s="146"/>
      <c r="HDQ24" s="146"/>
      <c r="HDR24" s="146"/>
      <c r="HDS24" s="146"/>
      <c r="HDT24" s="146"/>
      <c r="HDU24" s="146"/>
      <c r="HDV24" s="146"/>
      <c r="HDW24" s="146"/>
      <c r="HDX24" s="146"/>
      <c r="HDY24" s="146"/>
      <c r="HDZ24" s="146"/>
      <c r="HEA24" s="146"/>
      <c r="HEB24" s="146"/>
      <c r="HEC24" s="146"/>
      <c r="HED24" s="146"/>
      <c r="HEE24" s="146"/>
      <c r="HEF24" s="146"/>
      <c r="HEG24" s="146"/>
      <c r="HEH24" s="146"/>
      <c r="HEI24" s="146"/>
      <c r="HEJ24" s="146"/>
      <c r="HEK24" s="146"/>
      <c r="HEL24" s="146"/>
      <c r="HEM24" s="146"/>
      <c r="HEN24" s="146"/>
      <c r="HEO24" s="146"/>
      <c r="HEP24" s="146"/>
      <c r="HEQ24" s="146"/>
      <c r="HER24" s="146"/>
      <c r="HES24" s="146"/>
      <c r="HET24" s="146"/>
      <c r="HEU24" s="146"/>
      <c r="HEV24" s="146"/>
      <c r="HEW24" s="146"/>
      <c r="HEX24" s="146"/>
      <c r="HEY24" s="146"/>
      <c r="HEZ24" s="146"/>
      <c r="HFA24" s="146"/>
      <c r="HFB24" s="146"/>
      <c r="HFC24" s="146"/>
      <c r="HFD24" s="146"/>
      <c r="HFE24" s="146"/>
      <c r="HFF24" s="146"/>
      <c r="HFG24" s="146"/>
      <c r="HFH24" s="146"/>
      <c r="HFI24" s="146"/>
      <c r="HFJ24" s="146"/>
      <c r="HFK24" s="146"/>
      <c r="HFL24" s="146"/>
      <c r="HFM24" s="146"/>
      <c r="HFN24" s="146"/>
      <c r="HFO24" s="146"/>
      <c r="HFP24" s="146"/>
      <c r="HFQ24" s="146"/>
      <c r="HFR24" s="146"/>
      <c r="HFS24" s="146"/>
      <c r="HFT24" s="146"/>
      <c r="HFU24" s="146"/>
      <c r="HFV24" s="146"/>
      <c r="HFW24" s="146"/>
      <c r="HFX24" s="146"/>
      <c r="HFY24" s="146"/>
      <c r="HFZ24" s="146"/>
      <c r="HGA24" s="146"/>
      <c r="HGB24" s="146"/>
      <c r="HGC24" s="146"/>
      <c r="HGD24" s="146"/>
      <c r="HGE24" s="146"/>
      <c r="HGF24" s="146"/>
      <c r="HGG24" s="146"/>
      <c r="HGH24" s="146"/>
      <c r="HGI24" s="146"/>
      <c r="HGJ24" s="146"/>
      <c r="HGK24" s="146"/>
      <c r="HGL24" s="146"/>
      <c r="HGM24" s="146"/>
      <c r="HGN24" s="146"/>
      <c r="HGO24" s="146"/>
      <c r="HGP24" s="146"/>
      <c r="HGQ24" s="146"/>
      <c r="HGR24" s="146"/>
      <c r="HGS24" s="146"/>
      <c r="HGT24" s="146"/>
      <c r="HGU24" s="146"/>
      <c r="HGV24" s="146"/>
      <c r="HGW24" s="146"/>
      <c r="HGX24" s="146"/>
      <c r="HGY24" s="146"/>
      <c r="HGZ24" s="146"/>
      <c r="HHA24" s="146"/>
      <c r="HHB24" s="146"/>
      <c r="HHC24" s="146"/>
      <c r="HHD24" s="146"/>
      <c r="HHE24" s="146"/>
      <c r="HHF24" s="146"/>
      <c r="HHG24" s="146"/>
      <c r="HHH24" s="146"/>
      <c r="HHI24" s="146"/>
      <c r="HHJ24" s="146"/>
      <c r="HHK24" s="146"/>
      <c r="HHL24" s="146"/>
      <c r="HHM24" s="146"/>
      <c r="HHN24" s="146"/>
      <c r="HHO24" s="146"/>
      <c r="HHP24" s="146"/>
      <c r="HHQ24" s="146"/>
      <c r="HHR24" s="146"/>
      <c r="HHS24" s="146"/>
      <c r="HHT24" s="146"/>
      <c r="HHU24" s="146"/>
      <c r="HHV24" s="146"/>
      <c r="HHW24" s="146"/>
      <c r="HHX24" s="146"/>
      <c r="HHY24" s="146"/>
      <c r="HHZ24" s="146"/>
      <c r="HIA24" s="146"/>
      <c r="HIB24" s="146"/>
      <c r="HIC24" s="146"/>
      <c r="HID24" s="146"/>
      <c r="HIE24" s="146"/>
      <c r="HIF24" s="146"/>
      <c r="HIG24" s="146"/>
      <c r="HIH24" s="146"/>
      <c r="HII24" s="146"/>
      <c r="HIJ24" s="146"/>
      <c r="HIK24" s="146"/>
      <c r="HIL24" s="146"/>
      <c r="HIM24" s="146"/>
      <c r="HIN24" s="146"/>
      <c r="HIO24" s="146"/>
      <c r="HIP24" s="146"/>
      <c r="HIQ24" s="146"/>
      <c r="HIR24" s="146"/>
      <c r="HIS24" s="146"/>
      <c r="HIT24" s="146"/>
      <c r="HIU24" s="146"/>
      <c r="HIV24" s="146"/>
      <c r="HIW24" s="146"/>
      <c r="HIX24" s="146"/>
      <c r="HIY24" s="146"/>
      <c r="HIZ24" s="146"/>
      <c r="HJA24" s="146"/>
      <c r="HJB24" s="146"/>
      <c r="HJC24" s="146"/>
      <c r="HJD24" s="146"/>
      <c r="HJE24" s="146"/>
      <c r="HJF24" s="146"/>
      <c r="HJG24" s="146"/>
      <c r="HJH24" s="146"/>
      <c r="HJI24" s="146"/>
      <c r="HJJ24" s="146"/>
      <c r="HJK24" s="146"/>
      <c r="HJL24" s="146"/>
      <c r="HJM24" s="146"/>
      <c r="HJN24" s="146"/>
      <c r="HJO24" s="146"/>
      <c r="HJP24" s="146"/>
      <c r="HJQ24" s="146"/>
      <c r="HJR24" s="146"/>
      <c r="HJS24" s="146"/>
      <c r="HJT24" s="146"/>
      <c r="HJU24" s="146"/>
      <c r="HJV24" s="146"/>
      <c r="HJW24" s="146"/>
      <c r="HJX24" s="146"/>
      <c r="HJY24" s="146"/>
      <c r="HJZ24" s="146"/>
      <c r="HKA24" s="146"/>
      <c r="HKB24" s="146"/>
      <c r="HKC24" s="146"/>
      <c r="HKD24" s="146"/>
      <c r="HKE24" s="146"/>
      <c r="HKF24" s="146"/>
      <c r="HKG24" s="146"/>
      <c r="HKH24" s="146"/>
      <c r="HKI24" s="146"/>
      <c r="HKJ24" s="146"/>
      <c r="HKK24" s="146"/>
      <c r="HKL24" s="146"/>
      <c r="HKM24" s="146"/>
      <c r="HKN24" s="146"/>
      <c r="HKO24" s="146"/>
      <c r="HKP24" s="146"/>
      <c r="HKQ24" s="146"/>
      <c r="HKR24" s="146"/>
      <c r="HKS24" s="146"/>
      <c r="HKT24" s="146"/>
      <c r="HKU24" s="146"/>
      <c r="HKV24" s="146"/>
      <c r="HKW24" s="146"/>
      <c r="HKX24" s="146"/>
      <c r="HKY24" s="146"/>
      <c r="HKZ24" s="146"/>
      <c r="HLA24" s="146"/>
      <c r="HLB24" s="146"/>
      <c r="HLC24" s="146"/>
      <c r="HLD24" s="146"/>
      <c r="HLE24" s="146"/>
      <c r="HLF24" s="146"/>
      <c r="HLG24" s="146"/>
      <c r="HLH24" s="146"/>
      <c r="HLI24" s="146"/>
      <c r="HLJ24" s="146"/>
      <c r="HLK24" s="146"/>
      <c r="HLL24" s="146"/>
      <c r="HLM24" s="146"/>
      <c r="HLN24" s="146"/>
      <c r="HLO24" s="146"/>
      <c r="HLP24" s="146"/>
      <c r="HLQ24" s="146"/>
      <c r="HLR24" s="146"/>
      <c r="HLS24" s="146"/>
      <c r="HLT24" s="146"/>
      <c r="HLU24" s="146"/>
      <c r="HLV24" s="146"/>
      <c r="HLW24" s="146"/>
      <c r="HLX24" s="146"/>
      <c r="HLY24" s="146"/>
      <c r="HLZ24" s="146"/>
      <c r="HMA24" s="146"/>
      <c r="HMB24" s="146"/>
      <c r="HMC24" s="146"/>
      <c r="HMD24" s="146"/>
      <c r="HME24" s="146"/>
      <c r="HMF24" s="146"/>
      <c r="HMG24" s="146"/>
      <c r="HMH24" s="146"/>
      <c r="HMI24" s="146"/>
      <c r="HMJ24" s="146"/>
      <c r="HMK24" s="146"/>
      <c r="HML24" s="146"/>
      <c r="HMM24" s="146"/>
      <c r="HMN24" s="146"/>
      <c r="HMO24" s="146"/>
      <c r="HMP24" s="146"/>
      <c r="HMQ24" s="146"/>
      <c r="HMR24" s="146"/>
      <c r="HMS24" s="146"/>
      <c r="HMT24" s="146"/>
      <c r="HMU24" s="146"/>
      <c r="HMV24" s="146"/>
      <c r="HMW24" s="146"/>
      <c r="HMX24" s="146"/>
      <c r="HMY24" s="146"/>
      <c r="HMZ24" s="146"/>
      <c r="HNA24" s="146"/>
      <c r="HNB24" s="146"/>
      <c r="HNC24" s="146"/>
      <c r="HND24" s="146"/>
      <c r="HNE24" s="146"/>
      <c r="HNF24" s="146"/>
      <c r="HNG24" s="146"/>
      <c r="HNH24" s="146"/>
      <c r="HNI24" s="146"/>
      <c r="HNJ24" s="146"/>
      <c r="HNK24" s="146"/>
      <c r="HNL24" s="146"/>
      <c r="HNM24" s="146"/>
      <c r="HNN24" s="146"/>
      <c r="HNO24" s="146"/>
      <c r="HNP24" s="146"/>
      <c r="HNQ24" s="146"/>
      <c r="HNR24" s="146"/>
      <c r="HNS24" s="146"/>
      <c r="HNT24" s="146"/>
      <c r="HNU24" s="146"/>
      <c r="HNV24" s="146"/>
      <c r="HNW24" s="146"/>
      <c r="HNX24" s="146"/>
      <c r="HNY24" s="146"/>
      <c r="HNZ24" s="146"/>
      <c r="HOA24" s="146"/>
      <c r="HOB24" s="146"/>
      <c r="HOC24" s="146"/>
      <c r="HOD24" s="146"/>
      <c r="HOE24" s="146"/>
      <c r="HOF24" s="146"/>
      <c r="HOG24" s="146"/>
      <c r="HOH24" s="146"/>
      <c r="HOI24" s="146"/>
      <c r="HOJ24" s="146"/>
      <c r="HOK24" s="146"/>
      <c r="HOL24" s="146"/>
      <c r="HOM24" s="146"/>
      <c r="HON24" s="146"/>
      <c r="HOO24" s="146"/>
      <c r="HOP24" s="146"/>
      <c r="HOQ24" s="146"/>
      <c r="HOR24" s="146"/>
      <c r="HOS24" s="146"/>
      <c r="HOT24" s="146"/>
      <c r="HOU24" s="146"/>
      <c r="HOV24" s="146"/>
      <c r="HOW24" s="146"/>
      <c r="HOX24" s="146"/>
      <c r="HOY24" s="146"/>
      <c r="HOZ24" s="146"/>
      <c r="HPA24" s="146"/>
      <c r="HPB24" s="146"/>
      <c r="HPC24" s="146"/>
      <c r="HPD24" s="146"/>
      <c r="HPE24" s="146"/>
      <c r="HPF24" s="146"/>
      <c r="HPG24" s="146"/>
      <c r="HPH24" s="146"/>
      <c r="HPI24" s="146"/>
      <c r="HPJ24" s="146"/>
      <c r="HPK24" s="146"/>
      <c r="HPL24" s="146"/>
      <c r="HPM24" s="146"/>
      <c r="HPN24" s="146"/>
      <c r="HPO24" s="146"/>
      <c r="HPP24" s="146"/>
      <c r="HPQ24" s="146"/>
      <c r="HPR24" s="146"/>
      <c r="HPS24" s="146"/>
      <c r="HPT24" s="146"/>
      <c r="HPU24" s="146"/>
      <c r="HPV24" s="146"/>
      <c r="HPW24" s="146"/>
      <c r="HPX24" s="146"/>
      <c r="HPY24" s="146"/>
      <c r="HPZ24" s="146"/>
      <c r="HQA24" s="146"/>
      <c r="HQB24" s="146"/>
      <c r="HQC24" s="146"/>
      <c r="HQD24" s="146"/>
      <c r="HQE24" s="146"/>
      <c r="HQF24" s="146"/>
      <c r="HQG24" s="146"/>
      <c r="HQH24" s="146"/>
      <c r="HQI24" s="146"/>
      <c r="HQJ24" s="146"/>
      <c r="HQK24" s="146"/>
      <c r="HQL24" s="146"/>
      <c r="HQM24" s="146"/>
      <c r="HQN24" s="146"/>
      <c r="HQO24" s="146"/>
      <c r="HQP24" s="146"/>
      <c r="HQQ24" s="146"/>
      <c r="HQR24" s="146"/>
      <c r="HQS24" s="146"/>
      <c r="HQT24" s="146"/>
      <c r="HQU24" s="146"/>
      <c r="HQV24" s="146"/>
      <c r="HQW24" s="146"/>
      <c r="HQX24" s="146"/>
      <c r="HQY24" s="146"/>
      <c r="HQZ24" s="146"/>
      <c r="HRA24" s="146"/>
      <c r="HRB24" s="146"/>
      <c r="HRC24" s="146"/>
      <c r="HRD24" s="146"/>
      <c r="HRE24" s="146"/>
      <c r="HRF24" s="146"/>
      <c r="HRG24" s="146"/>
      <c r="HRH24" s="146"/>
      <c r="HRI24" s="146"/>
      <c r="HRJ24" s="146"/>
      <c r="HRK24" s="146"/>
      <c r="HRL24" s="146"/>
      <c r="HRM24" s="146"/>
      <c r="HRN24" s="146"/>
      <c r="HRO24" s="146"/>
      <c r="HRP24" s="146"/>
      <c r="HRQ24" s="146"/>
      <c r="HRR24" s="146"/>
      <c r="HRS24" s="146"/>
      <c r="HRT24" s="146"/>
      <c r="HRU24" s="146"/>
      <c r="HRV24" s="146"/>
      <c r="HRW24" s="146"/>
      <c r="HRX24" s="146"/>
      <c r="HRY24" s="146"/>
      <c r="HRZ24" s="146"/>
      <c r="HSA24" s="146"/>
      <c r="HSB24" s="146"/>
      <c r="HSC24" s="146"/>
      <c r="HSD24" s="146"/>
      <c r="HSE24" s="146"/>
      <c r="HSF24" s="146"/>
      <c r="HSG24" s="146"/>
      <c r="HSH24" s="146"/>
      <c r="HSI24" s="146"/>
      <c r="HSJ24" s="146"/>
      <c r="HSK24" s="146"/>
      <c r="HSL24" s="146"/>
      <c r="HSM24" s="146"/>
      <c r="HSN24" s="146"/>
      <c r="HSO24" s="146"/>
      <c r="HSP24" s="146"/>
      <c r="HSQ24" s="146"/>
      <c r="HSR24" s="146"/>
      <c r="HSS24" s="146"/>
      <c r="HST24" s="146"/>
      <c r="HSU24" s="146"/>
      <c r="HSV24" s="146"/>
      <c r="HSW24" s="146"/>
      <c r="HSX24" s="146"/>
      <c r="HSY24" s="146"/>
      <c r="HSZ24" s="146"/>
      <c r="HTA24" s="146"/>
      <c r="HTB24" s="146"/>
      <c r="HTC24" s="146"/>
      <c r="HTD24" s="146"/>
      <c r="HTE24" s="146"/>
      <c r="HTF24" s="146"/>
      <c r="HTG24" s="146"/>
      <c r="HTH24" s="146"/>
      <c r="HTI24" s="146"/>
      <c r="HTJ24" s="146"/>
      <c r="HTK24" s="146"/>
      <c r="HTL24" s="146"/>
      <c r="HTM24" s="146"/>
      <c r="HTN24" s="146"/>
      <c r="HTO24" s="146"/>
      <c r="HTP24" s="146"/>
      <c r="HTQ24" s="146"/>
      <c r="HTR24" s="146"/>
      <c r="HTS24" s="146"/>
      <c r="HTT24" s="146"/>
      <c r="HTU24" s="146"/>
      <c r="HTV24" s="146"/>
      <c r="HTW24" s="146"/>
      <c r="HTX24" s="146"/>
      <c r="HTY24" s="146"/>
      <c r="HTZ24" s="146"/>
      <c r="HUA24" s="146"/>
      <c r="HUB24" s="146"/>
      <c r="HUC24" s="146"/>
      <c r="HUD24" s="146"/>
      <c r="HUE24" s="146"/>
      <c r="HUF24" s="146"/>
      <c r="HUG24" s="146"/>
      <c r="HUH24" s="146"/>
      <c r="HUI24" s="146"/>
      <c r="HUJ24" s="146"/>
      <c r="HUK24" s="146"/>
      <c r="HUL24" s="146"/>
      <c r="HUM24" s="146"/>
      <c r="HUN24" s="146"/>
      <c r="HUO24" s="146"/>
      <c r="HUP24" s="146"/>
      <c r="HUQ24" s="146"/>
      <c r="HUR24" s="146"/>
      <c r="HUS24" s="146"/>
      <c r="HUT24" s="146"/>
      <c r="HUU24" s="146"/>
      <c r="HUV24" s="146"/>
      <c r="HUW24" s="146"/>
      <c r="HUX24" s="146"/>
      <c r="HUY24" s="146"/>
      <c r="HUZ24" s="146"/>
      <c r="HVA24" s="146"/>
      <c r="HVB24" s="146"/>
      <c r="HVC24" s="146"/>
      <c r="HVD24" s="146"/>
      <c r="HVE24" s="146"/>
      <c r="HVF24" s="146"/>
      <c r="HVG24" s="146"/>
      <c r="HVH24" s="146"/>
      <c r="HVI24" s="146"/>
      <c r="HVJ24" s="146"/>
      <c r="HVK24" s="146"/>
      <c r="HVL24" s="146"/>
      <c r="HVM24" s="146"/>
      <c r="HVN24" s="146"/>
      <c r="HVO24" s="146"/>
      <c r="HVP24" s="146"/>
      <c r="HVQ24" s="146"/>
      <c r="HVR24" s="146"/>
      <c r="HVS24" s="146"/>
      <c r="HVT24" s="146"/>
      <c r="HVU24" s="146"/>
      <c r="HVV24" s="146"/>
      <c r="HVW24" s="146"/>
      <c r="HVX24" s="146"/>
      <c r="HVY24" s="146"/>
      <c r="HVZ24" s="146"/>
      <c r="HWA24" s="146"/>
      <c r="HWB24" s="146"/>
      <c r="HWC24" s="146"/>
      <c r="HWD24" s="146"/>
      <c r="HWE24" s="146"/>
      <c r="HWF24" s="146"/>
      <c r="HWG24" s="146"/>
      <c r="HWH24" s="146"/>
      <c r="HWI24" s="146"/>
      <c r="HWJ24" s="146"/>
      <c r="HWK24" s="146"/>
      <c r="HWL24" s="146"/>
      <c r="HWM24" s="146"/>
      <c r="HWN24" s="146"/>
      <c r="HWO24" s="146"/>
      <c r="HWP24" s="146"/>
      <c r="HWQ24" s="146"/>
      <c r="HWR24" s="146"/>
      <c r="HWS24" s="146"/>
      <c r="HWT24" s="146"/>
      <c r="HWU24" s="146"/>
      <c r="HWV24" s="146"/>
      <c r="HWW24" s="146"/>
      <c r="HWX24" s="146"/>
      <c r="HWY24" s="146"/>
      <c r="HWZ24" s="146"/>
      <c r="HXA24" s="146"/>
      <c r="HXB24" s="146"/>
      <c r="HXC24" s="146"/>
      <c r="HXD24" s="146"/>
      <c r="HXE24" s="146"/>
      <c r="HXF24" s="146"/>
      <c r="HXG24" s="146"/>
      <c r="HXH24" s="146"/>
      <c r="HXI24" s="146"/>
      <c r="HXJ24" s="146"/>
      <c r="HXK24" s="146"/>
      <c r="HXL24" s="146"/>
      <c r="HXM24" s="146"/>
      <c r="HXN24" s="146"/>
      <c r="HXO24" s="146"/>
      <c r="HXP24" s="146"/>
      <c r="HXQ24" s="146"/>
      <c r="HXR24" s="146"/>
      <c r="HXS24" s="146"/>
      <c r="HXT24" s="146"/>
      <c r="HXU24" s="146"/>
      <c r="HXV24" s="146"/>
      <c r="HXW24" s="146"/>
      <c r="HXX24" s="146"/>
      <c r="HXY24" s="146"/>
      <c r="HXZ24" s="146"/>
      <c r="HYA24" s="146"/>
      <c r="HYB24" s="146"/>
      <c r="HYC24" s="146"/>
      <c r="HYD24" s="146"/>
      <c r="HYE24" s="146"/>
      <c r="HYF24" s="146"/>
      <c r="HYG24" s="146"/>
      <c r="HYH24" s="146"/>
      <c r="HYI24" s="146"/>
      <c r="HYJ24" s="146"/>
      <c r="HYK24" s="146"/>
      <c r="HYL24" s="146"/>
      <c r="HYM24" s="146"/>
      <c r="HYN24" s="146"/>
      <c r="HYO24" s="146"/>
      <c r="HYP24" s="146"/>
      <c r="HYQ24" s="146"/>
      <c r="HYR24" s="146"/>
      <c r="HYS24" s="146"/>
      <c r="HYT24" s="146"/>
      <c r="HYU24" s="146"/>
      <c r="HYV24" s="146"/>
      <c r="HYW24" s="146"/>
      <c r="HYX24" s="146"/>
      <c r="HYY24" s="146"/>
      <c r="HYZ24" s="146"/>
      <c r="HZA24" s="146"/>
      <c r="HZB24" s="146"/>
      <c r="HZC24" s="146"/>
      <c r="HZD24" s="146"/>
      <c r="HZE24" s="146"/>
      <c r="HZF24" s="146"/>
      <c r="HZG24" s="146"/>
      <c r="HZH24" s="146"/>
      <c r="HZI24" s="146"/>
      <c r="HZJ24" s="146"/>
      <c r="HZK24" s="146"/>
      <c r="HZL24" s="146"/>
      <c r="HZM24" s="146"/>
      <c r="HZN24" s="146"/>
      <c r="HZO24" s="146"/>
      <c r="HZP24" s="146"/>
      <c r="HZQ24" s="146"/>
      <c r="HZR24" s="146"/>
      <c r="HZS24" s="146"/>
      <c r="HZT24" s="146"/>
      <c r="HZU24" s="146"/>
      <c r="HZV24" s="146"/>
      <c r="HZW24" s="146"/>
      <c r="HZX24" s="146"/>
      <c r="HZY24" s="146"/>
      <c r="HZZ24" s="146"/>
      <c r="IAA24" s="146"/>
      <c r="IAB24" s="146"/>
      <c r="IAC24" s="146"/>
      <c r="IAD24" s="146"/>
      <c r="IAE24" s="146"/>
      <c r="IAF24" s="146"/>
      <c r="IAG24" s="146"/>
      <c r="IAH24" s="146"/>
      <c r="IAI24" s="146"/>
      <c r="IAJ24" s="146"/>
      <c r="IAK24" s="146"/>
      <c r="IAL24" s="146"/>
      <c r="IAM24" s="146"/>
      <c r="IAN24" s="146"/>
      <c r="IAO24" s="146"/>
      <c r="IAP24" s="146"/>
      <c r="IAQ24" s="146"/>
      <c r="IAR24" s="146"/>
      <c r="IAS24" s="146"/>
      <c r="IAT24" s="146"/>
      <c r="IAU24" s="146"/>
      <c r="IAV24" s="146"/>
      <c r="IAW24" s="146"/>
      <c r="IAX24" s="146"/>
      <c r="IAY24" s="146"/>
      <c r="IAZ24" s="146"/>
      <c r="IBA24" s="146"/>
      <c r="IBB24" s="146"/>
      <c r="IBC24" s="146"/>
      <c r="IBD24" s="146"/>
      <c r="IBE24" s="146"/>
      <c r="IBF24" s="146"/>
      <c r="IBG24" s="146"/>
      <c r="IBH24" s="146"/>
      <c r="IBI24" s="146"/>
      <c r="IBJ24" s="146"/>
      <c r="IBK24" s="146"/>
      <c r="IBL24" s="146"/>
      <c r="IBM24" s="146"/>
      <c r="IBN24" s="146"/>
      <c r="IBO24" s="146"/>
      <c r="IBP24" s="146"/>
      <c r="IBQ24" s="146"/>
      <c r="IBR24" s="146"/>
      <c r="IBS24" s="146"/>
      <c r="IBT24" s="146"/>
      <c r="IBU24" s="146"/>
      <c r="IBV24" s="146"/>
      <c r="IBW24" s="146"/>
      <c r="IBX24" s="146"/>
      <c r="IBY24" s="146"/>
      <c r="IBZ24" s="146"/>
      <c r="ICA24" s="146"/>
      <c r="ICB24" s="146"/>
      <c r="ICC24" s="146"/>
      <c r="ICD24" s="146"/>
      <c r="ICE24" s="146"/>
      <c r="ICF24" s="146"/>
      <c r="ICG24" s="146"/>
      <c r="ICH24" s="146"/>
      <c r="ICI24" s="146"/>
      <c r="ICJ24" s="146"/>
      <c r="ICK24" s="146"/>
      <c r="ICL24" s="146"/>
      <c r="ICM24" s="146"/>
      <c r="ICN24" s="146"/>
      <c r="ICO24" s="146"/>
      <c r="ICP24" s="146"/>
      <c r="ICQ24" s="146"/>
      <c r="ICR24" s="146"/>
      <c r="ICS24" s="146"/>
      <c r="ICT24" s="146"/>
      <c r="ICU24" s="146"/>
      <c r="ICV24" s="146"/>
      <c r="ICW24" s="146"/>
      <c r="ICX24" s="146"/>
      <c r="ICY24" s="146"/>
      <c r="ICZ24" s="146"/>
      <c r="IDA24" s="146"/>
      <c r="IDB24" s="146"/>
      <c r="IDC24" s="146"/>
      <c r="IDD24" s="146"/>
      <c r="IDE24" s="146"/>
      <c r="IDF24" s="146"/>
      <c r="IDG24" s="146"/>
      <c r="IDH24" s="146"/>
      <c r="IDI24" s="146"/>
      <c r="IDJ24" s="146"/>
      <c r="IDK24" s="146"/>
      <c r="IDL24" s="146"/>
      <c r="IDM24" s="146"/>
      <c r="IDN24" s="146"/>
      <c r="IDO24" s="146"/>
      <c r="IDP24" s="146"/>
      <c r="IDQ24" s="146"/>
      <c r="IDR24" s="146"/>
      <c r="IDS24" s="146"/>
      <c r="IDT24" s="146"/>
      <c r="IDU24" s="146"/>
      <c r="IDV24" s="146"/>
      <c r="IDW24" s="146"/>
      <c r="IDX24" s="146"/>
      <c r="IDY24" s="146"/>
      <c r="IDZ24" s="146"/>
      <c r="IEA24" s="146"/>
      <c r="IEB24" s="146"/>
      <c r="IEC24" s="146"/>
      <c r="IED24" s="146"/>
      <c r="IEE24" s="146"/>
      <c r="IEF24" s="146"/>
      <c r="IEG24" s="146"/>
      <c r="IEH24" s="146"/>
      <c r="IEI24" s="146"/>
      <c r="IEJ24" s="146"/>
      <c r="IEK24" s="146"/>
      <c r="IEL24" s="146"/>
      <c r="IEM24" s="146"/>
      <c r="IEN24" s="146"/>
      <c r="IEO24" s="146"/>
      <c r="IEP24" s="146"/>
      <c r="IEQ24" s="146"/>
      <c r="IER24" s="146"/>
      <c r="IES24" s="146"/>
      <c r="IET24" s="146"/>
      <c r="IEU24" s="146"/>
      <c r="IEV24" s="146"/>
      <c r="IEW24" s="146"/>
      <c r="IEX24" s="146"/>
      <c r="IEY24" s="146"/>
      <c r="IEZ24" s="146"/>
      <c r="IFA24" s="146"/>
      <c r="IFB24" s="146"/>
      <c r="IFC24" s="146"/>
      <c r="IFD24" s="146"/>
      <c r="IFE24" s="146"/>
      <c r="IFF24" s="146"/>
      <c r="IFG24" s="146"/>
      <c r="IFH24" s="146"/>
      <c r="IFI24" s="146"/>
      <c r="IFJ24" s="146"/>
      <c r="IFK24" s="146"/>
      <c r="IFL24" s="146"/>
      <c r="IFM24" s="146"/>
      <c r="IFN24" s="146"/>
      <c r="IFO24" s="146"/>
      <c r="IFP24" s="146"/>
      <c r="IFQ24" s="146"/>
      <c r="IFR24" s="146"/>
      <c r="IFS24" s="146"/>
      <c r="IFT24" s="146"/>
      <c r="IFU24" s="146"/>
      <c r="IFV24" s="146"/>
      <c r="IFW24" s="146"/>
      <c r="IFX24" s="146"/>
      <c r="IFY24" s="146"/>
      <c r="IFZ24" s="146"/>
      <c r="IGA24" s="146"/>
      <c r="IGB24" s="146"/>
      <c r="IGC24" s="146"/>
      <c r="IGD24" s="146"/>
      <c r="IGE24" s="146"/>
      <c r="IGF24" s="146"/>
      <c r="IGG24" s="146"/>
      <c r="IGH24" s="146"/>
      <c r="IGI24" s="146"/>
      <c r="IGJ24" s="146"/>
      <c r="IGK24" s="146"/>
      <c r="IGL24" s="146"/>
      <c r="IGM24" s="146"/>
      <c r="IGN24" s="146"/>
      <c r="IGO24" s="146"/>
      <c r="IGP24" s="146"/>
      <c r="IGQ24" s="146"/>
      <c r="IGR24" s="146"/>
      <c r="IGS24" s="146"/>
      <c r="IGT24" s="146"/>
      <c r="IGU24" s="146"/>
      <c r="IGV24" s="146"/>
      <c r="IGW24" s="146"/>
      <c r="IGX24" s="146"/>
      <c r="IGY24" s="146"/>
      <c r="IGZ24" s="146"/>
      <c r="IHA24" s="146"/>
      <c r="IHB24" s="146"/>
      <c r="IHC24" s="146"/>
      <c r="IHD24" s="146"/>
      <c r="IHE24" s="146"/>
      <c r="IHF24" s="146"/>
      <c r="IHG24" s="146"/>
      <c r="IHH24" s="146"/>
      <c r="IHI24" s="146"/>
      <c r="IHJ24" s="146"/>
      <c r="IHK24" s="146"/>
      <c r="IHL24" s="146"/>
      <c r="IHM24" s="146"/>
      <c r="IHN24" s="146"/>
      <c r="IHO24" s="146"/>
      <c r="IHP24" s="146"/>
      <c r="IHQ24" s="146"/>
      <c r="IHR24" s="146"/>
      <c r="IHS24" s="146"/>
      <c r="IHT24" s="146"/>
      <c r="IHU24" s="146"/>
      <c r="IHV24" s="146"/>
      <c r="IHW24" s="146"/>
      <c r="IHX24" s="146"/>
      <c r="IHY24" s="146"/>
      <c r="IHZ24" s="146"/>
      <c r="IIA24" s="146"/>
      <c r="IIB24" s="146"/>
      <c r="IIC24" s="146"/>
      <c r="IID24" s="146"/>
      <c r="IIE24" s="146"/>
      <c r="IIF24" s="146"/>
      <c r="IIG24" s="146"/>
      <c r="IIH24" s="146"/>
      <c r="III24" s="146"/>
      <c r="IIJ24" s="146"/>
      <c r="IIK24" s="146"/>
      <c r="IIL24" s="146"/>
      <c r="IIM24" s="146"/>
      <c r="IIN24" s="146"/>
      <c r="IIO24" s="146"/>
      <c r="IIP24" s="146"/>
      <c r="IIQ24" s="146"/>
      <c r="IIR24" s="146"/>
      <c r="IIS24" s="146"/>
      <c r="IIT24" s="146"/>
      <c r="IIU24" s="146"/>
      <c r="IIV24" s="146"/>
      <c r="IIW24" s="146"/>
      <c r="IIX24" s="146"/>
      <c r="IIY24" s="146"/>
      <c r="IIZ24" s="146"/>
      <c r="IJA24" s="146"/>
      <c r="IJB24" s="146"/>
      <c r="IJC24" s="146"/>
      <c r="IJD24" s="146"/>
      <c r="IJE24" s="146"/>
      <c r="IJF24" s="146"/>
      <c r="IJG24" s="146"/>
      <c r="IJH24" s="146"/>
      <c r="IJI24" s="146"/>
      <c r="IJJ24" s="146"/>
      <c r="IJK24" s="146"/>
      <c r="IJL24" s="146"/>
      <c r="IJM24" s="146"/>
      <c r="IJN24" s="146"/>
      <c r="IJO24" s="146"/>
      <c r="IJP24" s="146"/>
      <c r="IJQ24" s="146"/>
      <c r="IJR24" s="146"/>
      <c r="IJS24" s="146"/>
      <c r="IJT24" s="146"/>
      <c r="IJU24" s="146"/>
      <c r="IJV24" s="146"/>
      <c r="IJW24" s="146"/>
      <c r="IJX24" s="146"/>
      <c r="IJY24" s="146"/>
      <c r="IJZ24" s="146"/>
      <c r="IKA24" s="146"/>
      <c r="IKB24" s="146"/>
      <c r="IKC24" s="146"/>
      <c r="IKD24" s="146"/>
      <c r="IKE24" s="146"/>
      <c r="IKF24" s="146"/>
      <c r="IKG24" s="146"/>
      <c r="IKH24" s="146"/>
      <c r="IKI24" s="146"/>
      <c r="IKJ24" s="146"/>
      <c r="IKK24" s="146"/>
      <c r="IKL24" s="146"/>
      <c r="IKM24" s="146"/>
      <c r="IKN24" s="146"/>
      <c r="IKO24" s="146"/>
      <c r="IKP24" s="146"/>
      <c r="IKQ24" s="146"/>
      <c r="IKR24" s="146"/>
      <c r="IKS24" s="146"/>
      <c r="IKT24" s="146"/>
      <c r="IKU24" s="146"/>
      <c r="IKV24" s="146"/>
      <c r="IKW24" s="146"/>
      <c r="IKX24" s="146"/>
      <c r="IKY24" s="146"/>
      <c r="IKZ24" s="146"/>
      <c r="ILA24" s="146"/>
      <c r="ILB24" s="146"/>
      <c r="ILC24" s="146"/>
      <c r="ILD24" s="146"/>
      <c r="ILE24" s="146"/>
      <c r="ILF24" s="146"/>
      <c r="ILG24" s="146"/>
      <c r="ILH24" s="146"/>
      <c r="ILI24" s="146"/>
      <c r="ILJ24" s="146"/>
      <c r="ILK24" s="146"/>
      <c r="ILL24" s="146"/>
      <c r="ILM24" s="146"/>
      <c r="ILN24" s="146"/>
      <c r="ILO24" s="146"/>
      <c r="ILP24" s="146"/>
      <c r="ILQ24" s="146"/>
      <c r="ILR24" s="146"/>
      <c r="ILS24" s="146"/>
      <c r="ILT24" s="146"/>
      <c r="ILU24" s="146"/>
      <c r="ILV24" s="146"/>
      <c r="ILW24" s="146"/>
      <c r="ILX24" s="146"/>
      <c r="ILY24" s="146"/>
      <c r="ILZ24" s="146"/>
      <c r="IMA24" s="146"/>
      <c r="IMB24" s="146"/>
      <c r="IMC24" s="146"/>
      <c r="IMD24" s="146"/>
      <c r="IME24" s="146"/>
      <c r="IMF24" s="146"/>
      <c r="IMG24" s="146"/>
      <c r="IMH24" s="146"/>
      <c r="IMI24" s="146"/>
      <c r="IMJ24" s="146"/>
      <c r="IMK24" s="146"/>
      <c r="IML24" s="146"/>
      <c r="IMM24" s="146"/>
      <c r="IMN24" s="146"/>
      <c r="IMO24" s="146"/>
      <c r="IMP24" s="146"/>
      <c r="IMQ24" s="146"/>
      <c r="IMR24" s="146"/>
      <c r="IMS24" s="146"/>
      <c r="IMT24" s="146"/>
      <c r="IMU24" s="146"/>
      <c r="IMV24" s="146"/>
      <c r="IMW24" s="146"/>
      <c r="IMX24" s="146"/>
      <c r="IMY24" s="146"/>
      <c r="IMZ24" s="146"/>
      <c r="INA24" s="146"/>
      <c r="INB24" s="146"/>
      <c r="INC24" s="146"/>
      <c r="IND24" s="146"/>
      <c r="INE24" s="146"/>
      <c r="INF24" s="146"/>
      <c r="ING24" s="146"/>
      <c r="INH24" s="146"/>
      <c r="INI24" s="146"/>
      <c r="INJ24" s="146"/>
      <c r="INK24" s="146"/>
      <c r="INL24" s="146"/>
      <c r="INM24" s="146"/>
      <c r="INN24" s="146"/>
      <c r="INO24" s="146"/>
      <c r="INP24" s="146"/>
      <c r="INQ24" s="146"/>
      <c r="INR24" s="146"/>
      <c r="INS24" s="146"/>
      <c r="INT24" s="146"/>
      <c r="INU24" s="146"/>
      <c r="INV24" s="146"/>
      <c r="INW24" s="146"/>
      <c r="INX24" s="146"/>
      <c r="INY24" s="146"/>
      <c r="INZ24" s="146"/>
      <c r="IOA24" s="146"/>
      <c r="IOB24" s="146"/>
      <c r="IOC24" s="146"/>
      <c r="IOD24" s="146"/>
      <c r="IOE24" s="146"/>
      <c r="IOF24" s="146"/>
      <c r="IOG24" s="146"/>
      <c r="IOH24" s="146"/>
      <c r="IOI24" s="146"/>
      <c r="IOJ24" s="146"/>
      <c r="IOK24" s="146"/>
      <c r="IOL24" s="146"/>
      <c r="IOM24" s="146"/>
      <c r="ION24" s="146"/>
      <c r="IOO24" s="146"/>
      <c r="IOP24" s="146"/>
      <c r="IOQ24" s="146"/>
      <c r="IOR24" s="146"/>
      <c r="IOS24" s="146"/>
      <c r="IOT24" s="146"/>
      <c r="IOU24" s="146"/>
      <c r="IOV24" s="146"/>
      <c r="IOW24" s="146"/>
      <c r="IOX24" s="146"/>
      <c r="IOY24" s="146"/>
      <c r="IOZ24" s="146"/>
      <c r="IPA24" s="146"/>
      <c r="IPB24" s="146"/>
      <c r="IPC24" s="146"/>
      <c r="IPD24" s="146"/>
      <c r="IPE24" s="146"/>
      <c r="IPF24" s="146"/>
      <c r="IPG24" s="146"/>
      <c r="IPH24" s="146"/>
      <c r="IPI24" s="146"/>
      <c r="IPJ24" s="146"/>
      <c r="IPK24" s="146"/>
      <c r="IPL24" s="146"/>
      <c r="IPM24" s="146"/>
      <c r="IPN24" s="146"/>
      <c r="IPO24" s="146"/>
      <c r="IPP24" s="146"/>
      <c r="IPQ24" s="146"/>
      <c r="IPR24" s="146"/>
      <c r="IPS24" s="146"/>
      <c r="IPT24" s="146"/>
      <c r="IPU24" s="146"/>
      <c r="IPV24" s="146"/>
      <c r="IPW24" s="146"/>
      <c r="IPX24" s="146"/>
      <c r="IPY24" s="146"/>
      <c r="IPZ24" s="146"/>
      <c r="IQA24" s="146"/>
      <c r="IQB24" s="146"/>
      <c r="IQC24" s="146"/>
      <c r="IQD24" s="146"/>
      <c r="IQE24" s="146"/>
      <c r="IQF24" s="146"/>
      <c r="IQG24" s="146"/>
      <c r="IQH24" s="146"/>
      <c r="IQI24" s="146"/>
      <c r="IQJ24" s="146"/>
      <c r="IQK24" s="146"/>
      <c r="IQL24" s="146"/>
      <c r="IQM24" s="146"/>
      <c r="IQN24" s="146"/>
      <c r="IQO24" s="146"/>
      <c r="IQP24" s="146"/>
      <c r="IQQ24" s="146"/>
      <c r="IQR24" s="146"/>
      <c r="IQS24" s="146"/>
      <c r="IQT24" s="146"/>
      <c r="IQU24" s="146"/>
      <c r="IQV24" s="146"/>
      <c r="IQW24" s="146"/>
      <c r="IQX24" s="146"/>
      <c r="IQY24" s="146"/>
      <c r="IQZ24" s="146"/>
      <c r="IRA24" s="146"/>
      <c r="IRB24" s="146"/>
      <c r="IRC24" s="146"/>
      <c r="IRD24" s="146"/>
      <c r="IRE24" s="146"/>
      <c r="IRF24" s="146"/>
      <c r="IRG24" s="146"/>
      <c r="IRH24" s="146"/>
      <c r="IRI24" s="146"/>
      <c r="IRJ24" s="146"/>
      <c r="IRK24" s="146"/>
      <c r="IRL24" s="146"/>
      <c r="IRM24" s="146"/>
      <c r="IRN24" s="146"/>
      <c r="IRO24" s="146"/>
      <c r="IRP24" s="146"/>
      <c r="IRQ24" s="146"/>
      <c r="IRR24" s="146"/>
      <c r="IRS24" s="146"/>
      <c r="IRT24" s="146"/>
      <c r="IRU24" s="146"/>
      <c r="IRV24" s="146"/>
      <c r="IRW24" s="146"/>
      <c r="IRX24" s="146"/>
      <c r="IRY24" s="146"/>
      <c r="IRZ24" s="146"/>
      <c r="ISA24" s="146"/>
      <c r="ISB24" s="146"/>
      <c r="ISC24" s="146"/>
      <c r="ISD24" s="146"/>
      <c r="ISE24" s="146"/>
      <c r="ISF24" s="146"/>
      <c r="ISG24" s="146"/>
      <c r="ISH24" s="146"/>
      <c r="ISI24" s="146"/>
      <c r="ISJ24" s="146"/>
      <c r="ISK24" s="146"/>
      <c r="ISL24" s="146"/>
      <c r="ISM24" s="146"/>
      <c r="ISN24" s="146"/>
      <c r="ISO24" s="146"/>
      <c r="ISP24" s="146"/>
      <c r="ISQ24" s="146"/>
      <c r="ISR24" s="146"/>
      <c r="ISS24" s="146"/>
      <c r="IST24" s="146"/>
      <c r="ISU24" s="146"/>
      <c r="ISV24" s="146"/>
      <c r="ISW24" s="146"/>
      <c r="ISX24" s="146"/>
      <c r="ISY24" s="146"/>
      <c r="ISZ24" s="146"/>
      <c r="ITA24" s="146"/>
      <c r="ITB24" s="146"/>
      <c r="ITC24" s="146"/>
      <c r="ITD24" s="146"/>
      <c r="ITE24" s="146"/>
      <c r="ITF24" s="146"/>
      <c r="ITG24" s="146"/>
      <c r="ITH24" s="146"/>
      <c r="ITI24" s="146"/>
      <c r="ITJ24" s="146"/>
      <c r="ITK24" s="146"/>
      <c r="ITL24" s="146"/>
      <c r="ITM24" s="146"/>
      <c r="ITN24" s="146"/>
      <c r="ITO24" s="146"/>
      <c r="ITP24" s="146"/>
      <c r="ITQ24" s="146"/>
      <c r="ITR24" s="146"/>
      <c r="ITS24" s="146"/>
      <c r="ITT24" s="146"/>
      <c r="ITU24" s="146"/>
      <c r="ITV24" s="146"/>
      <c r="ITW24" s="146"/>
      <c r="ITX24" s="146"/>
      <c r="ITY24" s="146"/>
      <c r="ITZ24" s="146"/>
      <c r="IUA24" s="146"/>
      <c r="IUB24" s="146"/>
      <c r="IUC24" s="146"/>
      <c r="IUD24" s="146"/>
      <c r="IUE24" s="146"/>
      <c r="IUF24" s="146"/>
      <c r="IUG24" s="146"/>
      <c r="IUH24" s="146"/>
      <c r="IUI24" s="146"/>
      <c r="IUJ24" s="146"/>
      <c r="IUK24" s="146"/>
      <c r="IUL24" s="146"/>
      <c r="IUM24" s="146"/>
      <c r="IUN24" s="146"/>
      <c r="IUO24" s="146"/>
      <c r="IUP24" s="146"/>
      <c r="IUQ24" s="146"/>
      <c r="IUR24" s="146"/>
      <c r="IUS24" s="146"/>
      <c r="IUT24" s="146"/>
      <c r="IUU24" s="146"/>
      <c r="IUV24" s="146"/>
      <c r="IUW24" s="146"/>
      <c r="IUX24" s="146"/>
      <c r="IUY24" s="146"/>
      <c r="IUZ24" s="146"/>
      <c r="IVA24" s="146"/>
      <c r="IVB24" s="146"/>
      <c r="IVC24" s="146"/>
      <c r="IVD24" s="146"/>
      <c r="IVE24" s="146"/>
      <c r="IVF24" s="146"/>
      <c r="IVG24" s="146"/>
      <c r="IVH24" s="146"/>
      <c r="IVI24" s="146"/>
      <c r="IVJ24" s="146"/>
      <c r="IVK24" s="146"/>
      <c r="IVL24" s="146"/>
      <c r="IVM24" s="146"/>
      <c r="IVN24" s="146"/>
      <c r="IVO24" s="146"/>
      <c r="IVP24" s="146"/>
      <c r="IVQ24" s="146"/>
      <c r="IVR24" s="146"/>
      <c r="IVS24" s="146"/>
      <c r="IVT24" s="146"/>
      <c r="IVU24" s="146"/>
      <c r="IVV24" s="146"/>
      <c r="IVW24" s="146"/>
      <c r="IVX24" s="146"/>
      <c r="IVY24" s="146"/>
      <c r="IVZ24" s="146"/>
      <c r="IWA24" s="146"/>
      <c r="IWB24" s="146"/>
      <c r="IWC24" s="146"/>
      <c r="IWD24" s="146"/>
      <c r="IWE24" s="146"/>
      <c r="IWF24" s="146"/>
      <c r="IWG24" s="146"/>
      <c r="IWH24" s="146"/>
      <c r="IWI24" s="146"/>
      <c r="IWJ24" s="146"/>
      <c r="IWK24" s="146"/>
      <c r="IWL24" s="146"/>
      <c r="IWM24" s="146"/>
      <c r="IWN24" s="146"/>
      <c r="IWO24" s="146"/>
      <c r="IWP24" s="146"/>
      <c r="IWQ24" s="146"/>
      <c r="IWR24" s="146"/>
      <c r="IWS24" s="146"/>
      <c r="IWT24" s="146"/>
      <c r="IWU24" s="146"/>
      <c r="IWV24" s="146"/>
      <c r="IWW24" s="146"/>
      <c r="IWX24" s="146"/>
      <c r="IWY24" s="146"/>
      <c r="IWZ24" s="146"/>
      <c r="IXA24" s="146"/>
      <c r="IXB24" s="146"/>
      <c r="IXC24" s="146"/>
      <c r="IXD24" s="146"/>
      <c r="IXE24" s="146"/>
      <c r="IXF24" s="146"/>
      <c r="IXG24" s="146"/>
      <c r="IXH24" s="146"/>
      <c r="IXI24" s="146"/>
      <c r="IXJ24" s="146"/>
      <c r="IXK24" s="146"/>
      <c r="IXL24" s="146"/>
      <c r="IXM24" s="146"/>
      <c r="IXN24" s="146"/>
      <c r="IXO24" s="146"/>
      <c r="IXP24" s="146"/>
      <c r="IXQ24" s="146"/>
      <c r="IXR24" s="146"/>
      <c r="IXS24" s="146"/>
      <c r="IXT24" s="146"/>
      <c r="IXU24" s="146"/>
      <c r="IXV24" s="146"/>
      <c r="IXW24" s="146"/>
      <c r="IXX24" s="146"/>
      <c r="IXY24" s="146"/>
      <c r="IXZ24" s="146"/>
      <c r="IYA24" s="146"/>
      <c r="IYB24" s="146"/>
      <c r="IYC24" s="146"/>
      <c r="IYD24" s="146"/>
      <c r="IYE24" s="146"/>
      <c r="IYF24" s="146"/>
      <c r="IYG24" s="146"/>
      <c r="IYH24" s="146"/>
      <c r="IYI24" s="146"/>
      <c r="IYJ24" s="146"/>
      <c r="IYK24" s="146"/>
      <c r="IYL24" s="146"/>
      <c r="IYM24" s="146"/>
      <c r="IYN24" s="146"/>
      <c r="IYO24" s="146"/>
      <c r="IYP24" s="146"/>
      <c r="IYQ24" s="146"/>
      <c r="IYR24" s="146"/>
      <c r="IYS24" s="146"/>
      <c r="IYT24" s="146"/>
      <c r="IYU24" s="146"/>
      <c r="IYV24" s="146"/>
      <c r="IYW24" s="146"/>
      <c r="IYX24" s="146"/>
      <c r="IYY24" s="146"/>
      <c r="IYZ24" s="146"/>
      <c r="IZA24" s="146"/>
      <c r="IZB24" s="146"/>
      <c r="IZC24" s="146"/>
      <c r="IZD24" s="146"/>
      <c r="IZE24" s="146"/>
      <c r="IZF24" s="146"/>
      <c r="IZG24" s="146"/>
      <c r="IZH24" s="146"/>
      <c r="IZI24" s="146"/>
      <c r="IZJ24" s="146"/>
      <c r="IZK24" s="146"/>
      <c r="IZL24" s="146"/>
      <c r="IZM24" s="146"/>
      <c r="IZN24" s="146"/>
      <c r="IZO24" s="146"/>
      <c r="IZP24" s="146"/>
      <c r="IZQ24" s="146"/>
      <c r="IZR24" s="146"/>
      <c r="IZS24" s="146"/>
      <c r="IZT24" s="146"/>
      <c r="IZU24" s="146"/>
      <c r="IZV24" s="146"/>
      <c r="IZW24" s="146"/>
      <c r="IZX24" s="146"/>
      <c r="IZY24" s="146"/>
      <c r="IZZ24" s="146"/>
      <c r="JAA24" s="146"/>
      <c r="JAB24" s="146"/>
      <c r="JAC24" s="146"/>
      <c r="JAD24" s="146"/>
      <c r="JAE24" s="146"/>
      <c r="JAF24" s="146"/>
      <c r="JAG24" s="146"/>
      <c r="JAH24" s="146"/>
      <c r="JAI24" s="146"/>
      <c r="JAJ24" s="146"/>
      <c r="JAK24" s="146"/>
      <c r="JAL24" s="146"/>
      <c r="JAM24" s="146"/>
      <c r="JAN24" s="146"/>
      <c r="JAO24" s="146"/>
      <c r="JAP24" s="146"/>
      <c r="JAQ24" s="146"/>
      <c r="JAR24" s="146"/>
      <c r="JAS24" s="146"/>
      <c r="JAT24" s="146"/>
      <c r="JAU24" s="146"/>
      <c r="JAV24" s="146"/>
      <c r="JAW24" s="146"/>
      <c r="JAX24" s="146"/>
      <c r="JAY24" s="146"/>
      <c r="JAZ24" s="146"/>
      <c r="JBA24" s="146"/>
      <c r="JBB24" s="146"/>
      <c r="JBC24" s="146"/>
      <c r="JBD24" s="146"/>
      <c r="JBE24" s="146"/>
      <c r="JBF24" s="146"/>
      <c r="JBG24" s="146"/>
      <c r="JBH24" s="146"/>
      <c r="JBI24" s="146"/>
      <c r="JBJ24" s="146"/>
      <c r="JBK24" s="146"/>
      <c r="JBL24" s="146"/>
      <c r="JBM24" s="146"/>
      <c r="JBN24" s="146"/>
      <c r="JBO24" s="146"/>
      <c r="JBP24" s="146"/>
      <c r="JBQ24" s="146"/>
      <c r="JBR24" s="146"/>
      <c r="JBS24" s="146"/>
      <c r="JBT24" s="146"/>
      <c r="JBU24" s="146"/>
      <c r="JBV24" s="146"/>
      <c r="JBW24" s="146"/>
      <c r="JBX24" s="146"/>
      <c r="JBY24" s="146"/>
      <c r="JBZ24" s="146"/>
      <c r="JCA24" s="146"/>
      <c r="JCB24" s="146"/>
      <c r="JCC24" s="146"/>
      <c r="JCD24" s="146"/>
      <c r="JCE24" s="146"/>
      <c r="JCF24" s="146"/>
      <c r="JCG24" s="146"/>
      <c r="JCH24" s="146"/>
      <c r="JCI24" s="146"/>
      <c r="JCJ24" s="146"/>
      <c r="JCK24" s="146"/>
      <c r="JCL24" s="146"/>
      <c r="JCM24" s="146"/>
      <c r="JCN24" s="146"/>
      <c r="JCO24" s="146"/>
      <c r="JCP24" s="146"/>
      <c r="JCQ24" s="146"/>
      <c r="JCR24" s="146"/>
      <c r="JCS24" s="146"/>
      <c r="JCT24" s="146"/>
      <c r="JCU24" s="146"/>
      <c r="JCV24" s="146"/>
      <c r="JCW24" s="146"/>
      <c r="JCX24" s="146"/>
      <c r="JCY24" s="146"/>
      <c r="JCZ24" s="146"/>
      <c r="JDA24" s="146"/>
      <c r="JDB24" s="146"/>
      <c r="JDC24" s="146"/>
      <c r="JDD24" s="146"/>
      <c r="JDE24" s="146"/>
      <c r="JDF24" s="146"/>
      <c r="JDG24" s="146"/>
      <c r="JDH24" s="146"/>
      <c r="JDI24" s="146"/>
      <c r="JDJ24" s="146"/>
      <c r="JDK24" s="146"/>
      <c r="JDL24" s="146"/>
      <c r="JDM24" s="146"/>
      <c r="JDN24" s="146"/>
      <c r="JDO24" s="146"/>
      <c r="JDP24" s="146"/>
      <c r="JDQ24" s="146"/>
      <c r="JDR24" s="146"/>
      <c r="JDS24" s="146"/>
      <c r="JDT24" s="146"/>
      <c r="JDU24" s="146"/>
      <c r="JDV24" s="146"/>
      <c r="JDW24" s="146"/>
      <c r="JDX24" s="146"/>
      <c r="JDY24" s="146"/>
      <c r="JDZ24" s="146"/>
      <c r="JEA24" s="146"/>
      <c r="JEB24" s="146"/>
      <c r="JEC24" s="146"/>
      <c r="JED24" s="146"/>
      <c r="JEE24" s="146"/>
      <c r="JEF24" s="146"/>
      <c r="JEG24" s="146"/>
      <c r="JEH24" s="146"/>
      <c r="JEI24" s="146"/>
      <c r="JEJ24" s="146"/>
      <c r="JEK24" s="146"/>
      <c r="JEL24" s="146"/>
      <c r="JEM24" s="146"/>
      <c r="JEN24" s="146"/>
      <c r="JEO24" s="146"/>
      <c r="JEP24" s="146"/>
      <c r="JEQ24" s="146"/>
      <c r="JER24" s="146"/>
      <c r="JES24" s="146"/>
      <c r="JET24" s="146"/>
      <c r="JEU24" s="146"/>
      <c r="JEV24" s="146"/>
      <c r="JEW24" s="146"/>
      <c r="JEX24" s="146"/>
      <c r="JEY24" s="146"/>
      <c r="JEZ24" s="146"/>
      <c r="JFA24" s="146"/>
      <c r="JFB24" s="146"/>
      <c r="JFC24" s="146"/>
      <c r="JFD24" s="146"/>
      <c r="JFE24" s="146"/>
      <c r="JFF24" s="146"/>
      <c r="JFG24" s="146"/>
      <c r="JFH24" s="146"/>
      <c r="JFI24" s="146"/>
      <c r="JFJ24" s="146"/>
      <c r="JFK24" s="146"/>
      <c r="JFL24" s="146"/>
      <c r="JFM24" s="146"/>
      <c r="JFN24" s="146"/>
      <c r="JFO24" s="146"/>
      <c r="JFP24" s="146"/>
      <c r="JFQ24" s="146"/>
      <c r="JFR24" s="146"/>
      <c r="JFS24" s="146"/>
      <c r="JFT24" s="146"/>
      <c r="JFU24" s="146"/>
      <c r="JFV24" s="146"/>
      <c r="JFW24" s="146"/>
      <c r="JFX24" s="146"/>
      <c r="JFY24" s="146"/>
      <c r="JFZ24" s="146"/>
      <c r="JGA24" s="146"/>
      <c r="JGB24" s="146"/>
      <c r="JGC24" s="146"/>
      <c r="JGD24" s="146"/>
      <c r="JGE24" s="146"/>
      <c r="JGF24" s="146"/>
      <c r="JGG24" s="146"/>
      <c r="JGH24" s="146"/>
      <c r="JGI24" s="146"/>
      <c r="JGJ24" s="146"/>
      <c r="JGK24" s="146"/>
      <c r="JGL24" s="146"/>
      <c r="JGM24" s="146"/>
      <c r="JGN24" s="146"/>
      <c r="JGO24" s="146"/>
      <c r="JGP24" s="146"/>
      <c r="JGQ24" s="146"/>
      <c r="JGR24" s="146"/>
      <c r="JGS24" s="146"/>
      <c r="JGT24" s="146"/>
      <c r="JGU24" s="146"/>
      <c r="JGV24" s="146"/>
      <c r="JGW24" s="146"/>
      <c r="JGX24" s="146"/>
      <c r="JGY24" s="146"/>
      <c r="JGZ24" s="146"/>
      <c r="JHA24" s="146"/>
      <c r="JHB24" s="146"/>
      <c r="JHC24" s="146"/>
      <c r="JHD24" s="146"/>
      <c r="JHE24" s="146"/>
      <c r="JHF24" s="146"/>
      <c r="JHG24" s="146"/>
      <c r="JHH24" s="146"/>
      <c r="JHI24" s="146"/>
      <c r="JHJ24" s="146"/>
      <c r="JHK24" s="146"/>
      <c r="JHL24" s="146"/>
      <c r="JHM24" s="146"/>
      <c r="JHN24" s="146"/>
      <c r="JHO24" s="146"/>
      <c r="JHP24" s="146"/>
      <c r="JHQ24" s="146"/>
      <c r="JHR24" s="146"/>
      <c r="JHS24" s="146"/>
      <c r="JHT24" s="146"/>
      <c r="JHU24" s="146"/>
      <c r="JHV24" s="146"/>
      <c r="JHW24" s="146"/>
      <c r="JHX24" s="146"/>
      <c r="JHY24" s="146"/>
      <c r="JHZ24" s="146"/>
      <c r="JIA24" s="146"/>
      <c r="JIB24" s="146"/>
      <c r="JIC24" s="146"/>
      <c r="JID24" s="146"/>
      <c r="JIE24" s="146"/>
      <c r="JIF24" s="146"/>
      <c r="JIG24" s="146"/>
      <c r="JIH24" s="146"/>
      <c r="JII24" s="146"/>
      <c r="JIJ24" s="146"/>
      <c r="JIK24" s="146"/>
      <c r="JIL24" s="146"/>
      <c r="JIM24" s="146"/>
      <c r="JIN24" s="146"/>
      <c r="JIO24" s="146"/>
      <c r="JIP24" s="146"/>
      <c r="JIQ24" s="146"/>
      <c r="JIR24" s="146"/>
      <c r="JIS24" s="146"/>
      <c r="JIT24" s="146"/>
      <c r="JIU24" s="146"/>
      <c r="JIV24" s="146"/>
      <c r="JIW24" s="146"/>
      <c r="JIX24" s="146"/>
      <c r="JIY24" s="146"/>
      <c r="JIZ24" s="146"/>
      <c r="JJA24" s="146"/>
      <c r="JJB24" s="146"/>
      <c r="JJC24" s="146"/>
      <c r="JJD24" s="146"/>
      <c r="JJE24" s="146"/>
      <c r="JJF24" s="146"/>
      <c r="JJG24" s="146"/>
      <c r="JJH24" s="146"/>
      <c r="JJI24" s="146"/>
      <c r="JJJ24" s="146"/>
      <c r="JJK24" s="146"/>
      <c r="JJL24" s="146"/>
      <c r="JJM24" s="146"/>
      <c r="JJN24" s="146"/>
      <c r="JJO24" s="146"/>
      <c r="JJP24" s="146"/>
      <c r="JJQ24" s="146"/>
      <c r="JJR24" s="146"/>
      <c r="JJS24" s="146"/>
      <c r="JJT24" s="146"/>
      <c r="JJU24" s="146"/>
      <c r="JJV24" s="146"/>
      <c r="JJW24" s="146"/>
      <c r="JJX24" s="146"/>
      <c r="JJY24" s="146"/>
      <c r="JJZ24" s="146"/>
      <c r="JKA24" s="146"/>
      <c r="JKB24" s="146"/>
      <c r="JKC24" s="146"/>
      <c r="JKD24" s="146"/>
      <c r="JKE24" s="146"/>
      <c r="JKF24" s="146"/>
      <c r="JKG24" s="146"/>
      <c r="JKH24" s="146"/>
      <c r="JKI24" s="146"/>
      <c r="JKJ24" s="146"/>
      <c r="JKK24" s="146"/>
      <c r="JKL24" s="146"/>
      <c r="JKM24" s="146"/>
      <c r="JKN24" s="146"/>
      <c r="JKO24" s="146"/>
      <c r="JKP24" s="146"/>
      <c r="JKQ24" s="146"/>
      <c r="JKR24" s="146"/>
      <c r="JKS24" s="146"/>
      <c r="JKT24" s="146"/>
      <c r="JKU24" s="146"/>
      <c r="JKV24" s="146"/>
      <c r="JKW24" s="146"/>
      <c r="JKX24" s="146"/>
      <c r="JKY24" s="146"/>
      <c r="JKZ24" s="146"/>
      <c r="JLA24" s="146"/>
      <c r="JLB24" s="146"/>
      <c r="JLC24" s="146"/>
      <c r="JLD24" s="146"/>
      <c r="JLE24" s="146"/>
      <c r="JLF24" s="146"/>
      <c r="JLG24" s="146"/>
      <c r="JLH24" s="146"/>
      <c r="JLI24" s="146"/>
      <c r="JLJ24" s="146"/>
      <c r="JLK24" s="146"/>
      <c r="JLL24" s="146"/>
      <c r="JLM24" s="146"/>
      <c r="JLN24" s="146"/>
      <c r="JLO24" s="146"/>
      <c r="JLP24" s="146"/>
      <c r="JLQ24" s="146"/>
      <c r="JLR24" s="146"/>
      <c r="JLS24" s="146"/>
      <c r="JLT24" s="146"/>
      <c r="JLU24" s="146"/>
      <c r="JLV24" s="146"/>
      <c r="JLW24" s="146"/>
      <c r="JLX24" s="146"/>
      <c r="JLY24" s="146"/>
      <c r="JLZ24" s="146"/>
      <c r="JMA24" s="146"/>
      <c r="JMB24" s="146"/>
      <c r="JMC24" s="146"/>
      <c r="JMD24" s="146"/>
      <c r="JME24" s="146"/>
      <c r="JMF24" s="146"/>
      <c r="JMG24" s="146"/>
      <c r="JMH24" s="146"/>
      <c r="JMI24" s="146"/>
      <c r="JMJ24" s="146"/>
      <c r="JMK24" s="146"/>
      <c r="JML24" s="146"/>
      <c r="JMM24" s="146"/>
      <c r="JMN24" s="146"/>
      <c r="JMO24" s="146"/>
      <c r="JMP24" s="146"/>
      <c r="JMQ24" s="146"/>
      <c r="JMR24" s="146"/>
      <c r="JMS24" s="146"/>
      <c r="JMT24" s="146"/>
      <c r="JMU24" s="146"/>
      <c r="JMV24" s="146"/>
      <c r="JMW24" s="146"/>
      <c r="JMX24" s="146"/>
      <c r="JMY24" s="146"/>
      <c r="JMZ24" s="146"/>
      <c r="JNA24" s="146"/>
      <c r="JNB24" s="146"/>
      <c r="JNC24" s="146"/>
      <c r="JND24" s="146"/>
      <c r="JNE24" s="146"/>
      <c r="JNF24" s="146"/>
      <c r="JNG24" s="146"/>
      <c r="JNH24" s="146"/>
      <c r="JNI24" s="146"/>
      <c r="JNJ24" s="146"/>
      <c r="JNK24" s="146"/>
      <c r="JNL24" s="146"/>
      <c r="JNM24" s="146"/>
      <c r="JNN24" s="146"/>
      <c r="JNO24" s="146"/>
      <c r="JNP24" s="146"/>
      <c r="JNQ24" s="146"/>
      <c r="JNR24" s="146"/>
      <c r="JNS24" s="146"/>
      <c r="JNT24" s="146"/>
      <c r="JNU24" s="146"/>
      <c r="JNV24" s="146"/>
      <c r="JNW24" s="146"/>
      <c r="JNX24" s="146"/>
      <c r="JNY24" s="146"/>
      <c r="JNZ24" s="146"/>
      <c r="JOA24" s="146"/>
      <c r="JOB24" s="146"/>
      <c r="JOC24" s="146"/>
      <c r="JOD24" s="146"/>
      <c r="JOE24" s="146"/>
      <c r="JOF24" s="146"/>
      <c r="JOG24" s="146"/>
      <c r="JOH24" s="146"/>
      <c r="JOI24" s="146"/>
      <c r="JOJ24" s="146"/>
      <c r="JOK24" s="146"/>
      <c r="JOL24" s="146"/>
      <c r="JOM24" s="146"/>
      <c r="JON24" s="146"/>
      <c r="JOO24" s="146"/>
      <c r="JOP24" s="146"/>
      <c r="JOQ24" s="146"/>
      <c r="JOR24" s="146"/>
      <c r="JOS24" s="146"/>
      <c r="JOT24" s="146"/>
      <c r="JOU24" s="146"/>
      <c r="JOV24" s="146"/>
      <c r="JOW24" s="146"/>
      <c r="JOX24" s="146"/>
      <c r="JOY24" s="146"/>
      <c r="JOZ24" s="146"/>
      <c r="JPA24" s="146"/>
      <c r="JPB24" s="146"/>
      <c r="JPC24" s="146"/>
      <c r="JPD24" s="146"/>
      <c r="JPE24" s="146"/>
      <c r="JPF24" s="146"/>
      <c r="JPG24" s="146"/>
      <c r="JPH24" s="146"/>
      <c r="JPI24" s="146"/>
      <c r="JPJ24" s="146"/>
      <c r="JPK24" s="146"/>
      <c r="JPL24" s="146"/>
      <c r="JPM24" s="146"/>
      <c r="JPN24" s="146"/>
      <c r="JPO24" s="146"/>
      <c r="JPP24" s="146"/>
      <c r="JPQ24" s="146"/>
      <c r="JPR24" s="146"/>
      <c r="JPS24" s="146"/>
      <c r="JPT24" s="146"/>
      <c r="JPU24" s="146"/>
      <c r="JPV24" s="146"/>
      <c r="JPW24" s="146"/>
      <c r="JPX24" s="146"/>
      <c r="JPY24" s="146"/>
      <c r="JPZ24" s="146"/>
      <c r="JQA24" s="146"/>
      <c r="JQB24" s="146"/>
      <c r="JQC24" s="146"/>
      <c r="JQD24" s="146"/>
      <c r="JQE24" s="146"/>
      <c r="JQF24" s="146"/>
      <c r="JQG24" s="146"/>
      <c r="JQH24" s="146"/>
      <c r="JQI24" s="146"/>
      <c r="JQJ24" s="146"/>
      <c r="JQK24" s="146"/>
      <c r="JQL24" s="146"/>
      <c r="JQM24" s="146"/>
      <c r="JQN24" s="146"/>
      <c r="JQO24" s="146"/>
      <c r="JQP24" s="146"/>
      <c r="JQQ24" s="146"/>
      <c r="JQR24" s="146"/>
      <c r="JQS24" s="146"/>
      <c r="JQT24" s="146"/>
      <c r="JQU24" s="146"/>
      <c r="JQV24" s="146"/>
      <c r="JQW24" s="146"/>
      <c r="JQX24" s="146"/>
      <c r="JQY24" s="146"/>
      <c r="JQZ24" s="146"/>
      <c r="JRA24" s="146"/>
      <c r="JRB24" s="146"/>
      <c r="JRC24" s="146"/>
      <c r="JRD24" s="146"/>
      <c r="JRE24" s="146"/>
      <c r="JRF24" s="146"/>
      <c r="JRG24" s="146"/>
      <c r="JRH24" s="146"/>
      <c r="JRI24" s="146"/>
      <c r="JRJ24" s="146"/>
      <c r="JRK24" s="146"/>
      <c r="JRL24" s="146"/>
      <c r="JRM24" s="146"/>
      <c r="JRN24" s="146"/>
      <c r="JRO24" s="146"/>
      <c r="JRP24" s="146"/>
      <c r="JRQ24" s="146"/>
      <c r="JRR24" s="146"/>
      <c r="JRS24" s="146"/>
      <c r="JRT24" s="146"/>
      <c r="JRU24" s="146"/>
      <c r="JRV24" s="146"/>
      <c r="JRW24" s="146"/>
      <c r="JRX24" s="146"/>
      <c r="JRY24" s="146"/>
      <c r="JRZ24" s="146"/>
      <c r="JSA24" s="146"/>
      <c r="JSB24" s="146"/>
      <c r="JSC24" s="146"/>
      <c r="JSD24" s="146"/>
      <c r="JSE24" s="146"/>
      <c r="JSF24" s="146"/>
      <c r="JSG24" s="146"/>
      <c r="JSH24" s="146"/>
      <c r="JSI24" s="146"/>
      <c r="JSJ24" s="146"/>
      <c r="JSK24" s="146"/>
      <c r="JSL24" s="146"/>
      <c r="JSM24" s="146"/>
      <c r="JSN24" s="146"/>
      <c r="JSO24" s="146"/>
      <c r="JSP24" s="146"/>
      <c r="JSQ24" s="146"/>
      <c r="JSR24" s="146"/>
      <c r="JSS24" s="146"/>
      <c r="JST24" s="146"/>
      <c r="JSU24" s="146"/>
      <c r="JSV24" s="146"/>
      <c r="JSW24" s="146"/>
      <c r="JSX24" s="146"/>
      <c r="JSY24" s="146"/>
      <c r="JSZ24" s="146"/>
      <c r="JTA24" s="146"/>
      <c r="JTB24" s="146"/>
      <c r="JTC24" s="146"/>
      <c r="JTD24" s="146"/>
      <c r="JTE24" s="146"/>
      <c r="JTF24" s="146"/>
      <c r="JTG24" s="146"/>
      <c r="JTH24" s="146"/>
      <c r="JTI24" s="146"/>
      <c r="JTJ24" s="146"/>
      <c r="JTK24" s="146"/>
      <c r="JTL24" s="146"/>
      <c r="JTM24" s="146"/>
      <c r="JTN24" s="146"/>
      <c r="JTO24" s="146"/>
      <c r="JTP24" s="146"/>
      <c r="JTQ24" s="146"/>
      <c r="JTR24" s="146"/>
      <c r="JTS24" s="146"/>
      <c r="JTT24" s="146"/>
      <c r="JTU24" s="146"/>
      <c r="JTV24" s="146"/>
      <c r="JTW24" s="146"/>
      <c r="JTX24" s="146"/>
      <c r="JTY24" s="146"/>
      <c r="JTZ24" s="146"/>
      <c r="JUA24" s="146"/>
      <c r="JUB24" s="146"/>
      <c r="JUC24" s="146"/>
      <c r="JUD24" s="146"/>
      <c r="JUE24" s="146"/>
      <c r="JUF24" s="146"/>
      <c r="JUG24" s="146"/>
      <c r="JUH24" s="146"/>
      <c r="JUI24" s="146"/>
      <c r="JUJ24" s="146"/>
      <c r="JUK24" s="146"/>
      <c r="JUL24" s="146"/>
      <c r="JUM24" s="146"/>
      <c r="JUN24" s="146"/>
      <c r="JUO24" s="146"/>
      <c r="JUP24" s="146"/>
      <c r="JUQ24" s="146"/>
      <c r="JUR24" s="146"/>
      <c r="JUS24" s="146"/>
      <c r="JUT24" s="146"/>
      <c r="JUU24" s="146"/>
      <c r="JUV24" s="146"/>
      <c r="JUW24" s="146"/>
      <c r="JUX24" s="146"/>
      <c r="JUY24" s="146"/>
      <c r="JUZ24" s="146"/>
      <c r="JVA24" s="146"/>
      <c r="JVB24" s="146"/>
      <c r="JVC24" s="146"/>
      <c r="JVD24" s="146"/>
      <c r="JVE24" s="146"/>
      <c r="JVF24" s="146"/>
      <c r="JVG24" s="146"/>
      <c r="JVH24" s="146"/>
      <c r="JVI24" s="146"/>
      <c r="JVJ24" s="146"/>
      <c r="JVK24" s="146"/>
      <c r="JVL24" s="146"/>
      <c r="JVM24" s="146"/>
      <c r="JVN24" s="146"/>
      <c r="JVO24" s="146"/>
      <c r="JVP24" s="146"/>
      <c r="JVQ24" s="146"/>
      <c r="JVR24" s="146"/>
      <c r="JVS24" s="146"/>
      <c r="JVT24" s="146"/>
      <c r="JVU24" s="146"/>
      <c r="JVV24" s="146"/>
      <c r="JVW24" s="146"/>
      <c r="JVX24" s="146"/>
      <c r="JVY24" s="146"/>
      <c r="JVZ24" s="146"/>
      <c r="JWA24" s="146"/>
      <c r="JWB24" s="146"/>
      <c r="JWC24" s="146"/>
      <c r="JWD24" s="146"/>
      <c r="JWE24" s="146"/>
      <c r="JWF24" s="146"/>
      <c r="JWG24" s="146"/>
      <c r="JWH24" s="146"/>
      <c r="JWI24" s="146"/>
      <c r="JWJ24" s="146"/>
      <c r="JWK24" s="146"/>
      <c r="JWL24" s="146"/>
      <c r="JWM24" s="146"/>
      <c r="JWN24" s="146"/>
      <c r="JWO24" s="146"/>
      <c r="JWP24" s="146"/>
      <c r="JWQ24" s="146"/>
      <c r="JWR24" s="146"/>
      <c r="JWS24" s="146"/>
      <c r="JWT24" s="146"/>
      <c r="JWU24" s="146"/>
      <c r="JWV24" s="146"/>
      <c r="JWW24" s="146"/>
      <c r="JWX24" s="146"/>
      <c r="JWY24" s="146"/>
      <c r="JWZ24" s="146"/>
      <c r="JXA24" s="146"/>
      <c r="JXB24" s="146"/>
      <c r="JXC24" s="146"/>
      <c r="JXD24" s="146"/>
      <c r="JXE24" s="146"/>
      <c r="JXF24" s="146"/>
      <c r="JXG24" s="146"/>
      <c r="JXH24" s="146"/>
      <c r="JXI24" s="146"/>
      <c r="JXJ24" s="146"/>
      <c r="JXK24" s="146"/>
      <c r="JXL24" s="146"/>
      <c r="JXM24" s="146"/>
      <c r="JXN24" s="146"/>
      <c r="JXO24" s="146"/>
      <c r="JXP24" s="146"/>
      <c r="JXQ24" s="146"/>
      <c r="JXR24" s="146"/>
      <c r="JXS24" s="146"/>
      <c r="JXT24" s="146"/>
      <c r="JXU24" s="146"/>
      <c r="JXV24" s="146"/>
      <c r="JXW24" s="146"/>
      <c r="JXX24" s="146"/>
      <c r="JXY24" s="146"/>
      <c r="JXZ24" s="146"/>
      <c r="JYA24" s="146"/>
      <c r="JYB24" s="146"/>
      <c r="JYC24" s="146"/>
      <c r="JYD24" s="146"/>
      <c r="JYE24" s="146"/>
      <c r="JYF24" s="146"/>
      <c r="JYG24" s="146"/>
      <c r="JYH24" s="146"/>
      <c r="JYI24" s="146"/>
      <c r="JYJ24" s="146"/>
      <c r="JYK24" s="146"/>
      <c r="JYL24" s="146"/>
      <c r="JYM24" s="146"/>
      <c r="JYN24" s="146"/>
      <c r="JYO24" s="146"/>
      <c r="JYP24" s="146"/>
      <c r="JYQ24" s="146"/>
      <c r="JYR24" s="146"/>
      <c r="JYS24" s="146"/>
      <c r="JYT24" s="146"/>
      <c r="JYU24" s="146"/>
      <c r="JYV24" s="146"/>
      <c r="JYW24" s="146"/>
      <c r="JYX24" s="146"/>
      <c r="JYY24" s="146"/>
      <c r="JYZ24" s="146"/>
      <c r="JZA24" s="146"/>
      <c r="JZB24" s="146"/>
      <c r="JZC24" s="146"/>
      <c r="JZD24" s="146"/>
      <c r="JZE24" s="146"/>
      <c r="JZF24" s="146"/>
      <c r="JZG24" s="146"/>
      <c r="JZH24" s="146"/>
      <c r="JZI24" s="146"/>
      <c r="JZJ24" s="146"/>
      <c r="JZK24" s="146"/>
      <c r="JZL24" s="146"/>
      <c r="JZM24" s="146"/>
      <c r="JZN24" s="146"/>
      <c r="JZO24" s="146"/>
      <c r="JZP24" s="146"/>
      <c r="JZQ24" s="146"/>
      <c r="JZR24" s="146"/>
      <c r="JZS24" s="146"/>
      <c r="JZT24" s="146"/>
      <c r="JZU24" s="146"/>
      <c r="JZV24" s="146"/>
      <c r="JZW24" s="146"/>
      <c r="JZX24" s="146"/>
      <c r="JZY24" s="146"/>
      <c r="JZZ24" s="146"/>
      <c r="KAA24" s="146"/>
      <c r="KAB24" s="146"/>
      <c r="KAC24" s="146"/>
      <c r="KAD24" s="146"/>
      <c r="KAE24" s="146"/>
      <c r="KAF24" s="146"/>
      <c r="KAG24" s="146"/>
      <c r="KAH24" s="146"/>
      <c r="KAI24" s="146"/>
      <c r="KAJ24" s="146"/>
      <c r="KAK24" s="146"/>
      <c r="KAL24" s="146"/>
      <c r="KAM24" s="146"/>
      <c r="KAN24" s="146"/>
      <c r="KAO24" s="146"/>
      <c r="KAP24" s="146"/>
      <c r="KAQ24" s="146"/>
      <c r="KAR24" s="146"/>
      <c r="KAS24" s="146"/>
      <c r="KAT24" s="146"/>
      <c r="KAU24" s="146"/>
      <c r="KAV24" s="146"/>
      <c r="KAW24" s="146"/>
      <c r="KAX24" s="146"/>
      <c r="KAY24" s="146"/>
      <c r="KAZ24" s="146"/>
      <c r="KBA24" s="146"/>
      <c r="KBB24" s="146"/>
      <c r="KBC24" s="146"/>
      <c r="KBD24" s="146"/>
      <c r="KBE24" s="146"/>
      <c r="KBF24" s="146"/>
      <c r="KBG24" s="146"/>
      <c r="KBH24" s="146"/>
      <c r="KBI24" s="146"/>
      <c r="KBJ24" s="146"/>
      <c r="KBK24" s="146"/>
      <c r="KBL24" s="146"/>
      <c r="KBM24" s="146"/>
      <c r="KBN24" s="146"/>
      <c r="KBO24" s="146"/>
      <c r="KBP24" s="146"/>
      <c r="KBQ24" s="146"/>
      <c r="KBR24" s="146"/>
      <c r="KBS24" s="146"/>
      <c r="KBT24" s="146"/>
      <c r="KBU24" s="146"/>
      <c r="KBV24" s="146"/>
      <c r="KBW24" s="146"/>
      <c r="KBX24" s="146"/>
      <c r="KBY24" s="146"/>
      <c r="KBZ24" s="146"/>
      <c r="KCA24" s="146"/>
      <c r="KCB24" s="146"/>
      <c r="KCC24" s="146"/>
      <c r="KCD24" s="146"/>
      <c r="KCE24" s="146"/>
      <c r="KCF24" s="146"/>
      <c r="KCG24" s="146"/>
      <c r="KCH24" s="146"/>
      <c r="KCI24" s="146"/>
      <c r="KCJ24" s="146"/>
      <c r="KCK24" s="146"/>
      <c r="KCL24" s="146"/>
      <c r="KCM24" s="146"/>
      <c r="KCN24" s="146"/>
      <c r="KCO24" s="146"/>
      <c r="KCP24" s="146"/>
      <c r="KCQ24" s="146"/>
      <c r="KCR24" s="146"/>
      <c r="KCS24" s="146"/>
      <c r="KCT24" s="146"/>
      <c r="KCU24" s="146"/>
      <c r="KCV24" s="146"/>
      <c r="KCW24" s="146"/>
      <c r="KCX24" s="146"/>
      <c r="KCY24" s="146"/>
      <c r="KCZ24" s="146"/>
      <c r="KDA24" s="146"/>
      <c r="KDB24" s="146"/>
      <c r="KDC24" s="146"/>
      <c r="KDD24" s="146"/>
      <c r="KDE24" s="146"/>
      <c r="KDF24" s="146"/>
      <c r="KDG24" s="146"/>
      <c r="KDH24" s="146"/>
      <c r="KDI24" s="146"/>
      <c r="KDJ24" s="146"/>
      <c r="KDK24" s="146"/>
      <c r="KDL24" s="146"/>
      <c r="KDM24" s="146"/>
      <c r="KDN24" s="146"/>
      <c r="KDO24" s="146"/>
      <c r="KDP24" s="146"/>
      <c r="KDQ24" s="146"/>
      <c r="KDR24" s="146"/>
      <c r="KDS24" s="146"/>
      <c r="KDT24" s="146"/>
      <c r="KDU24" s="146"/>
      <c r="KDV24" s="146"/>
      <c r="KDW24" s="146"/>
      <c r="KDX24" s="146"/>
      <c r="KDY24" s="146"/>
      <c r="KDZ24" s="146"/>
      <c r="KEA24" s="146"/>
      <c r="KEB24" s="146"/>
      <c r="KEC24" s="146"/>
      <c r="KED24" s="146"/>
      <c r="KEE24" s="146"/>
      <c r="KEF24" s="146"/>
      <c r="KEG24" s="146"/>
      <c r="KEH24" s="146"/>
      <c r="KEI24" s="146"/>
      <c r="KEJ24" s="146"/>
      <c r="KEK24" s="146"/>
      <c r="KEL24" s="146"/>
      <c r="KEM24" s="146"/>
      <c r="KEN24" s="146"/>
      <c r="KEO24" s="146"/>
      <c r="KEP24" s="146"/>
      <c r="KEQ24" s="146"/>
      <c r="KER24" s="146"/>
      <c r="KES24" s="146"/>
      <c r="KET24" s="146"/>
      <c r="KEU24" s="146"/>
      <c r="KEV24" s="146"/>
      <c r="KEW24" s="146"/>
      <c r="KEX24" s="146"/>
      <c r="KEY24" s="146"/>
      <c r="KEZ24" s="146"/>
      <c r="KFA24" s="146"/>
      <c r="KFB24" s="146"/>
      <c r="KFC24" s="146"/>
      <c r="KFD24" s="146"/>
      <c r="KFE24" s="146"/>
      <c r="KFF24" s="146"/>
      <c r="KFG24" s="146"/>
      <c r="KFH24" s="146"/>
      <c r="KFI24" s="146"/>
      <c r="KFJ24" s="146"/>
      <c r="KFK24" s="146"/>
      <c r="KFL24" s="146"/>
      <c r="KFM24" s="146"/>
      <c r="KFN24" s="146"/>
      <c r="KFO24" s="146"/>
      <c r="KFP24" s="146"/>
      <c r="KFQ24" s="146"/>
      <c r="KFR24" s="146"/>
      <c r="KFS24" s="146"/>
      <c r="KFT24" s="146"/>
      <c r="KFU24" s="146"/>
      <c r="KFV24" s="146"/>
      <c r="KFW24" s="146"/>
      <c r="KFX24" s="146"/>
      <c r="KFY24" s="146"/>
      <c r="KFZ24" s="146"/>
      <c r="KGA24" s="146"/>
      <c r="KGB24" s="146"/>
      <c r="KGC24" s="146"/>
      <c r="KGD24" s="146"/>
      <c r="KGE24" s="146"/>
      <c r="KGF24" s="146"/>
      <c r="KGG24" s="146"/>
      <c r="KGH24" s="146"/>
      <c r="KGI24" s="146"/>
      <c r="KGJ24" s="146"/>
      <c r="KGK24" s="146"/>
      <c r="KGL24" s="146"/>
      <c r="KGM24" s="146"/>
      <c r="KGN24" s="146"/>
      <c r="KGO24" s="146"/>
      <c r="KGP24" s="146"/>
      <c r="KGQ24" s="146"/>
      <c r="KGR24" s="146"/>
      <c r="KGS24" s="146"/>
      <c r="KGT24" s="146"/>
      <c r="KGU24" s="146"/>
      <c r="KGV24" s="146"/>
      <c r="KGW24" s="146"/>
      <c r="KGX24" s="146"/>
      <c r="KGY24" s="146"/>
      <c r="KGZ24" s="146"/>
      <c r="KHA24" s="146"/>
      <c r="KHB24" s="146"/>
      <c r="KHC24" s="146"/>
      <c r="KHD24" s="146"/>
      <c r="KHE24" s="146"/>
      <c r="KHF24" s="146"/>
      <c r="KHG24" s="146"/>
      <c r="KHH24" s="146"/>
      <c r="KHI24" s="146"/>
      <c r="KHJ24" s="146"/>
      <c r="KHK24" s="146"/>
      <c r="KHL24" s="146"/>
      <c r="KHM24" s="146"/>
      <c r="KHN24" s="146"/>
      <c r="KHO24" s="146"/>
      <c r="KHP24" s="146"/>
      <c r="KHQ24" s="146"/>
      <c r="KHR24" s="146"/>
      <c r="KHS24" s="146"/>
      <c r="KHT24" s="146"/>
      <c r="KHU24" s="146"/>
      <c r="KHV24" s="146"/>
      <c r="KHW24" s="146"/>
      <c r="KHX24" s="146"/>
      <c r="KHY24" s="146"/>
      <c r="KHZ24" s="146"/>
      <c r="KIA24" s="146"/>
      <c r="KIB24" s="146"/>
      <c r="KIC24" s="146"/>
      <c r="KID24" s="146"/>
      <c r="KIE24" s="146"/>
      <c r="KIF24" s="146"/>
      <c r="KIG24" s="146"/>
      <c r="KIH24" s="146"/>
      <c r="KII24" s="146"/>
      <c r="KIJ24" s="146"/>
      <c r="KIK24" s="146"/>
      <c r="KIL24" s="146"/>
      <c r="KIM24" s="146"/>
      <c r="KIN24" s="146"/>
      <c r="KIO24" s="146"/>
      <c r="KIP24" s="146"/>
      <c r="KIQ24" s="146"/>
      <c r="KIR24" s="146"/>
      <c r="KIS24" s="146"/>
      <c r="KIT24" s="146"/>
      <c r="KIU24" s="146"/>
      <c r="KIV24" s="146"/>
      <c r="KIW24" s="146"/>
      <c r="KIX24" s="146"/>
      <c r="KIY24" s="146"/>
      <c r="KIZ24" s="146"/>
      <c r="KJA24" s="146"/>
      <c r="KJB24" s="146"/>
      <c r="KJC24" s="146"/>
      <c r="KJD24" s="146"/>
      <c r="KJE24" s="146"/>
      <c r="KJF24" s="146"/>
      <c r="KJG24" s="146"/>
      <c r="KJH24" s="146"/>
      <c r="KJI24" s="146"/>
      <c r="KJJ24" s="146"/>
      <c r="KJK24" s="146"/>
      <c r="KJL24" s="146"/>
      <c r="KJM24" s="146"/>
      <c r="KJN24" s="146"/>
      <c r="KJO24" s="146"/>
      <c r="KJP24" s="146"/>
      <c r="KJQ24" s="146"/>
      <c r="KJR24" s="146"/>
      <c r="KJS24" s="146"/>
      <c r="KJT24" s="146"/>
      <c r="KJU24" s="146"/>
      <c r="KJV24" s="146"/>
      <c r="KJW24" s="146"/>
      <c r="KJX24" s="146"/>
      <c r="KJY24" s="146"/>
      <c r="KJZ24" s="146"/>
      <c r="KKA24" s="146"/>
      <c r="KKB24" s="146"/>
      <c r="KKC24" s="146"/>
      <c r="KKD24" s="146"/>
      <c r="KKE24" s="146"/>
      <c r="KKF24" s="146"/>
      <c r="KKG24" s="146"/>
      <c r="KKH24" s="146"/>
      <c r="KKI24" s="146"/>
      <c r="KKJ24" s="146"/>
      <c r="KKK24" s="146"/>
      <c r="KKL24" s="146"/>
      <c r="KKM24" s="146"/>
      <c r="KKN24" s="146"/>
      <c r="KKO24" s="146"/>
      <c r="KKP24" s="146"/>
      <c r="KKQ24" s="146"/>
      <c r="KKR24" s="146"/>
      <c r="KKS24" s="146"/>
      <c r="KKT24" s="146"/>
      <c r="KKU24" s="146"/>
      <c r="KKV24" s="146"/>
      <c r="KKW24" s="146"/>
      <c r="KKX24" s="146"/>
      <c r="KKY24" s="146"/>
      <c r="KKZ24" s="146"/>
      <c r="KLA24" s="146"/>
      <c r="KLB24" s="146"/>
      <c r="KLC24" s="146"/>
      <c r="KLD24" s="146"/>
      <c r="KLE24" s="146"/>
      <c r="KLF24" s="146"/>
      <c r="KLG24" s="146"/>
      <c r="KLH24" s="146"/>
      <c r="KLI24" s="146"/>
      <c r="KLJ24" s="146"/>
      <c r="KLK24" s="146"/>
      <c r="KLL24" s="146"/>
      <c r="KLM24" s="146"/>
      <c r="KLN24" s="146"/>
      <c r="KLO24" s="146"/>
      <c r="KLP24" s="146"/>
      <c r="KLQ24" s="146"/>
      <c r="KLR24" s="146"/>
      <c r="KLS24" s="146"/>
      <c r="KLT24" s="146"/>
      <c r="KLU24" s="146"/>
      <c r="KLV24" s="146"/>
      <c r="KLW24" s="146"/>
      <c r="KLX24" s="146"/>
      <c r="KLY24" s="146"/>
      <c r="KLZ24" s="146"/>
      <c r="KMA24" s="146"/>
      <c r="KMB24" s="146"/>
      <c r="KMC24" s="146"/>
      <c r="KMD24" s="146"/>
      <c r="KME24" s="146"/>
      <c r="KMF24" s="146"/>
      <c r="KMG24" s="146"/>
      <c r="KMH24" s="146"/>
      <c r="KMI24" s="146"/>
      <c r="KMJ24" s="146"/>
      <c r="KMK24" s="146"/>
      <c r="KML24" s="146"/>
      <c r="KMM24" s="146"/>
      <c r="KMN24" s="146"/>
      <c r="KMO24" s="146"/>
      <c r="KMP24" s="146"/>
      <c r="KMQ24" s="146"/>
      <c r="KMR24" s="146"/>
      <c r="KMS24" s="146"/>
      <c r="KMT24" s="146"/>
      <c r="KMU24" s="146"/>
      <c r="KMV24" s="146"/>
      <c r="KMW24" s="146"/>
      <c r="KMX24" s="146"/>
      <c r="KMY24" s="146"/>
      <c r="KMZ24" s="146"/>
      <c r="KNA24" s="146"/>
      <c r="KNB24" s="146"/>
      <c r="KNC24" s="146"/>
      <c r="KND24" s="146"/>
      <c r="KNE24" s="146"/>
      <c r="KNF24" s="146"/>
      <c r="KNG24" s="146"/>
      <c r="KNH24" s="146"/>
      <c r="KNI24" s="146"/>
      <c r="KNJ24" s="146"/>
      <c r="KNK24" s="146"/>
      <c r="KNL24" s="146"/>
      <c r="KNM24" s="146"/>
      <c r="KNN24" s="146"/>
      <c r="KNO24" s="146"/>
      <c r="KNP24" s="146"/>
      <c r="KNQ24" s="146"/>
      <c r="KNR24" s="146"/>
      <c r="KNS24" s="146"/>
      <c r="KNT24" s="146"/>
      <c r="KNU24" s="146"/>
      <c r="KNV24" s="146"/>
      <c r="KNW24" s="146"/>
      <c r="KNX24" s="146"/>
      <c r="KNY24" s="146"/>
      <c r="KNZ24" s="146"/>
      <c r="KOA24" s="146"/>
      <c r="KOB24" s="146"/>
      <c r="KOC24" s="146"/>
      <c r="KOD24" s="146"/>
      <c r="KOE24" s="146"/>
      <c r="KOF24" s="146"/>
      <c r="KOG24" s="146"/>
      <c r="KOH24" s="146"/>
      <c r="KOI24" s="146"/>
      <c r="KOJ24" s="146"/>
      <c r="KOK24" s="146"/>
      <c r="KOL24" s="146"/>
      <c r="KOM24" s="146"/>
      <c r="KON24" s="146"/>
      <c r="KOO24" s="146"/>
      <c r="KOP24" s="146"/>
      <c r="KOQ24" s="146"/>
      <c r="KOR24" s="146"/>
      <c r="KOS24" s="146"/>
      <c r="KOT24" s="146"/>
      <c r="KOU24" s="146"/>
      <c r="KOV24" s="146"/>
      <c r="KOW24" s="146"/>
      <c r="KOX24" s="146"/>
      <c r="KOY24" s="146"/>
      <c r="KOZ24" s="146"/>
      <c r="KPA24" s="146"/>
      <c r="KPB24" s="146"/>
      <c r="KPC24" s="146"/>
      <c r="KPD24" s="146"/>
      <c r="KPE24" s="146"/>
      <c r="KPF24" s="146"/>
      <c r="KPG24" s="146"/>
      <c r="KPH24" s="146"/>
      <c r="KPI24" s="146"/>
      <c r="KPJ24" s="146"/>
      <c r="KPK24" s="146"/>
      <c r="KPL24" s="146"/>
      <c r="KPM24" s="146"/>
      <c r="KPN24" s="146"/>
      <c r="KPO24" s="146"/>
      <c r="KPP24" s="146"/>
      <c r="KPQ24" s="146"/>
      <c r="KPR24" s="146"/>
      <c r="KPS24" s="146"/>
      <c r="KPT24" s="146"/>
      <c r="KPU24" s="146"/>
      <c r="KPV24" s="146"/>
      <c r="KPW24" s="146"/>
      <c r="KPX24" s="146"/>
      <c r="KPY24" s="146"/>
      <c r="KPZ24" s="146"/>
      <c r="KQA24" s="146"/>
      <c r="KQB24" s="146"/>
      <c r="KQC24" s="146"/>
      <c r="KQD24" s="146"/>
      <c r="KQE24" s="146"/>
      <c r="KQF24" s="146"/>
      <c r="KQG24" s="146"/>
      <c r="KQH24" s="146"/>
      <c r="KQI24" s="146"/>
      <c r="KQJ24" s="146"/>
      <c r="KQK24" s="146"/>
      <c r="KQL24" s="146"/>
      <c r="KQM24" s="146"/>
      <c r="KQN24" s="146"/>
      <c r="KQO24" s="146"/>
      <c r="KQP24" s="146"/>
      <c r="KQQ24" s="146"/>
      <c r="KQR24" s="146"/>
      <c r="KQS24" s="146"/>
      <c r="KQT24" s="146"/>
      <c r="KQU24" s="146"/>
      <c r="KQV24" s="146"/>
      <c r="KQW24" s="146"/>
      <c r="KQX24" s="146"/>
      <c r="KQY24" s="146"/>
      <c r="KQZ24" s="146"/>
      <c r="KRA24" s="146"/>
      <c r="KRB24" s="146"/>
      <c r="KRC24" s="146"/>
      <c r="KRD24" s="146"/>
      <c r="KRE24" s="146"/>
      <c r="KRF24" s="146"/>
      <c r="KRG24" s="146"/>
      <c r="KRH24" s="146"/>
      <c r="KRI24" s="146"/>
      <c r="KRJ24" s="146"/>
      <c r="KRK24" s="146"/>
      <c r="KRL24" s="146"/>
      <c r="KRM24" s="146"/>
      <c r="KRN24" s="146"/>
      <c r="KRO24" s="146"/>
      <c r="KRP24" s="146"/>
      <c r="KRQ24" s="146"/>
      <c r="KRR24" s="146"/>
      <c r="KRS24" s="146"/>
      <c r="KRT24" s="146"/>
      <c r="KRU24" s="146"/>
      <c r="KRV24" s="146"/>
      <c r="KRW24" s="146"/>
      <c r="KRX24" s="146"/>
      <c r="KRY24" s="146"/>
      <c r="KRZ24" s="146"/>
      <c r="KSA24" s="146"/>
      <c r="KSB24" s="146"/>
      <c r="KSC24" s="146"/>
      <c r="KSD24" s="146"/>
      <c r="KSE24" s="146"/>
      <c r="KSF24" s="146"/>
      <c r="KSG24" s="146"/>
      <c r="KSH24" s="146"/>
      <c r="KSI24" s="146"/>
      <c r="KSJ24" s="146"/>
      <c r="KSK24" s="146"/>
      <c r="KSL24" s="146"/>
      <c r="KSM24" s="146"/>
      <c r="KSN24" s="146"/>
      <c r="KSO24" s="146"/>
      <c r="KSP24" s="146"/>
      <c r="KSQ24" s="146"/>
      <c r="KSR24" s="146"/>
      <c r="KSS24" s="146"/>
      <c r="KST24" s="146"/>
      <c r="KSU24" s="146"/>
      <c r="KSV24" s="146"/>
      <c r="KSW24" s="146"/>
      <c r="KSX24" s="146"/>
      <c r="KSY24" s="146"/>
      <c r="KSZ24" s="146"/>
      <c r="KTA24" s="146"/>
      <c r="KTB24" s="146"/>
      <c r="KTC24" s="146"/>
      <c r="KTD24" s="146"/>
      <c r="KTE24" s="146"/>
      <c r="KTF24" s="146"/>
      <c r="KTG24" s="146"/>
      <c r="KTH24" s="146"/>
      <c r="KTI24" s="146"/>
      <c r="KTJ24" s="146"/>
      <c r="KTK24" s="146"/>
      <c r="KTL24" s="146"/>
      <c r="KTM24" s="146"/>
      <c r="KTN24" s="146"/>
      <c r="KTO24" s="146"/>
      <c r="KTP24" s="146"/>
      <c r="KTQ24" s="146"/>
      <c r="KTR24" s="146"/>
      <c r="KTS24" s="146"/>
      <c r="KTT24" s="146"/>
      <c r="KTU24" s="146"/>
      <c r="KTV24" s="146"/>
      <c r="KTW24" s="146"/>
      <c r="KTX24" s="146"/>
      <c r="KTY24" s="146"/>
      <c r="KTZ24" s="146"/>
      <c r="KUA24" s="146"/>
      <c r="KUB24" s="146"/>
      <c r="KUC24" s="146"/>
      <c r="KUD24" s="146"/>
      <c r="KUE24" s="146"/>
      <c r="KUF24" s="146"/>
      <c r="KUG24" s="146"/>
      <c r="KUH24" s="146"/>
      <c r="KUI24" s="146"/>
      <c r="KUJ24" s="146"/>
      <c r="KUK24" s="146"/>
      <c r="KUL24" s="146"/>
      <c r="KUM24" s="146"/>
      <c r="KUN24" s="146"/>
      <c r="KUO24" s="146"/>
      <c r="KUP24" s="146"/>
      <c r="KUQ24" s="146"/>
      <c r="KUR24" s="146"/>
      <c r="KUS24" s="146"/>
      <c r="KUT24" s="146"/>
      <c r="KUU24" s="146"/>
      <c r="KUV24" s="146"/>
      <c r="KUW24" s="146"/>
      <c r="KUX24" s="146"/>
      <c r="KUY24" s="146"/>
      <c r="KUZ24" s="146"/>
      <c r="KVA24" s="146"/>
      <c r="KVB24" s="146"/>
      <c r="KVC24" s="146"/>
      <c r="KVD24" s="146"/>
      <c r="KVE24" s="146"/>
      <c r="KVF24" s="146"/>
      <c r="KVG24" s="146"/>
      <c r="KVH24" s="146"/>
      <c r="KVI24" s="146"/>
      <c r="KVJ24" s="146"/>
      <c r="KVK24" s="146"/>
      <c r="KVL24" s="146"/>
      <c r="KVM24" s="146"/>
      <c r="KVN24" s="146"/>
      <c r="KVO24" s="146"/>
      <c r="KVP24" s="146"/>
      <c r="KVQ24" s="146"/>
      <c r="KVR24" s="146"/>
      <c r="KVS24" s="146"/>
      <c r="KVT24" s="146"/>
      <c r="KVU24" s="146"/>
      <c r="KVV24" s="146"/>
      <c r="KVW24" s="146"/>
      <c r="KVX24" s="146"/>
      <c r="KVY24" s="146"/>
      <c r="KVZ24" s="146"/>
      <c r="KWA24" s="146"/>
      <c r="KWB24" s="146"/>
      <c r="KWC24" s="146"/>
      <c r="KWD24" s="146"/>
      <c r="KWE24" s="146"/>
      <c r="KWF24" s="146"/>
      <c r="KWG24" s="146"/>
      <c r="KWH24" s="146"/>
      <c r="KWI24" s="146"/>
      <c r="KWJ24" s="146"/>
      <c r="KWK24" s="146"/>
      <c r="KWL24" s="146"/>
      <c r="KWM24" s="146"/>
      <c r="KWN24" s="146"/>
      <c r="KWO24" s="146"/>
      <c r="KWP24" s="146"/>
      <c r="KWQ24" s="146"/>
      <c r="KWR24" s="146"/>
      <c r="KWS24" s="146"/>
      <c r="KWT24" s="146"/>
      <c r="KWU24" s="146"/>
      <c r="KWV24" s="146"/>
      <c r="KWW24" s="146"/>
      <c r="KWX24" s="146"/>
      <c r="KWY24" s="146"/>
      <c r="KWZ24" s="146"/>
      <c r="KXA24" s="146"/>
      <c r="KXB24" s="146"/>
      <c r="KXC24" s="146"/>
      <c r="KXD24" s="146"/>
      <c r="KXE24" s="146"/>
      <c r="KXF24" s="146"/>
      <c r="KXG24" s="146"/>
      <c r="KXH24" s="146"/>
      <c r="KXI24" s="146"/>
      <c r="KXJ24" s="146"/>
      <c r="KXK24" s="146"/>
      <c r="KXL24" s="146"/>
      <c r="KXM24" s="146"/>
      <c r="KXN24" s="146"/>
      <c r="KXO24" s="146"/>
      <c r="KXP24" s="146"/>
      <c r="KXQ24" s="146"/>
      <c r="KXR24" s="146"/>
      <c r="KXS24" s="146"/>
      <c r="KXT24" s="146"/>
      <c r="KXU24" s="146"/>
      <c r="KXV24" s="146"/>
      <c r="KXW24" s="146"/>
      <c r="KXX24" s="146"/>
      <c r="KXY24" s="146"/>
      <c r="KXZ24" s="146"/>
      <c r="KYA24" s="146"/>
      <c r="KYB24" s="146"/>
      <c r="KYC24" s="146"/>
      <c r="KYD24" s="146"/>
      <c r="KYE24" s="146"/>
      <c r="KYF24" s="146"/>
      <c r="KYG24" s="146"/>
      <c r="KYH24" s="146"/>
      <c r="KYI24" s="146"/>
      <c r="KYJ24" s="146"/>
      <c r="KYK24" s="146"/>
      <c r="KYL24" s="146"/>
      <c r="KYM24" s="146"/>
      <c r="KYN24" s="146"/>
      <c r="KYO24" s="146"/>
      <c r="KYP24" s="146"/>
      <c r="KYQ24" s="146"/>
      <c r="KYR24" s="146"/>
      <c r="KYS24" s="146"/>
      <c r="KYT24" s="146"/>
      <c r="KYU24" s="146"/>
      <c r="KYV24" s="146"/>
      <c r="KYW24" s="146"/>
      <c r="KYX24" s="146"/>
      <c r="KYY24" s="146"/>
      <c r="KYZ24" s="146"/>
      <c r="KZA24" s="146"/>
      <c r="KZB24" s="146"/>
      <c r="KZC24" s="146"/>
      <c r="KZD24" s="146"/>
      <c r="KZE24" s="146"/>
      <c r="KZF24" s="146"/>
      <c r="KZG24" s="146"/>
      <c r="KZH24" s="146"/>
      <c r="KZI24" s="146"/>
      <c r="KZJ24" s="146"/>
      <c r="KZK24" s="146"/>
      <c r="KZL24" s="146"/>
      <c r="KZM24" s="146"/>
      <c r="KZN24" s="146"/>
      <c r="KZO24" s="146"/>
      <c r="KZP24" s="146"/>
      <c r="KZQ24" s="146"/>
      <c r="KZR24" s="146"/>
      <c r="KZS24" s="146"/>
      <c r="KZT24" s="146"/>
      <c r="KZU24" s="146"/>
      <c r="KZV24" s="146"/>
      <c r="KZW24" s="146"/>
      <c r="KZX24" s="146"/>
      <c r="KZY24" s="146"/>
      <c r="KZZ24" s="146"/>
      <c r="LAA24" s="146"/>
      <c r="LAB24" s="146"/>
      <c r="LAC24" s="146"/>
      <c r="LAD24" s="146"/>
      <c r="LAE24" s="146"/>
      <c r="LAF24" s="146"/>
      <c r="LAG24" s="146"/>
      <c r="LAH24" s="146"/>
      <c r="LAI24" s="146"/>
      <c r="LAJ24" s="146"/>
      <c r="LAK24" s="146"/>
      <c r="LAL24" s="146"/>
      <c r="LAM24" s="146"/>
      <c r="LAN24" s="146"/>
      <c r="LAO24" s="146"/>
      <c r="LAP24" s="146"/>
      <c r="LAQ24" s="146"/>
      <c r="LAR24" s="146"/>
      <c r="LAS24" s="146"/>
      <c r="LAT24" s="146"/>
      <c r="LAU24" s="146"/>
      <c r="LAV24" s="146"/>
      <c r="LAW24" s="146"/>
      <c r="LAX24" s="146"/>
      <c r="LAY24" s="146"/>
      <c r="LAZ24" s="146"/>
      <c r="LBA24" s="146"/>
      <c r="LBB24" s="146"/>
      <c r="LBC24" s="146"/>
      <c r="LBD24" s="146"/>
      <c r="LBE24" s="146"/>
      <c r="LBF24" s="146"/>
      <c r="LBG24" s="146"/>
      <c r="LBH24" s="146"/>
      <c r="LBI24" s="146"/>
      <c r="LBJ24" s="146"/>
      <c r="LBK24" s="146"/>
      <c r="LBL24" s="146"/>
      <c r="LBM24" s="146"/>
      <c r="LBN24" s="146"/>
      <c r="LBO24" s="146"/>
      <c r="LBP24" s="146"/>
      <c r="LBQ24" s="146"/>
      <c r="LBR24" s="146"/>
      <c r="LBS24" s="146"/>
      <c r="LBT24" s="146"/>
      <c r="LBU24" s="146"/>
      <c r="LBV24" s="146"/>
      <c r="LBW24" s="146"/>
      <c r="LBX24" s="146"/>
      <c r="LBY24" s="146"/>
      <c r="LBZ24" s="146"/>
      <c r="LCA24" s="146"/>
      <c r="LCB24" s="146"/>
      <c r="LCC24" s="146"/>
      <c r="LCD24" s="146"/>
      <c r="LCE24" s="146"/>
      <c r="LCF24" s="146"/>
      <c r="LCG24" s="146"/>
      <c r="LCH24" s="146"/>
      <c r="LCI24" s="146"/>
      <c r="LCJ24" s="146"/>
      <c r="LCK24" s="146"/>
      <c r="LCL24" s="146"/>
      <c r="LCM24" s="146"/>
      <c r="LCN24" s="146"/>
      <c r="LCO24" s="146"/>
      <c r="LCP24" s="146"/>
      <c r="LCQ24" s="146"/>
      <c r="LCR24" s="146"/>
      <c r="LCS24" s="146"/>
      <c r="LCT24" s="146"/>
      <c r="LCU24" s="146"/>
      <c r="LCV24" s="146"/>
      <c r="LCW24" s="146"/>
      <c r="LCX24" s="146"/>
      <c r="LCY24" s="146"/>
      <c r="LCZ24" s="146"/>
      <c r="LDA24" s="146"/>
      <c r="LDB24" s="146"/>
      <c r="LDC24" s="146"/>
      <c r="LDD24" s="146"/>
      <c r="LDE24" s="146"/>
      <c r="LDF24" s="146"/>
      <c r="LDG24" s="146"/>
      <c r="LDH24" s="146"/>
      <c r="LDI24" s="146"/>
      <c r="LDJ24" s="146"/>
      <c r="LDK24" s="146"/>
      <c r="LDL24" s="146"/>
      <c r="LDM24" s="146"/>
      <c r="LDN24" s="146"/>
      <c r="LDO24" s="146"/>
      <c r="LDP24" s="146"/>
      <c r="LDQ24" s="146"/>
      <c r="LDR24" s="146"/>
      <c r="LDS24" s="146"/>
      <c r="LDT24" s="146"/>
      <c r="LDU24" s="146"/>
      <c r="LDV24" s="146"/>
      <c r="LDW24" s="146"/>
      <c r="LDX24" s="146"/>
      <c r="LDY24" s="146"/>
      <c r="LDZ24" s="146"/>
      <c r="LEA24" s="146"/>
      <c r="LEB24" s="146"/>
      <c r="LEC24" s="146"/>
      <c r="LED24" s="146"/>
      <c r="LEE24" s="146"/>
      <c r="LEF24" s="146"/>
      <c r="LEG24" s="146"/>
      <c r="LEH24" s="146"/>
      <c r="LEI24" s="146"/>
      <c r="LEJ24" s="146"/>
      <c r="LEK24" s="146"/>
      <c r="LEL24" s="146"/>
      <c r="LEM24" s="146"/>
      <c r="LEN24" s="146"/>
      <c r="LEO24" s="146"/>
      <c r="LEP24" s="146"/>
      <c r="LEQ24" s="146"/>
      <c r="LER24" s="146"/>
      <c r="LES24" s="146"/>
      <c r="LET24" s="146"/>
      <c r="LEU24" s="146"/>
      <c r="LEV24" s="146"/>
      <c r="LEW24" s="146"/>
      <c r="LEX24" s="146"/>
      <c r="LEY24" s="146"/>
      <c r="LEZ24" s="146"/>
      <c r="LFA24" s="146"/>
      <c r="LFB24" s="146"/>
      <c r="LFC24" s="146"/>
      <c r="LFD24" s="146"/>
      <c r="LFE24" s="146"/>
      <c r="LFF24" s="146"/>
      <c r="LFG24" s="146"/>
      <c r="LFH24" s="146"/>
      <c r="LFI24" s="146"/>
      <c r="LFJ24" s="146"/>
      <c r="LFK24" s="146"/>
      <c r="LFL24" s="146"/>
      <c r="LFM24" s="146"/>
      <c r="LFN24" s="146"/>
      <c r="LFO24" s="146"/>
      <c r="LFP24" s="146"/>
      <c r="LFQ24" s="146"/>
      <c r="LFR24" s="146"/>
      <c r="LFS24" s="146"/>
      <c r="LFT24" s="146"/>
      <c r="LFU24" s="146"/>
      <c r="LFV24" s="146"/>
      <c r="LFW24" s="146"/>
      <c r="LFX24" s="146"/>
      <c r="LFY24" s="146"/>
      <c r="LFZ24" s="146"/>
      <c r="LGA24" s="146"/>
      <c r="LGB24" s="146"/>
      <c r="LGC24" s="146"/>
      <c r="LGD24" s="146"/>
      <c r="LGE24" s="146"/>
      <c r="LGF24" s="146"/>
      <c r="LGG24" s="146"/>
      <c r="LGH24" s="146"/>
      <c r="LGI24" s="146"/>
      <c r="LGJ24" s="146"/>
      <c r="LGK24" s="146"/>
      <c r="LGL24" s="146"/>
      <c r="LGM24" s="146"/>
      <c r="LGN24" s="146"/>
      <c r="LGO24" s="146"/>
      <c r="LGP24" s="146"/>
      <c r="LGQ24" s="146"/>
      <c r="LGR24" s="146"/>
      <c r="LGS24" s="146"/>
      <c r="LGT24" s="146"/>
      <c r="LGU24" s="146"/>
      <c r="LGV24" s="146"/>
      <c r="LGW24" s="146"/>
      <c r="LGX24" s="146"/>
      <c r="LGY24" s="146"/>
      <c r="LGZ24" s="146"/>
      <c r="LHA24" s="146"/>
      <c r="LHB24" s="146"/>
      <c r="LHC24" s="146"/>
      <c r="LHD24" s="146"/>
      <c r="LHE24" s="146"/>
      <c r="LHF24" s="146"/>
      <c r="LHG24" s="146"/>
      <c r="LHH24" s="146"/>
      <c r="LHI24" s="146"/>
      <c r="LHJ24" s="146"/>
      <c r="LHK24" s="146"/>
      <c r="LHL24" s="146"/>
      <c r="LHM24" s="146"/>
      <c r="LHN24" s="146"/>
      <c r="LHO24" s="146"/>
      <c r="LHP24" s="146"/>
      <c r="LHQ24" s="146"/>
      <c r="LHR24" s="146"/>
      <c r="LHS24" s="146"/>
      <c r="LHT24" s="146"/>
      <c r="LHU24" s="146"/>
      <c r="LHV24" s="146"/>
      <c r="LHW24" s="146"/>
      <c r="LHX24" s="146"/>
      <c r="LHY24" s="146"/>
      <c r="LHZ24" s="146"/>
      <c r="LIA24" s="146"/>
      <c r="LIB24" s="146"/>
      <c r="LIC24" s="146"/>
      <c r="LID24" s="146"/>
      <c r="LIE24" s="146"/>
      <c r="LIF24" s="146"/>
      <c r="LIG24" s="146"/>
      <c r="LIH24" s="146"/>
      <c r="LII24" s="146"/>
      <c r="LIJ24" s="146"/>
      <c r="LIK24" s="146"/>
      <c r="LIL24" s="146"/>
      <c r="LIM24" s="146"/>
      <c r="LIN24" s="146"/>
      <c r="LIO24" s="146"/>
      <c r="LIP24" s="146"/>
      <c r="LIQ24" s="146"/>
      <c r="LIR24" s="146"/>
      <c r="LIS24" s="146"/>
      <c r="LIT24" s="146"/>
      <c r="LIU24" s="146"/>
      <c r="LIV24" s="146"/>
      <c r="LIW24" s="146"/>
      <c r="LIX24" s="146"/>
      <c r="LIY24" s="146"/>
      <c r="LIZ24" s="146"/>
      <c r="LJA24" s="146"/>
      <c r="LJB24" s="146"/>
      <c r="LJC24" s="146"/>
      <c r="LJD24" s="146"/>
      <c r="LJE24" s="146"/>
      <c r="LJF24" s="146"/>
      <c r="LJG24" s="146"/>
      <c r="LJH24" s="146"/>
      <c r="LJI24" s="146"/>
      <c r="LJJ24" s="146"/>
      <c r="LJK24" s="146"/>
      <c r="LJL24" s="146"/>
      <c r="LJM24" s="146"/>
      <c r="LJN24" s="146"/>
      <c r="LJO24" s="146"/>
      <c r="LJP24" s="146"/>
      <c r="LJQ24" s="146"/>
      <c r="LJR24" s="146"/>
      <c r="LJS24" s="146"/>
      <c r="LJT24" s="146"/>
      <c r="LJU24" s="146"/>
      <c r="LJV24" s="146"/>
      <c r="LJW24" s="146"/>
      <c r="LJX24" s="146"/>
      <c r="LJY24" s="146"/>
      <c r="LJZ24" s="146"/>
      <c r="LKA24" s="146"/>
      <c r="LKB24" s="146"/>
      <c r="LKC24" s="146"/>
      <c r="LKD24" s="146"/>
      <c r="LKE24" s="146"/>
      <c r="LKF24" s="146"/>
      <c r="LKG24" s="146"/>
      <c r="LKH24" s="146"/>
      <c r="LKI24" s="146"/>
      <c r="LKJ24" s="146"/>
      <c r="LKK24" s="146"/>
      <c r="LKL24" s="146"/>
      <c r="LKM24" s="146"/>
      <c r="LKN24" s="146"/>
      <c r="LKO24" s="146"/>
      <c r="LKP24" s="146"/>
      <c r="LKQ24" s="146"/>
      <c r="LKR24" s="146"/>
      <c r="LKS24" s="146"/>
      <c r="LKT24" s="146"/>
      <c r="LKU24" s="146"/>
      <c r="LKV24" s="146"/>
      <c r="LKW24" s="146"/>
      <c r="LKX24" s="146"/>
      <c r="LKY24" s="146"/>
      <c r="LKZ24" s="146"/>
      <c r="LLA24" s="146"/>
      <c r="LLB24" s="146"/>
      <c r="LLC24" s="146"/>
      <c r="LLD24" s="146"/>
      <c r="LLE24" s="146"/>
      <c r="LLF24" s="146"/>
      <c r="LLG24" s="146"/>
      <c r="LLH24" s="146"/>
      <c r="LLI24" s="146"/>
      <c r="LLJ24" s="146"/>
      <c r="LLK24" s="146"/>
      <c r="LLL24" s="146"/>
      <c r="LLM24" s="146"/>
      <c r="LLN24" s="146"/>
      <c r="LLO24" s="146"/>
      <c r="LLP24" s="146"/>
      <c r="LLQ24" s="146"/>
      <c r="LLR24" s="146"/>
      <c r="LLS24" s="146"/>
      <c r="LLT24" s="146"/>
      <c r="LLU24" s="146"/>
      <c r="LLV24" s="146"/>
      <c r="LLW24" s="146"/>
      <c r="LLX24" s="146"/>
      <c r="LLY24" s="146"/>
      <c r="LLZ24" s="146"/>
      <c r="LMA24" s="146"/>
      <c r="LMB24" s="146"/>
      <c r="LMC24" s="146"/>
      <c r="LMD24" s="146"/>
      <c r="LME24" s="146"/>
      <c r="LMF24" s="146"/>
      <c r="LMG24" s="146"/>
      <c r="LMH24" s="146"/>
      <c r="LMI24" s="146"/>
      <c r="LMJ24" s="146"/>
      <c r="LMK24" s="146"/>
      <c r="LML24" s="146"/>
      <c r="LMM24" s="146"/>
      <c r="LMN24" s="146"/>
      <c r="LMO24" s="146"/>
      <c r="LMP24" s="146"/>
      <c r="LMQ24" s="146"/>
      <c r="LMR24" s="146"/>
      <c r="LMS24" s="146"/>
      <c r="LMT24" s="146"/>
      <c r="LMU24" s="146"/>
      <c r="LMV24" s="146"/>
      <c r="LMW24" s="146"/>
      <c r="LMX24" s="146"/>
      <c r="LMY24" s="146"/>
      <c r="LMZ24" s="146"/>
      <c r="LNA24" s="146"/>
      <c r="LNB24" s="146"/>
      <c r="LNC24" s="146"/>
      <c r="LND24" s="146"/>
      <c r="LNE24" s="146"/>
      <c r="LNF24" s="146"/>
      <c r="LNG24" s="146"/>
      <c r="LNH24" s="146"/>
      <c r="LNI24" s="146"/>
      <c r="LNJ24" s="146"/>
      <c r="LNK24" s="146"/>
      <c r="LNL24" s="146"/>
      <c r="LNM24" s="146"/>
      <c r="LNN24" s="146"/>
      <c r="LNO24" s="146"/>
      <c r="LNP24" s="146"/>
      <c r="LNQ24" s="146"/>
      <c r="LNR24" s="146"/>
      <c r="LNS24" s="146"/>
      <c r="LNT24" s="146"/>
      <c r="LNU24" s="146"/>
      <c r="LNV24" s="146"/>
      <c r="LNW24" s="146"/>
      <c r="LNX24" s="146"/>
      <c r="LNY24" s="146"/>
      <c r="LNZ24" s="146"/>
      <c r="LOA24" s="146"/>
      <c r="LOB24" s="146"/>
      <c r="LOC24" s="146"/>
      <c r="LOD24" s="146"/>
      <c r="LOE24" s="146"/>
      <c r="LOF24" s="146"/>
      <c r="LOG24" s="146"/>
      <c r="LOH24" s="146"/>
      <c r="LOI24" s="146"/>
      <c r="LOJ24" s="146"/>
      <c r="LOK24" s="146"/>
      <c r="LOL24" s="146"/>
      <c r="LOM24" s="146"/>
      <c r="LON24" s="146"/>
      <c r="LOO24" s="146"/>
      <c r="LOP24" s="146"/>
      <c r="LOQ24" s="146"/>
      <c r="LOR24" s="146"/>
      <c r="LOS24" s="146"/>
      <c r="LOT24" s="146"/>
      <c r="LOU24" s="146"/>
      <c r="LOV24" s="146"/>
      <c r="LOW24" s="146"/>
      <c r="LOX24" s="146"/>
      <c r="LOY24" s="146"/>
      <c r="LOZ24" s="146"/>
      <c r="LPA24" s="146"/>
      <c r="LPB24" s="146"/>
      <c r="LPC24" s="146"/>
      <c r="LPD24" s="146"/>
      <c r="LPE24" s="146"/>
      <c r="LPF24" s="146"/>
      <c r="LPG24" s="146"/>
      <c r="LPH24" s="146"/>
      <c r="LPI24" s="146"/>
      <c r="LPJ24" s="146"/>
      <c r="LPK24" s="146"/>
      <c r="LPL24" s="146"/>
      <c r="LPM24" s="146"/>
      <c r="LPN24" s="146"/>
      <c r="LPO24" s="146"/>
      <c r="LPP24" s="146"/>
      <c r="LPQ24" s="146"/>
      <c r="LPR24" s="146"/>
      <c r="LPS24" s="146"/>
      <c r="LPT24" s="146"/>
      <c r="LPU24" s="146"/>
      <c r="LPV24" s="146"/>
      <c r="LPW24" s="146"/>
      <c r="LPX24" s="146"/>
      <c r="LPY24" s="146"/>
      <c r="LPZ24" s="146"/>
      <c r="LQA24" s="146"/>
      <c r="LQB24" s="146"/>
      <c r="LQC24" s="146"/>
      <c r="LQD24" s="146"/>
      <c r="LQE24" s="146"/>
      <c r="LQF24" s="146"/>
      <c r="LQG24" s="146"/>
      <c r="LQH24" s="146"/>
      <c r="LQI24" s="146"/>
      <c r="LQJ24" s="146"/>
      <c r="LQK24" s="146"/>
      <c r="LQL24" s="146"/>
      <c r="LQM24" s="146"/>
      <c r="LQN24" s="146"/>
      <c r="LQO24" s="146"/>
      <c r="LQP24" s="146"/>
      <c r="LQQ24" s="146"/>
      <c r="LQR24" s="146"/>
      <c r="LQS24" s="146"/>
      <c r="LQT24" s="146"/>
      <c r="LQU24" s="146"/>
      <c r="LQV24" s="146"/>
      <c r="LQW24" s="146"/>
      <c r="LQX24" s="146"/>
      <c r="LQY24" s="146"/>
      <c r="LQZ24" s="146"/>
      <c r="LRA24" s="146"/>
      <c r="LRB24" s="146"/>
      <c r="LRC24" s="146"/>
      <c r="LRD24" s="146"/>
      <c r="LRE24" s="146"/>
      <c r="LRF24" s="146"/>
      <c r="LRG24" s="146"/>
      <c r="LRH24" s="146"/>
      <c r="LRI24" s="146"/>
      <c r="LRJ24" s="146"/>
      <c r="LRK24" s="146"/>
      <c r="LRL24" s="146"/>
      <c r="LRM24" s="146"/>
      <c r="LRN24" s="146"/>
      <c r="LRO24" s="146"/>
      <c r="LRP24" s="146"/>
      <c r="LRQ24" s="146"/>
      <c r="LRR24" s="146"/>
      <c r="LRS24" s="146"/>
      <c r="LRT24" s="146"/>
      <c r="LRU24" s="146"/>
      <c r="LRV24" s="146"/>
      <c r="LRW24" s="146"/>
      <c r="LRX24" s="146"/>
      <c r="LRY24" s="146"/>
      <c r="LRZ24" s="146"/>
      <c r="LSA24" s="146"/>
      <c r="LSB24" s="146"/>
      <c r="LSC24" s="146"/>
      <c r="LSD24" s="146"/>
      <c r="LSE24" s="146"/>
      <c r="LSF24" s="146"/>
      <c r="LSG24" s="146"/>
      <c r="LSH24" s="146"/>
      <c r="LSI24" s="146"/>
      <c r="LSJ24" s="146"/>
      <c r="LSK24" s="146"/>
      <c r="LSL24" s="146"/>
      <c r="LSM24" s="146"/>
      <c r="LSN24" s="146"/>
      <c r="LSO24" s="146"/>
      <c r="LSP24" s="146"/>
      <c r="LSQ24" s="146"/>
      <c r="LSR24" s="146"/>
      <c r="LSS24" s="146"/>
      <c r="LST24" s="146"/>
      <c r="LSU24" s="146"/>
      <c r="LSV24" s="146"/>
      <c r="LSW24" s="146"/>
      <c r="LSX24" s="146"/>
      <c r="LSY24" s="146"/>
      <c r="LSZ24" s="146"/>
      <c r="LTA24" s="146"/>
      <c r="LTB24" s="146"/>
      <c r="LTC24" s="146"/>
      <c r="LTD24" s="146"/>
      <c r="LTE24" s="146"/>
      <c r="LTF24" s="146"/>
      <c r="LTG24" s="146"/>
      <c r="LTH24" s="146"/>
      <c r="LTI24" s="146"/>
      <c r="LTJ24" s="146"/>
      <c r="LTK24" s="146"/>
      <c r="LTL24" s="146"/>
      <c r="LTM24" s="146"/>
      <c r="LTN24" s="146"/>
      <c r="LTO24" s="146"/>
      <c r="LTP24" s="146"/>
      <c r="LTQ24" s="146"/>
      <c r="LTR24" s="146"/>
      <c r="LTS24" s="146"/>
      <c r="LTT24" s="146"/>
      <c r="LTU24" s="146"/>
      <c r="LTV24" s="146"/>
      <c r="LTW24" s="146"/>
      <c r="LTX24" s="146"/>
      <c r="LTY24" s="146"/>
      <c r="LTZ24" s="146"/>
      <c r="LUA24" s="146"/>
      <c r="LUB24" s="146"/>
      <c r="LUC24" s="146"/>
      <c r="LUD24" s="146"/>
      <c r="LUE24" s="146"/>
      <c r="LUF24" s="146"/>
      <c r="LUG24" s="146"/>
      <c r="LUH24" s="146"/>
      <c r="LUI24" s="146"/>
      <c r="LUJ24" s="146"/>
      <c r="LUK24" s="146"/>
      <c r="LUL24" s="146"/>
      <c r="LUM24" s="146"/>
      <c r="LUN24" s="146"/>
      <c r="LUO24" s="146"/>
      <c r="LUP24" s="146"/>
      <c r="LUQ24" s="146"/>
      <c r="LUR24" s="146"/>
      <c r="LUS24" s="146"/>
      <c r="LUT24" s="146"/>
      <c r="LUU24" s="146"/>
      <c r="LUV24" s="146"/>
      <c r="LUW24" s="146"/>
      <c r="LUX24" s="146"/>
      <c r="LUY24" s="146"/>
      <c r="LUZ24" s="146"/>
      <c r="LVA24" s="146"/>
      <c r="LVB24" s="146"/>
      <c r="LVC24" s="146"/>
      <c r="LVD24" s="146"/>
      <c r="LVE24" s="146"/>
      <c r="LVF24" s="146"/>
      <c r="LVG24" s="146"/>
      <c r="LVH24" s="146"/>
      <c r="LVI24" s="146"/>
      <c r="LVJ24" s="146"/>
      <c r="LVK24" s="146"/>
      <c r="LVL24" s="146"/>
      <c r="LVM24" s="146"/>
      <c r="LVN24" s="146"/>
      <c r="LVO24" s="146"/>
      <c r="LVP24" s="146"/>
      <c r="LVQ24" s="146"/>
      <c r="LVR24" s="146"/>
      <c r="LVS24" s="146"/>
      <c r="LVT24" s="146"/>
      <c r="LVU24" s="146"/>
      <c r="LVV24" s="146"/>
      <c r="LVW24" s="146"/>
      <c r="LVX24" s="146"/>
      <c r="LVY24" s="146"/>
      <c r="LVZ24" s="146"/>
      <c r="LWA24" s="146"/>
      <c r="LWB24" s="146"/>
      <c r="LWC24" s="146"/>
      <c r="LWD24" s="146"/>
      <c r="LWE24" s="146"/>
      <c r="LWF24" s="146"/>
      <c r="LWG24" s="146"/>
      <c r="LWH24" s="146"/>
      <c r="LWI24" s="146"/>
      <c r="LWJ24" s="146"/>
      <c r="LWK24" s="146"/>
      <c r="LWL24" s="146"/>
      <c r="LWM24" s="146"/>
      <c r="LWN24" s="146"/>
      <c r="LWO24" s="146"/>
      <c r="LWP24" s="146"/>
      <c r="LWQ24" s="146"/>
      <c r="LWR24" s="146"/>
      <c r="LWS24" s="146"/>
      <c r="LWT24" s="146"/>
      <c r="LWU24" s="146"/>
      <c r="LWV24" s="146"/>
      <c r="LWW24" s="146"/>
      <c r="LWX24" s="146"/>
      <c r="LWY24" s="146"/>
      <c r="LWZ24" s="146"/>
      <c r="LXA24" s="146"/>
      <c r="LXB24" s="146"/>
      <c r="LXC24" s="146"/>
      <c r="LXD24" s="146"/>
      <c r="LXE24" s="146"/>
      <c r="LXF24" s="146"/>
      <c r="LXG24" s="146"/>
      <c r="LXH24" s="146"/>
      <c r="LXI24" s="146"/>
      <c r="LXJ24" s="146"/>
      <c r="LXK24" s="146"/>
      <c r="LXL24" s="146"/>
      <c r="LXM24" s="146"/>
      <c r="LXN24" s="146"/>
      <c r="LXO24" s="146"/>
      <c r="LXP24" s="146"/>
      <c r="LXQ24" s="146"/>
      <c r="LXR24" s="146"/>
      <c r="LXS24" s="146"/>
      <c r="LXT24" s="146"/>
      <c r="LXU24" s="146"/>
      <c r="LXV24" s="146"/>
      <c r="LXW24" s="146"/>
      <c r="LXX24" s="146"/>
      <c r="LXY24" s="146"/>
      <c r="LXZ24" s="146"/>
      <c r="LYA24" s="146"/>
      <c r="LYB24" s="146"/>
      <c r="LYC24" s="146"/>
      <c r="LYD24" s="146"/>
      <c r="LYE24" s="146"/>
      <c r="LYF24" s="146"/>
      <c r="LYG24" s="146"/>
      <c r="LYH24" s="146"/>
      <c r="LYI24" s="146"/>
      <c r="LYJ24" s="146"/>
      <c r="LYK24" s="146"/>
      <c r="LYL24" s="146"/>
      <c r="LYM24" s="146"/>
      <c r="LYN24" s="146"/>
      <c r="LYO24" s="146"/>
      <c r="LYP24" s="146"/>
      <c r="LYQ24" s="146"/>
      <c r="LYR24" s="146"/>
      <c r="LYS24" s="146"/>
      <c r="LYT24" s="146"/>
      <c r="LYU24" s="146"/>
      <c r="LYV24" s="146"/>
      <c r="LYW24" s="146"/>
      <c r="LYX24" s="146"/>
      <c r="LYY24" s="146"/>
      <c r="LYZ24" s="146"/>
      <c r="LZA24" s="146"/>
      <c r="LZB24" s="146"/>
      <c r="LZC24" s="146"/>
      <c r="LZD24" s="146"/>
      <c r="LZE24" s="146"/>
      <c r="LZF24" s="146"/>
      <c r="LZG24" s="146"/>
      <c r="LZH24" s="146"/>
      <c r="LZI24" s="146"/>
      <c r="LZJ24" s="146"/>
      <c r="LZK24" s="146"/>
      <c r="LZL24" s="146"/>
      <c r="LZM24" s="146"/>
      <c r="LZN24" s="146"/>
      <c r="LZO24" s="146"/>
      <c r="LZP24" s="146"/>
      <c r="LZQ24" s="146"/>
      <c r="LZR24" s="146"/>
      <c r="LZS24" s="146"/>
      <c r="LZT24" s="146"/>
      <c r="LZU24" s="146"/>
      <c r="LZV24" s="146"/>
      <c r="LZW24" s="146"/>
      <c r="LZX24" s="146"/>
      <c r="LZY24" s="146"/>
      <c r="LZZ24" s="146"/>
      <c r="MAA24" s="146"/>
      <c r="MAB24" s="146"/>
      <c r="MAC24" s="146"/>
      <c r="MAD24" s="146"/>
      <c r="MAE24" s="146"/>
      <c r="MAF24" s="146"/>
      <c r="MAG24" s="146"/>
      <c r="MAH24" s="146"/>
      <c r="MAI24" s="146"/>
      <c r="MAJ24" s="146"/>
      <c r="MAK24" s="146"/>
      <c r="MAL24" s="146"/>
      <c r="MAM24" s="146"/>
      <c r="MAN24" s="146"/>
      <c r="MAO24" s="146"/>
      <c r="MAP24" s="146"/>
      <c r="MAQ24" s="146"/>
      <c r="MAR24" s="146"/>
      <c r="MAS24" s="146"/>
      <c r="MAT24" s="146"/>
      <c r="MAU24" s="146"/>
      <c r="MAV24" s="146"/>
      <c r="MAW24" s="146"/>
      <c r="MAX24" s="146"/>
      <c r="MAY24" s="146"/>
      <c r="MAZ24" s="146"/>
      <c r="MBA24" s="146"/>
      <c r="MBB24" s="146"/>
      <c r="MBC24" s="146"/>
      <c r="MBD24" s="146"/>
      <c r="MBE24" s="146"/>
      <c r="MBF24" s="146"/>
      <c r="MBG24" s="146"/>
      <c r="MBH24" s="146"/>
      <c r="MBI24" s="146"/>
      <c r="MBJ24" s="146"/>
      <c r="MBK24" s="146"/>
      <c r="MBL24" s="146"/>
      <c r="MBM24" s="146"/>
      <c r="MBN24" s="146"/>
      <c r="MBO24" s="146"/>
      <c r="MBP24" s="146"/>
      <c r="MBQ24" s="146"/>
      <c r="MBR24" s="146"/>
      <c r="MBS24" s="146"/>
      <c r="MBT24" s="146"/>
      <c r="MBU24" s="146"/>
      <c r="MBV24" s="146"/>
      <c r="MBW24" s="146"/>
      <c r="MBX24" s="146"/>
      <c r="MBY24" s="146"/>
      <c r="MBZ24" s="146"/>
      <c r="MCA24" s="146"/>
      <c r="MCB24" s="146"/>
      <c r="MCC24" s="146"/>
      <c r="MCD24" s="146"/>
      <c r="MCE24" s="146"/>
      <c r="MCF24" s="146"/>
      <c r="MCG24" s="146"/>
      <c r="MCH24" s="146"/>
      <c r="MCI24" s="146"/>
      <c r="MCJ24" s="146"/>
      <c r="MCK24" s="146"/>
      <c r="MCL24" s="146"/>
      <c r="MCM24" s="146"/>
      <c r="MCN24" s="146"/>
      <c r="MCO24" s="146"/>
      <c r="MCP24" s="146"/>
      <c r="MCQ24" s="146"/>
      <c r="MCR24" s="146"/>
      <c r="MCS24" s="146"/>
      <c r="MCT24" s="146"/>
      <c r="MCU24" s="146"/>
      <c r="MCV24" s="146"/>
      <c r="MCW24" s="146"/>
      <c r="MCX24" s="146"/>
      <c r="MCY24" s="146"/>
      <c r="MCZ24" s="146"/>
      <c r="MDA24" s="146"/>
      <c r="MDB24" s="146"/>
      <c r="MDC24" s="146"/>
      <c r="MDD24" s="146"/>
      <c r="MDE24" s="146"/>
      <c r="MDF24" s="146"/>
      <c r="MDG24" s="146"/>
      <c r="MDH24" s="146"/>
      <c r="MDI24" s="146"/>
      <c r="MDJ24" s="146"/>
      <c r="MDK24" s="146"/>
      <c r="MDL24" s="146"/>
      <c r="MDM24" s="146"/>
      <c r="MDN24" s="146"/>
      <c r="MDO24" s="146"/>
      <c r="MDP24" s="146"/>
      <c r="MDQ24" s="146"/>
      <c r="MDR24" s="146"/>
      <c r="MDS24" s="146"/>
      <c r="MDT24" s="146"/>
      <c r="MDU24" s="146"/>
      <c r="MDV24" s="146"/>
      <c r="MDW24" s="146"/>
      <c r="MDX24" s="146"/>
      <c r="MDY24" s="146"/>
      <c r="MDZ24" s="146"/>
      <c r="MEA24" s="146"/>
      <c r="MEB24" s="146"/>
      <c r="MEC24" s="146"/>
      <c r="MED24" s="146"/>
      <c r="MEE24" s="146"/>
      <c r="MEF24" s="146"/>
      <c r="MEG24" s="146"/>
      <c r="MEH24" s="146"/>
      <c r="MEI24" s="146"/>
      <c r="MEJ24" s="146"/>
      <c r="MEK24" s="146"/>
      <c r="MEL24" s="146"/>
      <c r="MEM24" s="146"/>
      <c r="MEN24" s="146"/>
      <c r="MEO24" s="146"/>
      <c r="MEP24" s="146"/>
      <c r="MEQ24" s="146"/>
      <c r="MER24" s="146"/>
      <c r="MES24" s="146"/>
      <c r="MET24" s="146"/>
      <c r="MEU24" s="146"/>
      <c r="MEV24" s="146"/>
      <c r="MEW24" s="146"/>
      <c r="MEX24" s="146"/>
      <c r="MEY24" s="146"/>
      <c r="MEZ24" s="146"/>
      <c r="MFA24" s="146"/>
      <c r="MFB24" s="146"/>
      <c r="MFC24" s="146"/>
      <c r="MFD24" s="146"/>
      <c r="MFE24" s="146"/>
      <c r="MFF24" s="146"/>
      <c r="MFG24" s="146"/>
      <c r="MFH24" s="146"/>
      <c r="MFI24" s="146"/>
      <c r="MFJ24" s="146"/>
      <c r="MFK24" s="146"/>
      <c r="MFL24" s="146"/>
      <c r="MFM24" s="146"/>
      <c r="MFN24" s="146"/>
      <c r="MFO24" s="146"/>
      <c r="MFP24" s="146"/>
      <c r="MFQ24" s="146"/>
      <c r="MFR24" s="146"/>
      <c r="MFS24" s="146"/>
      <c r="MFT24" s="146"/>
      <c r="MFU24" s="146"/>
      <c r="MFV24" s="146"/>
      <c r="MFW24" s="146"/>
      <c r="MFX24" s="146"/>
      <c r="MFY24" s="146"/>
      <c r="MFZ24" s="146"/>
      <c r="MGA24" s="146"/>
      <c r="MGB24" s="146"/>
      <c r="MGC24" s="146"/>
      <c r="MGD24" s="146"/>
      <c r="MGE24" s="146"/>
      <c r="MGF24" s="146"/>
      <c r="MGG24" s="146"/>
      <c r="MGH24" s="146"/>
      <c r="MGI24" s="146"/>
      <c r="MGJ24" s="146"/>
      <c r="MGK24" s="146"/>
      <c r="MGL24" s="146"/>
      <c r="MGM24" s="146"/>
      <c r="MGN24" s="146"/>
      <c r="MGO24" s="146"/>
      <c r="MGP24" s="146"/>
      <c r="MGQ24" s="146"/>
      <c r="MGR24" s="146"/>
      <c r="MGS24" s="146"/>
      <c r="MGT24" s="146"/>
      <c r="MGU24" s="146"/>
      <c r="MGV24" s="146"/>
      <c r="MGW24" s="146"/>
      <c r="MGX24" s="146"/>
      <c r="MGY24" s="146"/>
      <c r="MGZ24" s="146"/>
      <c r="MHA24" s="146"/>
      <c r="MHB24" s="146"/>
      <c r="MHC24" s="146"/>
      <c r="MHD24" s="146"/>
      <c r="MHE24" s="146"/>
      <c r="MHF24" s="146"/>
      <c r="MHG24" s="146"/>
      <c r="MHH24" s="146"/>
      <c r="MHI24" s="146"/>
      <c r="MHJ24" s="146"/>
      <c r="MHK24" s="146"/>
      <c r="MHL24" s="146"/>
      <c r="MHM24" s="146"/>
      <c r="MHN24" s="146"/>
      <c r="MHO24" s="146"/>
      <c r="MHP24" s="146"/>
      <c r="MHQ24" s="146"/>
      <c r="MHR24" s="146"/>
      <c r="MHS24" s="146"/>
      <c r="MHT24" s="146"/>
      <c r="MHU24" s="146"/>
      <c r="MHV24" s="146"/>
      <c r="MHW24" s="146"/>
      <c r="MHX24" s="146"/>
      <c r="MHY24" s="146"/>
      <c r="MHZ24" s="146"/>
      <c r="MIA24" s="146"/>
      <c r="MIB24" s="146"/>
      <c r="MIC24" s="146"/>
      <c r="MID24" s="146"/>
      <c r="MIE24" s="146"/>
      <c r="MIF24" s="146"/>
      <c r="MIG24" s="146"/>
      <c r="MIH24" s="146"/>
      <c r="MII24" s="146"/>
      <c r="MIJ24" s="146"/>
      <c r="MIK24" s="146"/>
      <c r="MIL24" s="146"/>
      <c r="MIM24" s="146"/>
      <c r="MIN24" s="146"/>
      <c r="MIO24" s="146"/>
      <c r="MIP24" s="146"/>
      <c r="MIQ24" s="146"/>
      <c r="MIR24" s="146"/>
      <c r="MIS24" s="146"/>
      <c r="MIT24" s="146"/>
      <c r="MIU24" s="146"/>
      <c r="MIV24" s="146"/>
      <c r="MIW24" s="146"/>
      <c r="MIX24" s="146"/>
      <c r="MIY24" s="146"/>
      <c r="MIZ24" s="146"/>
      <c r="MJA24" s="146"/>
      <c r="MJB24" s="146"/>
      <c r="MJC24" s="146"/>
      <c r="MJD24" s="146"/>
      <c r="MJE24" s="146"/>
      <c r="MJF24" s="146"/>
      <c r="MJG24" s="146"/>
      <c r="MJH24" s="146"/>
      <c r="MJI24" s="146"/>
      <c r="MJJ24" s="146"/>
      <c r="MJK24" s="146"/>
      <c r="MJL24" s="146"/>
      <c r="MJM24" s="146"/>
      <c r="MJN24" s="146"/>
      <c r="MJO24" s="146"/>
      <c r="MJP24" s="146"/>
      <c r="MJQ24" s="146"/>
      <c r="MJR24" s="146"/>
      <c r="MJS24" s="146"/>
      <c r="MJT24" s="146"/>
      <c r="MJU24" s="146"/>
      <c r="MJV24" s="146"/>
      <c r="MJW24" s="146"/>
      <c r="MJX24" s="146"/>
      <c r="MJY24" s="146"/>
      <c r="MJZ24" s="146"/>
      <c r="MKA24" s="146"/>
      <c r="MKB24" s="146"/>
      <c r="MKC24" s="146"/>
      <c r="MKD24" s="146"/>
      <c r="MKE24" s="146"/>
      <c r="MKF24" s="146"/>
      <c r="MKG24" s="146"/>
      <c r="MKH24" s="146"/>
      <c r="MKI24" s="146"/>
      <c r="MKJ24" s="146"/>
      <c r="MKK24" s="146"/>
      <c r="MKL24" s="146"/>
      <c r="MKM24" s="146"/>
      <c r="MKN24" s="146"/>
      <c r="MKO24" s="146"/>
      <c r="MKP24" s="146"/>
      <c r="MKQ24" s="146"/>
      <c r="MKR24" s="146"/>
      <c r="MKS24" s="146"/>
      <c r="MKT24" s="146"/>
      <c r="MKU24" s="146"/>
      <c r="MKV24" s="146"/>
      <c r="MKW24" s="146"/>
      <c r="MKX24" s="146"/>
      <c r="MKY24" s="146"/>
      <c r="MKZ24" s="146"/>
      <c r="MLA24" s="146"/>
      <c r="MLB24" s="146"/>
      <c r="MLC24" s="146"/>
      <c r="MLD24" s="146"/>
      <c r="MLE24" s="146"/>
      <c r="MLF24" s="146"/>
      <c r="MLG24" s="146"/>
      <c r="MLH24" s="146"/>
      <c r="MLI24" s="146"/>
      <c r="MLJ24" s="146"/>
      <c r="MLK24" s="146"/>
      <c r="MLL24" s="146"/>
      <c r="MLM24" s="146"/>
      <c r="MLN24" s="146"/>
      <c r="MLO24" s="146"/>
      <c r="MLP24" s="146"/>
      <c r="MLQ24" s="146"/>
      <c r="MLR24" s="146"/>
      <c r="MLS24" s="146"/>
      <c r="MLT24" s="146"/>
      <c r="MLU24" s="146"/>
      <c r="MLV24" s="146"/>
      <c r="MLW24" s="146"/>
      <c r="MLX24" s="146"/>
      <c r="MLY24" s="146"/>
      <c r="MLZ24" s="146"/>
      <c r="MMA24" s="146"/>
      <c r="MMB24" s="146"/>
      <c r="MMC24" s="146"/>
      <c r="MMD24" s="146"/>
      <c r="MME24" s="146"/>
      <c r="MMF24" s="146"/>
      <c r="MMG24" s="146"/>
      <c r="MMH24" s="146"/>
      <c r="MMI24" s="146"/>
      <c r="MMJ24" s="146"/>
      <c r="MMK24" s="146"/>
      <c r="MML24" s="146"/>
      <c r="MMM24" s="146"/>
      <c r="MMN24" s="146"/>
      <c r="MMO24" s="146"/>
      <c r="MMP24" s="146"/>
      <c r="MMQ24" s="146"/>
      <c r="MMR24" s="146"/>
      <c r="MMS24" s="146"/>
      <c r="MMT24" s="146"/>
      <c r="MMU24" s="146"/>
      <c r="MMV24" s="146"/>
      <c r="MMW24" s="146"/>
      <c r="MMX24" s="146"/>
      <c r="MMY24" s="146"/>
      <c r="MMZ24" s="146"/>
      <c r="MNA24" s="146"/>
      <c r="MNB24" s="146"/>
      <c r="MNC24" s="146"/>
      <c r="MND24" s="146"/>
      <c r="MNE24" s="146"/>
      <c r="MNF24" s="146"/>
      <c r="MNG24" s="146"/>
      <c r="MNH24" s="146"/>
      <c r="MNI24" s="146"/>
      <c r="MNJ24" s="146"/>
      <c r="MNK24" s="146"/>
      <c r="MNL24" s="146"/>
      <c r="MNM24" s="146"/>
      <c r="MNN24" s="146"/>
      <c r="MNO24" s="146"/>
      <c r="MNP24" s="146"/>
      <c r="MNQ24" s="146"/>
      <c r="MNR24" s="146"/>
      <c r="MNS24" s="146"/>
      <c r="MNT24" s="146"/>
      <c r="MNU24" s="146"/>
      <c r="MNV24" s="146"/>
      <c r="MNW24" s="146"/>
      <c r="MNX24" s="146"/>
      <c r="MNY24" s="146"/>
      <c r="MNZ24" s="146"/>
      <c r="MOA24" s="146"/>
      <c r="MOB24" s="146"/>
      <c r="MOC24" s="146"/>
      <c r="MOD24" s="146"/>
      <c r="MOE24" s="146"/>
      <c r="MOF24" s="146"/>
      <c r="MOG24" s="146"/>
      <c r="MOH24" s="146"/>
      <c r="MOI24" s="146"/>
      <c r="MOJ24" s="146"/>
      <c r="MOK24" s="146"/>
      <c r="MOL24" s="146"/>
      <c r="MOM24" s="146"/>
      <c r="MON24" s="146"/>
      <c r="MOO24" s="146"/>
      <c r="MOP24" s="146"/>
      <c r="MOQ24" s="146"/>
      <c r="MOR24" s="146"/>
      <c r="MOS24" s="146"/>
      <c r="MOT24" s="146"/>
      <c r="MOU24" s="146"/>
      <c r="MOV24" s="146"/>
      <c r="MOW24" s="146"/>
      <c r="MOX24" s="146"/>
      <c r="MOY24" s="146"/>
      <c r="MOZ24" s="146"/>
      <c r="MPA24" s="146"/>
      <c r="MPB24" s="146"/>
      <c r="MPC24" s="146"/>
      <c r="MPD24" s="146"/>
      <c r="MPE24" s="146"/>
      <c r="MPF24" s="146"/>
      <c r="MPG24" s="146"/>
      <c r="MPH24" s="146"/>
      <c r="MPI24" s="146"/>
      <c r="MPJ24" s="146"/>
      <c r="MPK24" s="146"/>
      <c r="MPL24" s="146"/>
      <c r="MPM24" s="146"/>
      <c r="MPN24" s="146"/>
      <c r="MPO24" s="146"/>
      <c r="MPP24" s="146"/>
      <c r="MPQ24" s="146"/>
      <c r="MPR24" s="146"/>
      <c r="MPS24" s="146"/>
      <c r="MPT24" s="146"/>
      <c r="MPU24" s="146"/>
      <c r="MPV24" s="146"/>
      <c r="MPW24" s="146"/>
      <c r="MPX24" s="146"/>
      <c r="MPY24" s="146"/>
      <c r="MPZ24" s="146"/>
      <c r="MQA24" s="146"/>
      <c r="MQB24" s="146"/>
      <c r="MQC24" s="146"/>
      <c r="MQD24" s="146"/>
      <c r="MQE24" s="146"/>
      <c r="MQF24" s="146"/>
      <c r="MQG24" s="146"/>
      <c r="MQH24" s="146"/>
      <c r="MQI24" s="146"/>
      <c r="MQJ24" s="146"/>
      <c r="MQK24" s="146"/>
      <c r="MQL24" s="146"/>
      <c r="MQM24" s="146"/>
      <c r="MQN24" s="146"/>
      <c r="MQO24" s="146"/>
      <c r="MQP24" s="146"/>
      <c r="MQQ24" s="146"/>
      <c r="MQR24" s="146"/>
      <c r="MQS24" s="146"/>
      <c r="MQT24" s="146"/>
      <c r="MQU24" s="146"/>
      <c r="MQV24" s="146"/>
      <c r="MQW24" s="146"/>
      <c r="MQX24" s="146"/>
      <c r="MQY24" s="146"/>
      <c r="MQZ24" s="146"/>
      <c r="MRA24" s="146"/>
      <c r="MRB24" s="146"/>
      <c r="MRC24" s="146"/>
      <c r="MRD24" s="146"/>
      <c r="MRE24" s="146"/>
      <c r="MRF24" s="146"/>
      <c r="MRG24" s="146"/>
      <c r="MRH24" s="146"/>
      <c r="MRI24" s="146"/>
      <c r="MRJ24" s="146"/>
      <c r="MRK24" s="146"/>
      <c r="MRL24" s="146"/>
      <c r="MRM24" s="146"/>
      <c r="MRN24" s="146"/>
      <c r="MRO24" s="146"/>
      <c r="MRP24" s="146"/>
      <c r="MRQ24" s="146"/>
      <c r="MRR24" s="146"/>
      <c r="MRS24" s="146"/>
      <c r="MRT24" s="146"/>
      <c r="MRU24" s="146"/>
      <c r="MRV24" s="146"/>
      <c r="MRW24" s="146"/>
      <c r="MRX24" s="146"/>
      <c r="MRY24" s="146"/>
      <c r="MRZ24" s="146"/>
      <c r="MSA24" s="146"/>
      <c r="MSB24" s="146"/>
      <c r="MSC24" s="146"/>
      <c r="MSD24" s="146"/>
      <c r="MSE24" s="146"/>
      <c r="MSF24" s="146"/>
      <c r="MSG24" s="146"/>
      <c r="MSH24" s="146"/>
      <c r="MSI24" s="146"/>
      <c r="MSJ24" s="146"/>
      <c r="MSK24" s="146"/>
      <c r="MSL24" s="146"/>
      <c r="MSM24" s="146"/>
      <c r="MSN24" s="146"/>
      <c r="MSO24" s="146"/>
      <c r="MSP24" s="146"/>
      <c r="MSQ24" s="146"/>
      <c r="MSR24" s="146"/>
      <c r="MSS24" s="146"/>
      <c r="MST24" s="146"/>
      <c r="MSU24" s="146"/>
      <c r="MSV24" s="146"/>
      <c r="MSW24" s="146"/>
      <c r="MSX24" s="146"/>
      <c r="MSY24" s="146"/>
      <c r="MSZ24" s="146"/>
      <c r="MTA24" s="146"/>
      <c r="MTB24" s="146"/>
      <c r="MTC24" s="146"/>
      <c r="MTD24" s="146"/>
      <c r="MTE24" s="146"/>
      <c r="MTF24" s="146"/>
      <c r="MTG24" s="146"/>
      <c r="MTH24" s="146"/>
      <c r="MTI24" s="146"/>
      <c r="MTJ24" s="146"/>
      <c r="MTK24" s="146"/>
      <c r="MTL24" s="146"/>
      <c r="MTM24" s="146"/>
      <c r="MTN24" s="146"/>
      <c r="MTO24" s="146"/>
      <c r="MTP24" s="146"/>
      <c r="MTQ24" s="146"/>
      <c r="MTR24" s="146"/>
      <c r="MTS24" s="146"/>
      <c r="MTT24" s="146"/>
      <c r="MTU24" s="146"/>
      <c r="MTV24" s="146"/>
      <c r="MTW24" s="146"/>
      <c r="MTX24" s="146"/>
      <c r="MTY24" s="146"/>
      <c r="MTZ24" s="146"/>
      <c r="MUA24" s="146"/>
      <c r="MUB24" s="146"/>
      <c r="MUC24" s="146"/>
      <c r="MUD24" s="146"/>
      <c r="MUE24" s="146"/>
      <c r="MUF24" s="146"/>
      <c r="MUG24" s="146"/>
      <c r="MUH24" s="146"/>
      <c r="MUI24" s="146"/>
      <c r="MUJ24" s="146"/>
      <c r="MUK24" s="146"/>
      <c r="MUL24" s="146"/>
      <c r="MUM24" s="146"/>
      <c r="MUN24" s="146"/>
      <c r="MUO24" s="146"/>
      <c r="MUP24" s="146"/>
      <c r="MUQ24" s="146"/>
      <c r="MUR24" s="146"/>
      <c r="MUS24" s="146"/>
      <c r="MUT24" s="146"/>
      <c r="MUU24" s="146"/>
      <c r="MUV24" s="146"/>
      <c r="MUW24" s="146"/>
      <c r="MUX24" s="146"/>
      <c r="MUY24" s="146"/>
      <c r="MUZ24" s="146"/>
      <c r="MVA24" s="146"/>
      <c r="MVB24" s="146"/>
      <c r="MVC24" s="146"/>
      <c r="MVD24" s="146"/>
      <c r="MVE24" s="146"/>
      <c r="MVF24" s="146"/>
      <c r="MVG24" s="146"/>
      <c r="MVH24" s="146"/>
      <c r="MVI24" s="146"/>
      <c r="MVJ24" s="146"/>
      <c r="MVK24" s="146"/>
      <c r="MVL24" s="146"/>
      <c r="MVM24" s="146"/>
      <c r="MVN24" s="146"/>
      <c r="MVO24" s="146"/>
      <c r="MVP24" s="146"/>
      <c r="MVQ24" s="146"/>
      <c r="MVR24" s="146"/>
      <c r="MVS24" s="146"/>
      <c r="MVT24" s="146"/>
      <c r="MVU24" s="146"/>
      <c r="MVV24" s="146"/>
      <c r="MVW24" s="146"/>
      <c r="MVX24" s="146"/>
      <c r="MVY24" s="146"/>
      <c r="MVZ24" s="146"/>
      <c r="MWA24" s="146"/>
      <c r="MWB24" s="146"/>
      <c r="MWC24" s="146"/>
      <c r="MWD24" s="146"/>
      <c r="MWE24" s="146"/>
      <c r="MWF24" s="146"/>
      <c r="MWG24" s="146"/>
      <c r="MWH24" s="146"/>
      <c r="MWI24" s="146"/>
      <c r="MWJ24" s="146"/>
      <c r="MWK24" s="146"/>
      <c r="MWL24" s="146"/>
      <c r="MWM24" s="146"/>
      <c r="MWN24" s="146"/>
      <c r="MWO24" s="146"/>
      <c r="MWP24" s="146"/>
      <c r="MWQ24" s="146"/>
      <c r="MWR24" s="146"/>
      <c r="MWS24" s="146"/>
      <c r="MWT24" s="146"/>
      <c r="MWU24" s="146"/>
      <c r="MWV24" s="146"/>
      <c r="MWW24" s="146"/>
      <c r="MWX24" s="146"/>
      <c r="MWY24" s="146"/>
      <c r="MWZ24" s="146"/>
      <c r="MXA24" s="146"/>
      <c r="MXB24" s="146"/>
      <c r="MXC24" s="146"/>
      <c r="MXD24" s="146"/>
      <c r="MXE24" s="146"/>
      <c r="MXF24" s="146"/>
      <c r="MXG24" s="146"/>
      <c r="MXH24" s="146"/>
      <c r="MXI24" s="146"/>
      <c r="MXJ24" s="146"/>
      <c r="MXK24" s="146"/>
      <c r="MXL24" s="146"/>
      <c r="MXM24" s="146"/>
      <c r="MXN24" s="146"/>
      <c r="MXO24" s="146"/>
      <c r="MXP24" s="146"/>
      <c r="MXQ24" s="146"/>
      <c r="MXR24" s="146"/>
      <c r="MXS24" s="146"/>
      <c r="MXT24" s="146"/>
      <c r="MXU24" s="146"/>
      <c r="MXV24" s="146"/>
      <c r="MXW24" s="146"/>
      <c r="MXX24" s="146"/>
      <c r="MXY24" s="146"/>
      <c r="MXZ24" s="146"/>
      <c r="MYA24" s="146"/>
      <c r="MYB24" s="146"/>
      <c r="MYC24" s="146"/>
      <c r="MYD24" s="146"/>
      <c r="MYE24" s="146"/>
      <c r="MYF24" s="146"/>
      <c r="MYG24" s="146"/>
      <c r="MYH24" s="146"/>
      <c r="MYI24" s="146"/>
      <c r="MYJ24" s="146"/>
      <c r="MYK24" s="146"/>
      <c r="MYL24" s="146"/>
      <c r="MYM24" s="146"/>
      <c r="MYN24" s="146"/>
      <c r="MYO24" s="146"/>
      <c r="MYP24" s="146"/>
      <c r="MYQ24" s="146"/>
      <c r="MYR24" s="146"/>
      <c r="MYS24" s="146"/>
      <c r="MYT24" s="146"/>
      <c r="MYU24" s="146"/>
      <c r="MYV24" s="146"/>
      <c r="MYW24" s="146"/>
      <c r="MYX24" s="146"/>
      <c r="MYY24" s="146"/>
      <c r="MYZ24" s="146"/>
      <c r="MZA24" s="146"/>
      <c r="MZB24" s="146"/>
      <c r="MZC24" s="146"/>
      <c r="MZD24" s="146"/>
      <c r="MZE24" s="146"/>
      <c r="MZF24" s="146"/>
      <c r="MZG24" s="146"/>
      <c r="MZH24" s="146"/>
      <c r="MZI24" s="146"/>
      <c r="MZJ24" s="146"/>
      <c r="MZK24" s="146"/>
      <c r="MZL24" s="146"/>
      <c r="MZM24" s="146"/>
      <c r="MZN24" s="146"/>
      <c r="MZO24" s="146"/>
      <c r="MZP24" s="146"/>
      <c r="MZQ24" s="146"/>
      <c r="MZR24" s="146"/>
      <c r="MZS24" s="146"/>
      <c r="MZT24" s="146"/>
      <c r="MZU24" s="146"/>
      <c r="MZV24" s="146"/>
      <c r="MZW24" s="146"/>
      <c r="MZX24" s="146"/>
      <c r="MZY24" s="146"/>
      <c r="MZZ24" s="146"/>
      <c r="NAA24" s="146"/>
      <c r="NAB24" s="146"/>
      <c r="NAC24" s="146"/>
      <c r="NAD24" s="146"/>
      <c r="NAE24" s="146"/>
      <c r="NAF24" s="146"/>
      <c r="NAG24" s="146"/>
      <c r="NAH24" s="146"/>
      <c r="NAI24" s="146"/>
      <c r="NAJ24" s="146"/>
      <c r="NAK24" s="146"/>
      <c r="NAL24" s="146"/>
      <c r="NAM24" s="146"/>
      <c r="NAN24" s="146"/>
      <c r="NAO24" s="146"/>
      <c r="NAP24" s="146"/>
      <c r="NAQ24" s="146"/>
      <c r="NAR24" s="146"/>
      <c r="NAS24" s="146"/>
      <c r="NAT24" s="146"/>
      <c r="NAU24" s="146"/>
      <c r="NAV24" s="146"/>
      <c r="NAW24" s="146"/>
      <c r="NAX24" s="146"/>
      <c r="NAY24" s="146"/>
      <c r="NAZ24" s="146"/>
      <c r="NBA24" s="146"/>
      <c r="NBB24" s="146"/>
      <c r="NBC24" s="146"/>
      <c r="NBD24" s="146"/>
      <c r="NBE24" s="146"/>
      <c r="NBF24" s="146"/>
      <c r="NBG24" s="146"/>
      <c r="NBH24" s="146"/>
      <c r="NBI24" s="146"/>
      <c r="NBJ24" s="146"/>
      <c r="NBK24" s="146"/>
      <c r="NBL24" s="146"/>
      <c r="NBM24" s="146"/>
      <c r="NBN24" s="146"/>
      <c r="NBO24" s="146"/>
      <c r="NBP24" s="146"/>
      <c r="NBQ24" s="146"/>
      <c r="NBR24" s="146"/>
      <c r="NBS24" s="146"/>
      <c r="NBT24" s="146"/>
      <c r="NBU24" s="146"/>
      <c r="NBV24" s="146"/>
      <c r="NBW24" s="146"/>
      <c r="NBX24" s="146"/>
      <c r="NBY24" s="146"/>
      <c r="NBZ24" s="146"/>
      <c r="NCA24" s="146"/>
      <c r="NCB24" s="146"/>
      <c r="NCC24" s="146"/>
      <c r="NCD24" s="146"/>
      <c r="NCE24" s="146"/>
      <c r="NCF24" s="146"/>
      <c r="NCG24" s="146"/>
      <c r="NCH24" s="146"/>
      <c r="NCI24" s="146"/>
      <c r="NCJ24" s="146"/>
      <c r="NCK24" s="146"/>
      <c r="NCL24" s="146"/>
      <c r="NCM24" s="146"/>
      <c r="NCN24" s="146"/>
      <c r="NCO24" s="146"/>
      <c r="NCP24" s="146"/>
      <c r="NCQ24" s="146"/>
      <c r="NCR24" s="146"/>
      <c r="NCS24" s="146"/>
      <c r="NCT24" s="146"/>
      <c r="NCU24" s="146"/>
      <c r="NCV24" s="146"/>
      <c r="NCW24" s="146"/>
      <c r="NCX24" s="146"/>
      <c r="NCY24" s="146"/>
      <c r="NCZ24" s="146"/>
      <c r="NDA24" s="146"/>
      <c r="NDB24" s="146"/>
      <c r="NDC24" s="146"/>
      <c r="NDD24" s="146"/>
      <c r="NDE24" s="146"/>
      <c r="NDF24" s="146"/>
      <c r="NDG24" s="146"/>
      <c r="NDH24" s="146"/>
      <c r="NDI24" s="146"/>
      <c r="NDJ24" s="146"/>
      <c r="NDK24" s="146"/>
      <c r="NDL24" s="146"/>
      <c r="NDM24" s="146"/>
      <c r="NDN24" s="146"/>
      <c r="NDO24" s="146"/>
      <c r="NDP24" s="146"/>
      <c r="NDQ24" s="146"/>
      <c r="NDR24" s="146"/>
      <c r="NDS24" s="146"/>
      <c r="NDT24" s="146"/>
      <c r="NDU24" s="146"/>
      <c r="NDV24" s="146"/>
      <c r="NDW24" s="146"/>
      <c r="NDX24" s="146"/>
      <c r="NDY24" s="146"/>
      <c r="NDZ24" s="146"/>
      <c r="NEA24" s="146"/>
      <c r="NEB24" s="146"/>
      <c r="NEC24" s="146"/>
      <c r="NED24" s="146"/>
      <c r="NEE24" s="146"/>
      <c r="NEF24" s="146"/>
      <c r="NEG24" s="146"/>
      <c r="NEH24" s="146"/>
      <c r="NEI24" s="146"/>
      <c r="NEJ24" s="146"/>
      <c r="NEK24" s="146"/>
      <c r="NEL24" s="146"/>
      <c r="NEM24" s="146"/>
      <c r="NEN24" s="146"/>
      <c r="NEO24" s="146"/>
      <c r="NEP24" s="146"/>
      <c r="NEQ24" s="146"/>
      <c r="NER24" s="146"/>
      <c r="NES24" s="146"/>
      <c r="NET24" s="146"/>
      <c r="NEU24" s="146"/>
      <c r="NEV24" s="146"/>
      <c r="NEW24" s="146"/>
      <c r="NEX24" s="146"/>
      <c r="NEY24" s="146"/>
      <c r="NEZ24" s="146"/>
      <c r="NFA24" s="146"/>
      <c r="NFB24" s="146"/>
      <c r="NFC24" s="146"/>
      <c r="NFD24" s="146"/>
      <c r="NFE24" s="146"/>
      <c r="NFF24" s="146"/>
      <c r="NFG24" s="146"/>
      <c r="NFH24" s="146"/>
      <c r="NFI24" s="146"/>
      <c r="NFJ24" s="146"/>
      <c r="NFK24" s="146"/>
      <c r="NFL24" s="146"/>
      <c r="NFM24" s="146"/>
      <c r="NFN24" s="146"/>
      <c r="NFO24" s="146"/>
      <c r="NFP24" s="146"/>
      <c r="NFQ24" s="146"/>
      <c r="NFR24" s="146"/>
      <c r="NFS24" s="146"/>
      <c r="NFT24" s="146"/>
      <c r="NFU24" s="146"/>
      <c r="NFV24" s="146"/>
      <c r="NFW24" s="146"/>
      <c r="NFX24" s="146"/>
      <c r="NFY24" s="146"/>
      <c r="NFZ24" s="146"/>
      <c r="NGA24" s="146"/>
      <c r="NGB24" s="146"/>
      <c r="NGC24" s="146"/>
      <c r="NGD24" s="146"/>
      <c r="NGE24" s="146"/>
      <c r="NGF24" s="146"/>
      <c r="NGG24" s="146"/>
      <c r="NGH24" s="146"/>
      <c r="NGI24" s="146"/>
      <c r="NGJ24" s="146"/>
      <c r="NGK24" s="146"/>
      <c r="NGL24" s="146"/>
      <c r="NGM24" s="146"/>
      <c r="NGN24" s="146"/>
      <c r="NGO24" s="146"/>
      <c r="NGP24" s="146"/>
      <c r="NGQ24" s="146"/>
      <c r="NGR24" s="146"/>
      <c r="NGS24" s="146"/>
      <c r="NGT24" s="146"/>
      <c r="NGU24" s="146"/>
      <c r="NGV24" s="146"/>
      <c r="NGW24" s="146"/>
      <c r="NGX24" s="146"/>
      <c r="NGY24" s="146"/>
      <c r="NGZ24" s="146"/>
      <c r="NHA24" s="146"/>
      <c r="NHB24" s="146"/>
      <c r="NHC24" s="146"/>
      <c r="NHD24" s="146"/>
      <c r="NHE24" s="146"/>
      <c r="NHF24" s="146"/>
      <c r="NHG24" s="146"/>
      <c r="NHH24" s="146"/>
      <c r="NHI24" s="146"/>
      <c r="NHJ24" s="146"/>
      <c r="NHK24" s="146"/>
      <c r="NHL24" s="146"/>
      <c r="NHM24" s="146"/>
      <c r="NHN24" s="146"/>
      <c r="NHO24" s="146"/>
      <c r="NHP24" s="146"/>
      <c r="NHQ24" s="146"/>
      <c r="NHR24" s="146"/>
      <c r="NHS24" s="146"/>
      <c r="NHT24" s="146"/>
      <c r="NHU24" s="146"/>
      <c r="NHV24" s="146"/>
      <c r="NHW24" s="146"/>
      <c r="NHX24" s="146"/>
      <c r="NHY24" s="146"/>
      <c r="NHZ24" s="146"/>
      <c r="NIA24" s="146"/>
      <c r="NIB24" s="146"/>
      <c r="NIC24" s="146"/>
      <c r="NID24" s="146"/>
      <c r="NIE24" s="146"/>
      <c r="NIF24" s="146"/>
      <c r="NIG24" s="146"/>
      <c r="NIH24" s="146"/>
      <c r="NII24" s="146"/>
      <c r="NIJ24" s="146"/>
      <c r="NIK24" s="146"/>
      <c r="NIL24" s="146"/>
      <c r="NIM24" s="146"/>
      <c r="NIN24" s="146"/>
      <c r="NIO24" s="146"/>
      <c r="NIP24" s="146"/>
      <c r="NIQ24" s="146"/>
      <c r="NIR24" s="146"/>
      <c r="NIS24" s="146"/>
      <c r="NIT24" s="146"/>
      <c r="NIU24" s="146"/>
      <c r="NIV24" s="146"/>
      <c r="NIW24" s="146"/>
      <c r="NIX24" s="146"/>
      <c r="NIY24" s="146"/>
      <c r="NIZ24" s="146"/>
      <c r="NJA24" s="146"/>
      <c r="NJB24" s="146"/>
      <c r="NJC24" s="146"/>
      <c r="NJD24" s="146"/>
      <c r="NJE24" s="146"/>
      <c r="NJF24" s="146"/>
      <c r="NJG24" s="146"/>
      <c r="NJH24" s="146"/>
      <c r="NJI24" s="146"/>
      <c r="NJJ24" s="146"/>
      <c r="NJK24" s="146"/>
      <c r="NJL24" s="146"/>
      <c r="NJM24" s="146"/>
      <c r="NJN24" s="146"/>
      <c r="NJO24" s="146"/>
      <c r="NJP24" s="146"/>
      <c r="NJQ24" s="146"/>
      <c r="NJR24" s="146"/>
      <c r="NJS24" s="146"/>
      <c r="NJT24" s="146"/>
      <c r="NJU24" s="146"/>
      <c r="NJV24" s="146"/>
      <c r="NJW24" s="146"/>
      <c r="NJX24" s="146"/>
      <c r="NJY24" s="146"/>
      <c r="NJZ24" s="146"/>
      <c r="NKA24" s="146"/>
      <c r="NKB24" s="146"/>
      <c r="NKC24" s="146"/>
      <c r="NKD24" s="146"/>
      <c r="NKE24" s="146"/>
      <c r="NKF24" s="146"/>
      <c r="NKG24" s="146"/>
      <c r="NKH24" s="146"/>
      <c r="NKI24" s="146"/>
      <c r="NKJ24" s="146"/>
      <c r="NKK24" s="146"/>
      <c r="NKL24" s="146"/>
      <c r="NKM24" s="146"/>
      <c r="NKN24" s="146"/>
      <c r="NKO24" s="146"/>
      <c r="NKP24" s="146"/>
      <c r="NKQ24" s="146"/>
      <c r="NKR24" s="146"/>
      <c r="NKS24" s="146"/>
      <c r="NKT24" s="146"/>
      <c r="NKU24" s="146"/>
      <c r="NKV24" s="146"/>
      <c r="NKW24" s="146"/>
      <c r="NKX24" s="146"/>
      <c r="NKY24" s="146"/>
      <c r="NKZ24" s="146"/>
      <c r="NLA24" s="146"/>
      <c r="NLB24" s="146"/>
      <c r="NLC24" s="146"/>
      <c r="NLD24" s="146"/>
      <c r="NLE24" s="146"/>
      <c r="NLF24" s="146"/>
      <c r="NLG24" s="146"/>
      <c r="NLH24" s="146"/>
      <c r="NLI24" s="146"/>
      <c r="NLJ24" s="146"/>
      <c r="NLK24" s="146"/>
      <c r="NLL24" s="146"/>
      <c r="NLM24" s="146"/>
      <c r="NLN24" s="146"/>
      <c r="NLO24" s="146"/>
      <c r="NLP24" s="146"/>
      <c r="NLQ24" s="146"/>
      <c r="NLR24" s="146"/>
      <c r="NLS24" s="146"/>
      <c r="NLT24" s="146"/>
      <c r="NLU24" s="146"/>
      <c r="NLV24" s="146"/>
      <c r="NLW24" s="146"/>
      <c r="NLX24" s="146"/>
      <c r="NLY24" s="146"/>
      <c r="NLZ24" s="146"/>
      <c r="NMA24" s="146"/>
      <c r="NMB24" s="146"/>
      <c r="NMC24" s="146"/>
      <c r="NMD24" s="146"/>
      <c r="NME24" s="146"/>
      <c r="NMF24" s="146"/>
      <c r="NMG24" s="146"/>
      <c r="NMH24" s="146"/>
      <c r="NMI24" s="146"/>
      <c r="NMJ24" s="146"/>
      <c r="NMK24" s="146"/>
      <c r="NML24" s="146"/>
      <c r="NMM24" s="146"/>
      <c r="NMN24" s="146"/>
      <c r="NMO24" s="146"/>
      <c r="NMP24" s="146"/>
      <c r="NMQ24" s="146"/>
      <c r="NMR24" s="146"/>
      <c r="NMS24" s="146"/>
      <c r="NMT24" s="146"/>
      <c r="NMU24" s="146"/>
      <c r="NMV24" s="146"/>
      <c r="NMW24" s="146"/>
      <c r="NMX24" s="146"/>
      <c r="NMY24" s="146"/>
      <c r="NMZ24" s="146"/>
      <c r="NNA24" s="146"/>
      <c r="NNB24" s="146"/>
      <c r="NNC24" s="146"/>
      <c r="NND24" s="146"/>
      <c r="NNE24" s="146"/>
      <c r="NNF24" s="146"/>
      <c r="NNG24" s="146"/>
      <c r="NNH24" s="146"/>
      <c r="NNI24" s="146"/>
      <c r="NNJ24" s="146"/>
      <c r="NNK24" s="146"/>
      <c r="NNL24" s="146"/>
      <c r="NNM24" s="146"/>
      <c r="NNN24" s="146"/>
      <c r="NNO24" s="146"/>
      <c r="NNP24" s="146"/>
      <c r="NNQ24" s="146"/>
      <c r="NNR24" s="146"/>
      <c r="NNS24" s="146"/>
      <c r="NNT24" s="146"/>
      <c r="NNU24" s="146"/>
      <c r="NNV24" s="146"/>
      <c r="NNW24" s="146"/>
      <c r="NNX24" s="146"/>
      <c r="NNY24" s="146"/>
      <c r="NNZ24" s="146"/>
      <c r="NOA24" s="146"/>
      <c r="NOB24" s="146"/>
      <c r="NOC24" s="146"/>
      <c r="NOD24" s="146"/>
      <c r="NOE24" s="146"/>
      <c r="NOF24" s="146"/>
      <c r="NOG24" s="146"/>
      <c r="NOH24" s="146"/>
      <c r="NOI24" s="146"/>
      <c r="NOJ24" s="146"/>
      <c r="NOK24" s="146"/>
      <c r="NOL24" s="146"/>
      <c r="NOM24" s="146"/>
      <c r="NON24" s="146"/>
      <c r="NOO24" s="146"/>
      <c r="NOP24" s="146"/>
      <c r="NOQ24" s="146"/>
      <c r="NOR24" s="146"/>
      <c r="NOS24" s="146"/>
      <c r="NOT24" s="146"/>
      <c r="NOU24" s="146"/>
      <c r="NOV24" s="146"/>
      <c r="NOW24" s="146"/>
      <c r="NOX24" s="146"/>
      <c r="NOY24" s="146"/>
      <c r="NOZ24" s="146"/>
      <c r="NPA24" s="146"/>
      <c r="NPB24" s="146"/>
      <c r="NPC24" s="146"/>
      <c r="NPD24" s="146"/>
      <c r="NPE24" s="146"/>
      <c r="NPF24" s="146"/>
      <c r="NPG24" s="146"/>
      <c r="NPH24" s="146"/>
      <c r="NPI24" s="146"/>
      <c r="NPJ24" s="146"/>
      <c r="NPK24" s="146"/>
      <c r="NPL24" s="146"/>
      <c r="NPM24" s="146"/>
      <c r="NPN24" s="146"/>
      <c r="NPO24" s="146"/>
      <c r="NPP24" s="146"/>
      <c r="NPQ24" s="146"/>
      <c r="NPR24" s="146"/>
      <c r="NPS24" s="146"/>
      <c r="NPT24" s="146"/>
      <c r="NPU24" s="146"/>
      <c r="NPV24" s="146"/>
      <c r="NPW24" s="146"/>
      <c r="NPX24" s="146"/>
      <c r="NPY24" s="146"/>
      <c r="NPZ24" s="146"/>
      <c r="NQA24" s="146"/>
      <c r="NQB24" s="146"/>
      <c r="NQC24" s="146"/>
      <c r="NQD24" s="146"/>
      <c r="NQE24" s="146"/>
      <c r="NQF24" s="146"/>
      <c r="NQG24" s="146"/>
      <c r="NQH24" s="146"/>
      <c r="NQI24" s="146"/>
      <c r="NQJ24" s="146"/>
      <c r="NQK24" s="146"/>
      <c r="NQL24" s="146"/>
      <c r="NQM24" s="146"/>
      <c r="NQN24" s="146"/>
      <c r="NQO24" s="146"/>
      <c r="NQP24" s="146"/>
      <c r="NQQ24" s="146"/>
      <c r="NQR24" s="146"/>
      <c r="NQS24" s="146"/>
      <c r="NQT24" s="146"/>
      <c r="NQU24" s="146"/>
      <c r="NQV24" s="146"/>
      <c r="NQW24" s="146"/>
      <c r="NQX24" s="146"/>
      <c r="NQY24" s="146"/>
      <c r="NQZ24" s="146"/>
      <c r="NRA24" s="146"/>
      <c r="NRB24" s="146"/>
      <c r="NRC24" s="146"/>
      <c r="NRD24" s="146"/>
      <c r="NRE24" s="146"/>
      <c r="NRF24" s="146"/>
      <c r="NRG24" s="146"/>
      <c r="NRH24" s="146"/>
      <c r="NRI24" s="146"/>
      <c r="NRJ24" s="146"/>
      <c r="NRK24" s="146"/>
      <c r="NRL24" s="146"/>
      <c r="NRM24" s="146"/>
      <c r="NRN24" s="146"/>
      <c r="NRO24" s="146"/>
      <c r="NRP24" s="146"/>
      <c r="NRQ24" s="146"/>
      <c r="NRR24" s="146"/>
      <c r="NRS24" s="146"/>
      <c r="NRT24" s="146"/>
      <c r="NRU24" s="146"/>
      <c r="NRV24" s="146"/>
      <c r="NRW24" s="146"/>
      <c r="NRX24" s="146"/>
      <c r="NRY24" s="146"/>
      <c r="NRZ24" s="146"/>
      <c r="NSA24" s="146"/>
      <c r="NSB24" s="146"/>
      <c r="NSC24" s="146"/>
      <c r="NSD24" s="146"/>
      <c r="NSE24" s="146"/>
      <c r="NSF24" s="146"/>
      <c r="NSG24" s="146"/>
      <c r="NSH24" s="146"/>
      <c r="NSI24" s="146"/>
      <c r="NSJ24" s="146"/>
      <c r="NSK24" s="146"/>
      <c r="NSL24" s="146"/>
      <c r="NSM24" s="146"/>
      <c r="NSN24" s="146"/>
      <c r="NSO24" s="146"/>
      <c r="NSP24" s="146"/>
      <c r="NSQ24" s="146"/>
      <c r="NSR24" s="146"/>
      <c r="NSS24" s="146"/>
      <c r="NST24" s="146"/>
      <c r="NSU24" s="146"/>
      <c r="NSV24" s="146"/>
      <c r="NSW24" s="146"/>
      <c r="NSX24" s="146"/>
      <c r="NSY24" s="146"/>
      <c r="NSZ24" s="146"/>
      <c r="NTA24" s="146"/>
      <c r="NTB24" s="146"/>
      <c r="NTC24" s="146"/>
      <c r="NTD24" s="146"/>
      <c r="NTE24" s="146"/>
      <c r="NTF24" s="146"/>
      <c r="NTG24" s="146"/>
      <c r="NTH24" s="146"/>
      <c r="NTI24" s="146"/>
      <c r="NTJ24" s="146"/>
      <c r="NTK24" s="146"/>
      <c r="NTL24" s="146"/>
      <c r="NTM24" s="146"/>
      <c r="NTN24" s="146"/>
      <c r="NTO24" s="146"/>
      <c r="NTP24" s="146"/>
      <c r="NTQ24" s="146"/>
      <c r="NTR24" s="146"/>
      <c r="NTS24" s="146"/>
      <c r="NTT24" s="146"/>
      <c r="NTU24" s="146"/>
      <c r="NTV24" s="146"/>
      <c r="NTW24" s="146"/>
      <c r="NTX24" s="146"/>
      <c r="NTY24" s="146"/>
      <c r="NTZ24" s="146"/>
      <c r="NUA24" s="146"/>
      <c r="NUB24" s="146"/>
      <c r="NUC24" s="146"/>
      <c r="NUD24" s="146"/>
      <c r="NUE24" s="146"/>
      <c r="NUF24" s="146"/>
      <c r="NUG24" s="146"/>
      <c r="NUH24" s="146"/>
      <c r="NUI24" s="146"/>
      <c r="NUJ24" s="146"/>
      <c r="NUK24" s="146"/>
      <c r="NUL24" s="146"/>
      <c r="NUM24" s="146"/>
      <c r="NUN24" s="146"/>
      <c r="NUO24" s="146"/>
      <c r="NUP24" s="146"/>
      <c r="NUQ24" s="146"/>
      <c r="NUR24" s="146"/>
      <c r="NUS24" s="146"/>
      <c r="NUT24" s="146"/>
      <c r="NUU24" s="146"/>
      <c r="NUV24" s="146"/>
      <c r="NUW24" s="146"/>
      <c r="NUX24" s="146"/>
      <c r="NUY24" s="146"/>
      <c r="NUZ24" s="146"/>
      <c r="NVA24" s="146"/>
      <c r="NVB24" s="146"/>
      <c r="NVC24" s="146"/>
      <c r="NVD24" s="146"/>
      <c r="NVE24" s="146"/>
      <c r="NVF24" s="146"/>
      <c r="NVG24" s="146"/>
      <c r="NVH24" s="146"/>
      <c r="NVI24" s="146"/>
      <c r="NVJ24" s="146"/>
      <c r="NVK24" s="146"/>
      <c r="NVL24" s="146"/>
      <c r="NVM24" s="146"/>
      <c r="NVN24" s="146"/>
      <c r="NVO24" s="146"/>
      <c r="NVP24" s="146"/>
      <c r="NVQ24" s="146"/>
      <c r="NVR24" s="146"/>
      <c r="NVS24" s="146"/>
      <c r="NVT24" s="146"/>
      <c r="NVU24" s="146"/>
      <c r="NVV24" s="146"/>
      <c r="NVW24" s="146"/>
      <c r="NVX24" s="146"/>
      <c r="NVY24" s="146"/>
      <c r="NVZ24" s="146"/>
      <c r="NWA24" s="146"/>
      <c r="NWB24" s="146"/>
      <c r="NWC24" s="146"/>
      <c r="NWD24" s="146"/>
      <c r="NWE24" s="146"/>
      <c r="NWF24" s="146"/>
      <c r="NWG24" s="146"/>
      <c r="NWH24" s="146"/>
      <c r="NWI24" s="146"/>
      <c r="NWJ24" s="146"/>
      <c r="NWK24" s="146"/>
      <c r="NWL24" s="146"/>
      <c r="NWM24" s="146"/>
      <c r="NWN24" s="146"/>
      <c r="NWO24" s="146"/>
      <c r="NWP24" s="146"/>
      <c r="NWQ24" s="146"/>
      <c r="NWR24" s="146"/>
      <c r="NWS24" s="146"/>
      <c r="NWT24" s="146"/>
      <c r="NWU24" s="146"/>
      <c r="NWV24" s="146"/>
      <c r="NWW24" s="146"/>
      <c r="NWX24" s="146"/>
      <c r="NWY24" s="146"/>
      <c r="NWZ24" s="146"/>
      <c r="NXA24" s="146"/>
      <c r="NXB24" s="146"/>
      <c r="NXC24" s="146"/>
      <c r="NXD24" s="146"/>
      <c r="NXE24" s="146"/>
      <c r="NXF24" s="146"/>
      <c r="NXG24" s="146"/>
      <c r="NXH24" s="146"/>
      <c r="NXI24" s="146"/>
      <c r="NXJ24" s="146"/>
      <c r="NXK24" s="146"/>
      <c r="NXL24" s="146"/>
      <c r="NXM24" s="146"/>
      <c r="NXN24" s="146"/>
      <c r="NXO24" s="146"/>
      <c r="NXP24" s="146"/>
      <c r="NXQ24" s="146"/>
      <c r="NXR24" s="146"/>
      <c r="NXS24" s="146"/>
      <c r="NXT24" s="146"/>
      <c r="NXU24" s="146"/>
      <c r="NXV24" s="146"/>
      <c r="NXW24" s="146"/>
      <c r="NXX24" s="146"/>
      <c r="NXY24" s="146"/>
      <c r="NXZ24" s="146"/>
      <c r="NYA24" s="146"/>
      <c r="NYB24" s="146"/>
      <c r="NYC24" s="146"/>
      <c r="NYD24" s="146"/>
      <c r="NYE24" s="146"/>
      <c r="NYF24" s="146"/>
      <c r="NYG24" s="146"/>
      <c r="NYH24" s="146"/>
      <c r="NYI24" s="146"/>
      <c r="NYJ24" s="146"/>
      <c r="NYK24" s="146"/>
      <c r="NYL24" s="146"/>
      <c r="NYM24" s="146"/>
      <c r="NYN24" s="146"/>
      <c r="NYO24" s="146"/>
      <c r="NYP24" s="146"/>
      <c r="NYQ24" s="146"/>
      <c r="NYR24" s="146"/>
      <c r="NYS24" s="146"/>
      <c r="NYT24" s="146"/>
      <c r="NYU24" s="146"/>
      <c r="NYV24" s="146"/>
      <c r="NYW24" s="146"/>
      <c r="NYX24" s="146"/>
      <c r="NYY24" s="146"/>
      <c r="NYZ24" s="146"/>
      <c r="NZA24" s="146"/>
      <c r="NZB24" s="146"/>
      <c r="NZC24" s="146"/>
      <c r="NZD24" s="146"/>
      <c r="NZE24" s="146"/>
      <c r="NZF24" s="146"/>
      <c r="NZG24" s="146"/>
      <c r="NZH24" s="146"/>
      <c r="NZI24" s="146"/>
      <c r="NZJ24" s="146"/>
      <c r="NZK24" s="146"/>
      <c r="NZL24" s="146"/>
      <c r="NZM24" s="146"/>
      <c r="NZN24" s="146"/>
      <c r="NZO24" s="146"/>
      <c r="NZP24" s="146"/>
      <c r="NZQ24" s="146"/>
      <c r="NZR24" s="146"/>
      <c r="NZS24" s="146"/>
      <c r="NZT24" s="146"/>
      <c r="NZU24" s="146"/>
      <c r="NZV24" s="146"/>
      <c r="NZW24" s="146"/>
      <c r="NZX24" s="146"/>
      <c r="NZY24" s="146"/>
      <c r="NZZ24" s="146"/>
      <c r="OAA24" s="146"/>
      <c r="OAB24" s="146"/>
      <c r="OAC24" s="146"/>
      <c r="OAD24" s="146"/>
      <c r="OAE24" s="146"/>
      <c r="OAF24" s="146"/>
      <c r="OAG24" s="146"/>
      <c r="OAH24" s="146"/>
      <c r="OAI24" s="146"/>
      <c r="OAJ24" s="146"/>
      <c r="OAK24" s="146"/>
      <c r="OAL24" s="146"/>
      <c r="OAM24" s="146"/>
      <c r="OAN24" s="146"/>
      <c r="OAO24" s="146"/>
      <c r="OAP24" s="146"/>
      <c r="OAQ24" s="146"/>
      <c r="OAR24" s="146"/>
      <c r="OAS24" s="146"/>
      <c r="OAT24" s="146"/>
      <c r="OAU24" s="146"/>
      <c r="OAV24" s="146"/>
      <c r="OAW24" s="146"/>
      <c r="OAX24" s="146"/>
      <c r="OAY24" s="146"/>
      <c r="OAZ24" s="146"/>
      <c r="OBA24" s="146"/>
      <c r="OBB24" s="146"/>
      <c r="OBC24" s="146"/>
      <c r="OBD24" s="146"/>
      <c r="OBE24" s="146"/>
      <c r="OBF24" s="146"/>
      <c r="OBG24" s="146"/>
      <c r="OBH24" s="146"/>
      <c r="OBI24" s="146"/>
      <c r="OBJ24" s="146"/>
      <c r="OBK24" s="146"/>
      <c r="OBL24" s="146"/>
      <c r="OBM24" s="146"/>
      <c r="OBN24" s="146"/>
      <c r="OBO24" s="146"/>
      <c r="OBP24" s="146"/>
      <c r="OBQ24" s="146"/>
      <c r="OBR24" s="146"/>
      <c r="OBS24" s="146"/>
      <c r="OBT24" s="146"/>
      <c r="OBU24" s="146"/>
      <c r="OBV24" s="146"/>
      <c r="OBW24" s="146"/>
      <c r="OBX24" s="146"/>
      <c r="OBY24" s="146"/>
      <c r="OBZ24" s="146"/>
      <c r="OCA24" s="146"/>
      <c r="OCB24" s="146"/>
      <c r="OCC24" s="146"/>
      <c r="OCD24" s="146"/>
      <c r="OCE24" s="146"/>
      <c r="OCF24" s="146"/>
      <c r="OCG24" s="146"/>
      <c r="OCH24" s="146"/>
      <c r="OCI24" s="146"/>
      <c r="OCJ24" s="146"/>
      <c r="OCK24" s="146"/>
      <c r="OCL24" s="146"/>
      <c r="OCM24" s="146"/>
      <c r="OCN24" s="146"/>
      <c r="OCO24" s="146"/>
      <c r="OCP24" s="146"/>
      <c r="OCQ24" s="146"/>
      <c r="OCR24" s="146"/>
      <c r="OCS24" s="146"/>
      <c r="OCT24" s="146"/>
      <c r="OCU24" s="146"/>
      <c r="OCV24" s="146"/>
      <c r="OCW24" s="146"/>
      <c r="OCX24" s="146"/>
      <c r="OCY24" s="146"/>
      <c r="OCZ24" s="146"/>
      <c r="ODA24" s="146"/>
      <c r="ODB24" s="146"/>
      <c r="ODC24" s="146"/>
      <c r="ODD24" s="146"/>
      <c r="ODE24" s="146"/>
      <c r="ODF24" s="146"/>
      <c r="ODG24" s="146"/>
      <c r="ODH24" s="146"/>
      <c r="ODI24" s="146"/>
      <c r="ODJ24" s="146"/>
      <c r="ODK24" s="146"/>
      <c r="ODL24" s="146"/>
      <c r="ODM24" s="146"/>
      <c r="ODN24" s="146"/>
      <c r="ODO24" s="146"/>
      <c r="ODP24" s="146"/>
      <c r="ODQ24" s="146"/>
      <c r="ODR24" s="146"/>
      <c r="ODS24" s="146"/>
      <c r="ODT24" s="146"/>
      <c r="ODU24" s="146"/>
      <c r="ODV24" s="146"/>
      <c r="ODW24" s="146"/>
      <c r="ODX24" s="146"/>
      <c r="ODY24" s="146"/>
      <c r="ODZ24" s="146"/>
      <c r="OEA24" s="146"/>
      <c r="OEB24" s="146"/>
      <c r="OEC24" s="146"/>
      <c r="OED24" s="146"/>
      <c r="OEE24" s="146"/>
      <c r="OEF24" s="146"/>
      <c r="OEG24" s="146"/>
      <c r="OEH24" s="146"/>
      <c r="OEI24" s="146"/>
      <c r="OEJ24" s="146"/>
      <c r="OEK24" s="146"/>
      <c r="OEL24" s="146"/>
      <c r="OEM24" s="146"/>
      <c r="OEN24" s="146"/>
      <c r="OEO24" s="146"/>
      <c r="OEP24" s="146"/>
      <c r="OEQ24" s="146"/>
      <c r="OER24" s="146"/>
      <c r="OES24" s="146"/>
      <c r="OET24" s="146"/>
      <c r="OEU24" s="146"/>
      <c r="OEV24" s="146"/>
      <c r="OEW24" s="146"/>
      <c r="OEX24" s="146"/>
      <c r="OEY24" s="146"/>
      <c r="OEZ24" s="146"/>
      <c r="OFA24" s="146"/>
      <c r="OFB24" s="146"/>
      <c r="OFC24" s="146"/>
      <c r="OFD24" s="146"/>
      <c r="OFE24" s="146"/>
      <c r="OFF24" s="146"/>
      <c r="OFG24" s="146"/>
      <c r="OFH24" s="146"/>
      <c r="OFI24" s="146"/>
      <c r="OFJ24" s="146"/>
      <c r="OFK24" s="146"/>
      <c r="OFL24" s="146"/>
      <c r="OFM24" s="146"/>
      <c r="OFN24" s="146"/>
      <c r="OFO24" s="146"/>
      <c r="OFP24" s="146"/>
      <c r="OFQ24" s="146"/>
      <c r="OFR24" s="146"/>
      <c r="OFS24" s="146"/>
      <c r="OFT24" s="146"/>
      <c r="OFU24" s="146"/>
      <c r="OFV24" s="146"/>
      <c r="OFW24" s="146"/>
      <c r="OFX24" s="146"/>
      <c r="OFY24" s="146"/>
      <c r="OFZ24" s="146"/>
      <c r="OGA24" s="146"/>
      <c r="OGB24" s="146"/>
      <c r="OGC24" s="146"/>
      <c r="OGD24" s="146"/>
      <c r="OGE24" s="146"/>
      <c r="OGF24" s="146"/>
      <c r="OGG24" s="146"/>
      <c r="OGH24" s="146"/>
      <c r="OGI24" s="146"/>
      <c r="OGJ24" s="146"/>
      <c r="OGK24" s="146"/>
      <c r="OGL24" s="146"/>
      <c r="OGM24" s="146"/>
      <c r="OGN24" s="146"/>
      <c r="OGO24" s="146"/>
      <c r="OGP24" s="146"/>
      <c r="OGQ24" s="146"/>
      <c r="OGR24" s="146"/>
      <c r="OGS24" s="146"/>
      <c r="OGT24" s="146"/>
      <c r="OGU24" s="146"/>
      <c r="OGV24" s="146"/>
      <c r="OGW24" s="146"/>
      <c r="OGX24" s="146"/>
      <c r="OGY24" s="146"/>
      <c r="OGZ24" s="146"/>
      <c r="OHA24" s="146"/>
      <c r="OHB24" s="146"/>
      <c r="OHC24" s="146"/>
      <c r="OHD24" s="146"/>
      <c r="OHE24" s="146"/>
      <c r="OHF24" s="146"/>
      <c r="OHG24" s="146"/>
      <c r="OHH24" s="146"/>
      <c r="OHI24" s="146"/>
      <c r="OHJ24" s="146"/>
      <c r="OHK24" s="146"/>
      <c r="OHL24" s="146"/>
      <c r="OHM24" s="146"/>
      <c r="OHN24" s="146"/>
      <c r="OHO24" s="146"/>
      <c r="OHP24" s="146"/>
      <c r="OHQ24" s="146"/>
      <c r="OHR24" s="146"/>
      <c r="OHS24" s="146"/>
      <c r="OHT24" s="146"/>
      <c r="OHU24" s="146"/>
      <c r="OHV24" s="146"/>
      <c r="OHW24" s="146"/>
      <c r="OHX24" s="146"/>
      <c r="OHY24" s="146"/>
      <c r="OHZ24" s="146"/>
      <c r="OIA24" s="146"/>
      <c r="OIB24" s="146"/>
      <c r="OIC24" s="146"/>
      <c r="OID24" s="146"/>
      <c r="OIE24" s="146"/>
      <c r="OIF24" s="146"/>
      <c r="OIG24" s="146"/>
      <c r="OIH24" s="146"/>
      <c r="OII24" s="146"/>
      <c r="OIJ24" s="146"/>
      <c r="OIK24" s="146"/>
      <c r="OIL24" s="146"/>
      <c r="OIM24" s="146"/>
      <c r="OIN24" s="146"/>
      <c r="OIO24" s="146"/>
      <c r="OIP24" s="146"/>
      <c r="OIQ24" s="146"/>
      <c r="OIR24" s="146"/>
      <c r="OIS24" s="146"/>
      <c r="OIT24" s="146"/>
      <c r="OIU24" s="146"/>
      <c r="OIV24" s="146"/>
      <c r="OIW24" s="146"/>
      <c r="OIX24" s="146"/>
      <c r="OIY24" s="146"/>
      <c r="OIZ24" s="146"/>
      <c r="OJA24" s="146"/>
      <c r="OJB24" s="146"/>
      <c r="OJC24" s="146"/>
      <c r="OJD24" s="146"/>
      <c r="OJE24" s="146"/>
      <c r="OJF24" s="146"/>
      <c r="OJG24" s="146"/>
      <c r="OJH24" s="146"/>
      <c r="OJI24" s="146"/>
      <c r="OJJ24" s="146"/>
      <c r="OJK24" s="146"/>
      <c r="OJL24" s="146"/>
      <c r="OJM24" s="146"/>
      <c r="OJN24" s="146"/>
      <c r="OJO24" s="146"/>
      <c r="OJP24" s="146"/>
      <c r="OJQ24" s="146"/>
      <c r="OJR24" s="146"/>
      <c r="OJS24" s="146"/>
      <c r="OJT24" s="146"/>
      <c r="OJU24" s="146"/>
      <c r="OJV24" s="146"/>
      <c r="OJW24" s="146"/>
      <c r="OJX24" s="146"/>
      <c r="OJY24" s="146"/>
      <c r="OJZ24" s="146"/>
      <c r="OKA24" s="146"/>
      <c r="OKB24" s="146"/>
      <c r="OKC24" s="146"/>
      <c r="OKD24" s="146"/>
      <c r="OKE24" s="146"/>
      <c r="OKF24" s="146"/>
      <c r="OKG24" s="146"/>
      <c r="OKH24" s="146"/>
      <c r="OKI24" s="146"/>
      <c r="OKJ24" s="146"/>
      <c r="OKK24" s="146"/>
      <c r="OKL24" s="146"/>
      <c r="OKM24" s="146"/>
      <c r="OKN24" s="146"/>
      <c r="OKO24" s="146"/>
      <c r="OKP24" s="146"/>
      <c r="OKQ24" s="146"/>
      <c r="OKR24" s="146"/>
      <c r="OKS24" s="146"/>
      <c r="OKT24" s="146"/>
      <c r="OKU24" s="146"/>
      <c r="OKV24" s="146"/>
      <c r="OKW24" s="146"/>
      <c r="OKX24" s="146"/>
      <c r="OKY24" s="146"/>
      <c r="OKZ24" s="146"/>
      <c r="OLA24" s="146"/>
      <c r="OLB24" s="146"/>
      <c r="OLC24" s="146"/>
      <c r="OLD24" s="146"/>
      <c r="OLE24" s="146"/>
      <c r="OLF24" s="146"/>
      <c r="OLG24" s="146"/>
      <c r="OLH24" s="146"/>
      <c r="OLI24" s="146"/>
      <c r="OLJ24" s="146"/>
      <c r="OLK24" s="146"/>
      <c r="OLL24" s="146"/>
      <c r="OLM24" s="146"/>
      <c r="OLN24" s="146"/>
      <c r="OLO24" s="146"/>
      <c r="OLP24" s="146"/>
      <c r="OLQ24" s="146"/>
      <c r="OLR24" s="146"/>
      <c r="OLS24" s="146"/>
      <c r="OLT24" s="146"/>
      <c r="OLU24" s="146"/>
      <c r="OLV24" s="146"/>
      <c r="OLW24" s="146"/>
      <c r="OLX24" s="146"/>
      <c r="OLY24" s="146"/>
      <c r="OLZ24" s="146"/>
      <c r="OMA24" s="146"/>
      <c r="OMB24" s="146"/>
      <c r="OMC24" s="146"/>
      <c r="OMD24" s="146"/>
      <c r="OME24" s="146"/>
      <c r="OMF24" s="146"/>
      <c r="OMG24" s="146"/>
      <c r="OMH24" s="146"/>
      <c r="OMI24" s="146"/>
      <c r="OMJ24" s="146"/>
      <c r="OMK24" s="146"/>
      <c r="OML24" s="146"/>
      <c r="OMM24" s="146"/>
      <c r="OMN24" s="146"/>
      <c r="OMO24" s="146"/>
      <c r="OMP24" s="146"/>
      <c r="OMQ24" s="146"/>
      <c r="OMR24" s="146"/>
      <c r="OMS24" s="146"/>
      <c r="OMT24" s="146"/>
      <c r="OMU24" s="146"/>
      <c r="OMV24" s="146"/>
      <c r="OMW24" s="146"/>
      <c r="OMX24" s="146"/>
      <c r="OMY24" s="146"/>
      <c r="OMZ24" s="146"/>
      <c r="ONA24" s="146"/>
      <c r="ONB24" s="146"/>
      <c r="ONC24" s="146"/>
      <c r="OND24" s="146"/>
      <c r="ONE24" s="146"/>
      <c r="ONF24" s="146"/>
      <c r="ONG24" s="146"/>
      <c r="ONH24" s="146"/>
      <c r="ONI24" s="146"/>
      <c r="ONJ24" s="146"/>
      <c r="ONK24" s="146"/>
      <c r="ONL24" s="146"/>
      <c r="ONM24" s="146"/>
      <c r="ONN24" s="146"/>
      <c r="ONO24" s="146"/>
      <c r="ONP24" s="146"/>
      <c r="ONQ24" s="146"/>
      <c r="ONR24" s="146"/>
      <c r="ONS24" s="146"/>
      <c r="ONT24" s="146"/>
      <c r="ONU24" s="146"/>
      <c r="ONV24" s="146"/>
      <c r="ONW24" s="146"/>
      <c r="ONX24" s="146"/>
      <c r="ONY24" s="146"/>
      <c r="ONZ24" s="146"/>
      <c r="OOA24" s="146"/>
      <c r="OOB24" s="146"/>
      <c r="OOC24" s="146"/>
      <c r="OOD24" s="146"/>
      <c r="OOE24" s="146"/>
      <c r="OOF24" s="146"/>
      <c r="OOG24" s="146"/>
      <c r="OOH24" s="146"/>
      <c r="OOI24" s="146"/>
      <c r="OOJ24" s="146"/>
      <c r="OOK24" s="146"/>
      <c r="OOL24" s="146"/>
      <c r="OOM24" s="146"/>
      <c r="OON24" s="146"/>
      <c r="OOO24" s="146"/>
      <c r="OOP24" s="146"/>
      <c r="OOQ24" s="146"/>
      <c r="OOR24" s="146"/>
      <c r="OOS24" s="146"/>
      <c r="OOT24" s="146"/>
      <c r="OOU24" s="146"/>
      <c r="OOV24" s="146"/>
      <c r="OOW24" s="146"/>
      <c r="OOX24" s="146"/>
      <c r="OOY24" s="146"/>
      <c r="OOZ24" s="146"/>
      <c r="OPA24" s="146"/>
      <c r="OPB24" s="146"/>
      <c r="OPC24" s="146"/>
      <c r="OPD24" s="146"/>
      <c r="OPE24" s="146"/>
      <c r="OPF24" s="146"/>
      <c r="OPG24" s="146"/>
      <c r="OPH24" s="146"/>
      <c r="OPI24" s="146"/>
      <c r="OPJ24" s="146"/>
      <c r="OPK24" s="146"/>
      <c r="OPL24" s="146"/>
      <c r="OPM24" s="146"/>
      <c r="OPN24" s="146"/>
      <c r="OPO24" s="146"/>
      <c r="OPP24" s="146"/>
      <c r="OPQ24" s="146"/>
      <c r="OPR24" s="146"/>
      <c r="OPS24" s="146"/>
      <c r="OPT24" s="146"/>
      <c r="OPU24" s="146"/>
      <c r="OPV24" s="146"/>
      <c r="OPW24" s="146"/>
      <c r="OPX24" s="146"/>
      <c r="OPY24" s="146"/>
      <c r="OPZ24" s="146"/>
      <c r="OQA24" s="146"/>
      <c r="OQB24" s="146"/>
      <c r="OQC24" s="146"/>
      <c r="OQD24" s="146"/>
      <c r="OQE24" s="146"/>
      <c r="OQF24" s="146"/>
      <c r="OQG24" s="146"/>
      <c r="OQH24" s="146"/>
      <c r="OQI24" s="146"/>
      <c r="OQJ24" s="146"/>
      <c r="OQK24" s="146"/>
      <c r="OQL24" s="146"/>
      <c r="OQM24" s="146"/>
      <c r="OQN24" s="146"/>
      <c r="OQO24" s="146"/>
      <c r="OQP24" s="146"/>
      <c r="OQQ24" s="146"/>
      <c r="OQR24" s="146"/>
      <c r="OQS24" s="146"/>
      <c r="OQT24" s="146"/>
      <c r="OQU24" s="146"/>
      <c r="OQV24" s="146"/>
      <c r="OQW24" s="146"/>
      <c r="OQX24" s="146"/>
      <c r="OQY24" s="146"/>
      <c r="OQZ24" s="146"/>
      <c r="ORA24" s="146"/>
      <c r="ORB24" s="146"/>
      <c r="ORC24" s="146"/>
      <c r="ORD24" s="146"/>
      <c r="ORE24" s="146"/>
      <c r="ORF24" s="146"/>
      <c r="ORG24" s="146"/>
      <c r="ORH24" s="146"/>
      <c r="ORI24" s="146"/>
      <c r="ORJ24" s="146"/>
      <c r="ORK24" s="146"/>
      <c r="ORL24" s="146"/>
      <c r="ORM24" s="146"/>
      <c r="ORN24" s="146"/>
      <c r="ORO24" s="146"/>
      <c r="ORP24" s="146"/>
      <c r="ORQ24" s="146"/>
      <c r="ORR24" s="146"/>
      <c r="ORS24" s="146"/>
      <c r="ORT24" s="146"/>
      <c r="ORU24" s="146"/>
      <c r="ORV24" s="146"/>
      <c r="ORW24" s="146"/>
      <c r="ORX24" s="146"/>
      <c r="ORY24" s="146"/>
      <c r="ORZ24" s="146"/>
      <c r="OSA24" s="146"/>
      <c r="OSB24" s="146"/>
      <c r="OSC24" s="146"/>
      <c r="OSD24" s="146"/>
      <c r="OSE24" s="146"/>
      <c r="OSF24" s="146"/>
      <c r="OSG24" s="146"/>
      <c r="OSH24" s="146"/>
      <c r="OSI24" s="146"/>
      <c r="OSJ24" s="146"/>
      <c r="OSK24" s="146"/>
      <c r="OSL24" s="146"/>
      <c r="OSM24" s="146"/>
      <c r="OSN24" s="146"/>
      <c r="OSO24" s="146"/>
      <c r="OSP24" s="146"/>
      <c r="OSQ24" s="146"/>
      <c r="OSR24" s="146"/>
      <c r="OSS24" s="146"/>
      <c r="OST24" s="146"/>
      <c r="OSU24" s="146"/>
      <c r="OSV24" s="146"/>
      <c r="OSW24" s="146"/>
      <c r="OSX24" s="146"/>
      <c r="OSY24" s="146"/>
      <c r="OSZ24" s="146"/>
      <c r="OTA24" s="146"/>
      <c r="OTB24" s="146"/>
      <c r="OTC24" s="146"/>
      <c r="OTD24" s="146"/>
      <c r="OTE24" s="146"/>
      <c r="OTF24" s="146"/>
      <c r="OTG24" s="146"/>
      <c r="OTH24" s="146"/>
      <c r="OTI24" s="146"/>
      <c r="OTJ24" s="146"/>
      <c r="OTK24" s="146"/>
      <c r="OTL24" s="146"/>
      <c r="OTM24" s="146"/>
      <c r="OTN24" s="146"/>
      <c r="OTO24" s="146"/>
      <c r="OTP24" s="146"/>
      <c r="OTQ24" s="146"/>
      <c r="OTR24" s="146"/>
      <c r="OTS24" s="146"/>
      <c r="OTT24" s="146"/>
      <c r="OTU24" s="146"/>
      <c r="OTV24" s="146"/>
      <c r="OTW24" s="146"/>
      <c r="OTX24" s="146"/>
      <c r="OTY24" s="146"/>
      <c r="OTZ24" s="146"/>
      <c r="OUA24" s="146"/>
      <c r="OUB24" s="146"/>
      <c r="OUC24" s="146"/>
      <c r="OUD24" s="146"/>
      <c r="OUE24" s="146"/>
      <c r="OUF24" s="146"/>
      <c r="OUG24" s="146"/>
      <c r="OUH24" s="146"/>
      <c r="OUI24" s="146"/>
      <c r="OUJ24" s="146"/>
      <c r="OUK24" s="146"/>
      <c r="OUL24" s="146"/>
      <c r="OUM24" s="146"/>
      <c r="OUN24" s="146"/>
      <c r="OUO24" s="146"/>
      <c r="OUP24" s="146"/>
      <c r="OUQ24" s="146"/>
      <c r="OUR24" s="146"/>
      <c r="OUS24" s="146"/>
      <c r="OUT24" s="146"/>
      <c r="OUU24" s="146"/>
      <c r="OUV24" s="146"/>
      <c r="OUW24" s="146"/>
      <c r="OUX24" s="146"/>
      <c r="OUY24" s="146"/>
      <c r="OUZ24" s="146"/>
      <c r="OVA24" s="146"/>
      <c r="OVB24" s="146"/>
      <c r="OVC24" s="146"/>
      <c r="OVD24" s="146"/>
      <c r="OVE24" s="146"/>
      <c r="OVF24" s="146"/>
      <c r="OVG24" s="146"/>
      <c r="OVH24" s="146"/>
      <c r="OVI24" s="146"/>
      <c r="OVJ24" s="146"/>
      <c r="OVK24" s="146"/>
      <c r="OVL24" s="146"/>
      <c r="OVM24" s="146"/>
      <c r="OVN24" s="146"/>
      <c r="OVO24" s="146"/>
      <c r="OVP24" s="146"/>
      <c r="OVQ24" s="146"/>
      <c r="OVR24" s="146"/>
      <c r="OVS24" s="146"/>
      <c r="OVT24" s="146"/>
      <c r="OVU24" s="146"/>
      <c r="OVV24" s="146"/>
      <c r="OVW24" s="146"/>
      <c r="OVX24" s="146"/>
      <c r="OVY24" s="146"/>
      <c r="OVZ24" s="146"/>
      <c r="OWA24" s="146"/>
      <c r="OWB24" s="146"/>
      <c r="OWC24" s="146"/>
      <c r="OWD24" s="146"/>
      <c r="OWE24" s="146"/>
      <c r="OWF24" s="146"/>
      <c r="OWG24" s="146"/>
      <c r="OWH24" s="146"/>
      <c r="OWI24" s="146"/>
      <c r="OWJ24" s="146"/>
      <c r="OWK24" s="146"/>
      <c r="OWL24" s="146"/>
      <c r="OWM24" s="146"/>
      <c r="OWN24" s="146"/>
      <c r="OWO24" s="146"/>
      <c r="OWP24" s="146"/>
      <c r="OWQ24" s="146"/>
      <c r="OWR24" s="146"/>
      <c r="OWS24" s="146"/>
      <c r="OWT24" s="146"/>
      <c r="OWU24" s="146"/>
      <c r="OWV24" s="146"/>
      <c r="OWW24" s="146"/>
      <c r="OWX24" s="146"/>
      <c r="OWY24" s="146"/>
      <c r="OWZ24" s="146"/>
      <c r="OXA24" s="146"/>
      <c r="OXB24" s="146"/>
      <c r="OXC24" s="146"/>
      <c r="OXD24" s="146"/>
      <c r="OXE24" s="146"/>
      <c r="OXF24" s="146"/>
      <c r="OXG24" s="146"/>
      <c r="OXH24" s="146"/>
      <c r="OXI24" s="146"/>
      <c r="OXJ24" s="146"/>
      <c r="OXK24" s="146"/>
      <c r="OXL24" s="146"/>
      <c r="OXM24" s="146"/>
      <c r="OXN24" s="146"/>
      <c r="OXO24" s="146"/>
      <c r="OXP24" s="146"/>
      <c r="OXQ24" s="146"/>
      <c r="OXR24" s="146"/>
      <c r="OXS24" s="146"/>
      <c r="OXT24" s="146"/>
      <c r="OXU24" s="146"/>
      <c r="OXV24" s="146"/>
      <c r="OXW24" s="146"/>
      <c r="OXX24" s="146"/>
      <c r="OXY24" s="146"/>
      <c r="OXZ24" s="146"/>
      <c r="OYA24" s="146"/>
      <c r="OYB24" s="146"/>
      <c r="OYC24" s="146"/>
      <c r="OYD24" s="146"/>
      <c r="OYE24" s="146"/>
      <c r="OYF24" s="146"/>
      <c r="OYG24" s="146"/>
      <c r="OYH24" s="146"/>
      <c r="OYI24" s="146"/>
      <c r="OYJ24" s="146"/>
      <c r="OYK24" s="146"/>
      <c r="OYL24" s="146"/>
      <c r="OYM24" s="146"/>
      <c r="OYN24" s="146"/>
      <c r="OYO24" s="146"/>
      <c r="OYP24" s="146"/>
      <c r="OYQ24" s="146"/>
      <c r="OYR24" s="146"/>
      <c r="OYS24" s="146"/>
      <c r="OYT24" s="146"/>
      <c r="OYU24" s="146"/>
      <c r="OYV24" s="146"/>
      <c r="OYW24" s="146"/>
      <c r="OYX24" s="146"/>
      <c r="OYY24" s="146"/>
      <c r="OYZ24" s="146"/>
      <c r="OZA24" s="146"/>
      <c r="OZB24" s="146"/>
      <c r="OZC24" s="146"/>
      <c r="OZD24" s="146"/>
      <c r="OZE24" s="146"/>
      <c r="OZF24" s="146"/>
      <c r="OZG24" s="146"/>
      <c r="OZH24" s="146"/>
      <c r="OZI24" s="146"/>
      <c r="OZJ24" s="146"/>
      <c r="OZK24" s="146"/>
      <c r="OZL24" s="146"/>
      <c r="OZM24" s="146"/>
      <c r="OZN24" s="146"/>
      <c r="OZO24" s="146"/>
      <c r="OZP24" s="146"/>
      <c r="OZQ24" s="146"/>
      <c r="OZR24" s="146"/>
      <c r="OZS24" s="146"/>
      <c r="OZT24" s="146"/>
      <c r="OZU24" s="146"/>
      <c r="OZV24" s="146"/>
      <c r="OZW24" s="146"/>
      <c r="OZX24" s="146"/>
      <c r="OZY24" s="146"/>
      <c r="OZZ24" s="146"/>
      <c r="PAA24" s="146"/>
      <c r="PAB24" s="146"/>
      <c r="PAC24" s="146"/>
      <c r="PAD24" s="146"/>
      <c r="PAE24" s="146"/>
      <c r="PAF24" s="146"/>
      <c r="PAG24" s="146"/>
      <c r="PAH24" s="146"/>
      <c r="PAI24" s="146"/>
      <c r="PAJ24" s="146"/>
      <c r="PAK24" s="146"/>
      <c r="PAL24" s="146"/>
      <c r="PAM24" s="146"/>
      <c r="PAN24" s="146"/>
      <c r="PAO24" s="146"/>
      <c r="PAP24" s="146"/>
      <c r="PAQ24" s="146"/>
      <c r="PAR24" s="146"/>
      <c r="PAS24" s="146"/>
      <c r="PAT24" s="146"/>
      <c r="PAU24" s="146"/>
      <c r="PAV24" s="146"/>
      <c r="PAW24" s="146"/>
      <c r="PAX24" s="146"/>
      <c r="PAY24" s="146"/>
      <c r="PAZ24" s="146"/>
      <c r="PBA24" s="146"/>
      <c r="PBB24" s="146"/>
      <c r="PBC24" s="146"/>
      <c r="PBD24" s="146"/>
      <c r="PBE24" s="146"/>
      <c r="PBF24" s="146"/>
      <c r="PBG24" s="146"/>
      <c r="PBH24" s="146"/>
      <c r="PBI24" s="146"/>
      <c r="PBJ24" s="146"/>
      <c r="PBK24" s="146"/>
      <c r="PBL24" s="146"/>
      <c r="PBM24" s="146"/>
      <c r="PBN24" s="146"/>
      <c r="PBO24" s="146"/>
      <c r="PBP24" s="146"/>
      <c r="PBQ24" s="146"/>
      <c r="PBR24" s="146"/>
      <c r="PBS24" s="146"/>
      <c r="PBT24" s="146"/>
      <c r="PBU24" s="146"/>
      <c r="PBV24" s="146"/>
      <c r="PBW24" s="146"/>
      <c r="PBX24" s="146"/>
      <c r="PBY24" s="146"/>
      <c r="PBZ24" s="146"/>
      <c r="PCA24" s="146"/>
      <c r="PCB24" s="146"/>
      <c r="PCC24" s="146"/>
      <c r="PCD24" s="146"/>
      <c r="PCE24" s="146"/>
      <c r="PCF24" s="146"/>
      <c r="PCG24" s="146"/>
      <c r="PCH24" s="146"/>
      <c r="PCI24" s="146"/>
      <c r="PCJ24" s="146"/>
      <c r="PCK24" s="146"/>
      <c r="PCL24" s="146"/>
      <c r="PCM24" s="146"/>
      <c r="PCN24" s="146"/>
      <c r="PCO24" s="146"/>
      <c r="PCP24" s="146"/>
      <c r="PCQ24" s="146"/>
      <c r="PCR24" s="146"/>
      <c r="PCS24" s="146"/>
      <c r="PCT24" s="146"/>
      <c r="PCU24" s="146"/>
      <c r="PCV24" s="146"/>
      <c r="PCW24" s="146"/>
      <c r="PCX24" s="146"/>
      <c r="PCY24" s="146"/>
      <c r="PCZ24" s="146"/>
      <c r="PDA24" s="146"/>
      <c r="PDB24" s="146"/>
      <c r="PDC24" s="146"/>
      <c r="PDD24" s="146"/>
      <c r="PDE24" s="146"/>
      <c r="PDF24" s="146"/>
      <c r="PDG24" s="146"/>
      <c r="PDH24" s="146"/>
      <c r="PDI24" s="146"/>
      <c r="PDJ24" s="146"/>
      <c r="PDK24" s="146"/>
      <c r="PDL24" s="146"/>
      <c r="PDM24" s="146"/>
      <c r="PDN24" s="146"/>
      <c r="PDO24" s="146"/>
      <c r="PDP24" s="146"/>
      <c r="PDQ24" s="146"/>
      <c r="PDR24" s="146"/>
      <c r="PDS24" s="146"/>
      <c r="PDT24" s="146"/>
      <c r="PDU24" s="146"/>
      <c r="PDV24" s="146"/>
      <c r="PDW24" s="146"/>
      <c r="PDX24" s="146"/>
      <c r="PDY24" s="146"/>
      <c r="PDZ24" s="146"/>
      <c r="PEA24" s="146"/>
      <c r="PEB24" s="146"/>
      <c r="PEC24" s="146"/>
      <c r="PED24" s="146"/>
      <c r="PEE24" s="146"/>
      <c r="PEF24" s="146"/>
      <c r="PEG24" s="146"/>
      <c r="PEH24" s="146"/>
      <c r="PEI24" s="146"/>
      <c r="PEJ24" s="146"/>
      <c r="PEK24" s="146"/>
      <c r="PEL24" s="146"/>
      <c r="PEM24" s="146"/>
      <c r="PEN24" s="146"/>
      <c r="PEO24" s="146"/>
      <c r="PEP24" s="146"/>
      <c r="PEQ24" s="146"/>
      <c r="PER24" s="146"/>
      <c r="PES24" s="146"/>
      <c r="PET24" s="146"/>
      <c r="PEU24" s="146"/>
      <c r="PEV24" s="146"/>
      <c r="PEW24" s="146"/>
      <c r="PEX24" s="146"/>
      <c r="PEY24" s="146"/>
      <c r="PEZ24" s="146"/>
      <c r="PFA24" s="146"/>
      <c r="PFB24" s="146"/>
      <c r="PFC24" s="146"/>
      <c r="PFD24" s="146"/>
      <c r="PFE24" s="146"/>
      <c r="PFF24" s="146"/>
      <c r="PFG24" s="146"/>
      <c r="PFH24" s="146"/>
      <c r="PFI24" s="146"/>
      <c r="PFJ24" s="146"/>
      <c r="PFK24" s="146"/>
      <c r="PFL24" s="146"/>
      <c r="PFM24" s="146"/>
      <c r="PFN24" s="146"/>
      <c r="PFO24" s="146"/>
      <c r="PFP24" s="146"/>
      <c r="PFQ24" s="146"/>
      <c r="PFR24" s="146"/>
      <c r="PFS24" s="146"/>
      <c r="PFT24" s="146"/>
      <c r="PFU24" s="146"/>
      <c r="PFV24" s="146"/>
      <c r="PFW24" s="146"/>
      <c r="PFX24" s="146"/>
      <c r="PFY24" s="146"/>
      <c r="PFZ24" s="146"/>
      <c r="PGA24" s="146"/>
      <c r="PGB24" s="146"/>
      <c r="PGC24" s="146"/>
      <c r="PGD24" s="146"/>
      <c r="PGE24" s="146"/>
      <c r="PGF24" s="146"/>
      <c r="PGG24" s="146"/>
      <c r="PGH24" s="146"/>
      <c r="PGI24" s="146"/>
      <c r="PGJ24" s="146"/>
      <c r="PGK24" s="146"/>
      <c r="PGL24" s="146"/>
      <c r="PGM24" s="146"/>
      <c r="PGN24" s="146"/>
      <c r="PGO24" s="146"/>
      <c r="PGP24" s="146"/>
      <c r="PGQ24" s="146"/>
      <c r="PGR24" s="146"/>
      <c r="PGS24" s="146"/>
      <c r="PGT24" s="146"/>
      <c r="PGU24" s="146"/>
      <c r="PGV24" s="146"/>
      <c r="PGW24" s="146"/>
      <c r="PGX24" s="146"/>
      <c r="PGY24" s="146"/>
      <c r="PGZ24" s="146"/>
      <c r="PHA24" s="146"/>
      <c r="PHB24" s="146"/>
      <c r="PHC24" s="146"/>
      <c r="PHD24" s="146"/>
      <c r="PHE24" s="146"/>
      <c r="PHF24" s="146"/>
      <c r="PHG24" s="146"/>
      <c r="PHH24" s="146"/>
      <c r="PHI24" s="146"/>
      <c r="PHJ24" s="146"/>
      <c r="PHK24" s="146"/>
      <c r="PHL24" s="146"/>
      <c r="PHM24" s="146"/>
      <c r="PHN24" s="146"/>
      <c r="PHO24" s="146"/>
      <c r="PHP24" s="146"/>
      <c r="PHQ24" s="146"/>
      <c r="PHR24" s="146"/>
      <c r="PHS24" s="146"/>
      <c r="PHT24" s="146"/>
      <c r="PHU24" s="146"/>
      <c r="PHV24" s="146"/>
      <c r="PHW24" s="146"/>
      <c r="PHX24" s="146"/>
      <c r="PHY24" s="146"/>
      <c r="PHZ24" s="146"/>
      <c r="PIA24" s="146"/>
      <c r="PIB24" s="146"/>
      <c r="PIC24" s="146"/>
      <c r="PID24" s="146"/>
      <c r="PIE24" s="146"/>
      <c r="PIF24" s="146"/>
      <c r="PIG24" s="146"/>
      <c r="PIH24" s="146"/>
      <c r="PII24" s="146"/>
      <c r="PIJ24" s="146"/>
      <c r="PIK24" s="146"/>
      <c r="PIL24" s="146"/>
      <c r="PIM24" s="146"/>
      <c r="PIN24" s="146"/>
      <c r="PIO24" s="146"/>
      <c r="PIP24" s="146"/>
      <c r="PIQ24" s="146"/>
      <c r="PIR24" s="146"/>
      <c r="PIS24" s="146"/>
      <c r="PIT24" s="146"/>
      <c r="PIU24" s="146"/>
      <c r="PIV24" s="146"/>
      <c r="PIW24" s="146"/>
      <c r="PIX24" s="146"/>
      <c r="PIY24" s="146"/>
      <c r="PIZ24" s="146"/>
      <c r="PJA24" s="146"/>
      <c r="PJB24" s="146"/>
      <c r="PJC24" s="146"/>
      <c r="PJD24" s="146"/>
      <c r="PJE24" s="146"/>
      <c r="PJF24" s="146"/>
      <c r="PJG24" s="146"/>
      <c r="PJH24" s="146"/>
      <c r="PJI24" s="146"/>
      <c r="PJJ24" s="146"/>
      <c r="PJK24" s="146"/>
      <c r="PJL24" s="146"/>
      <c r="PJM24" s="146"/>
      <c r="PJN24" s="146"/>
      <c r="PJO24" s="146"/>
      <c r="PJP24" s="146"/>
      <c r="PJQ24" s="146"/>
      <c r="PJR24" s="146"/>
      <c r="PJS24" s="146"/>
      <c r="PJT24" s="146"/>
      <c r="PJU24" s="146"/>
      <c r="PJV24" s="146"/>
      <c r="PJW24" s="146"/>
      <c r="PJX24" s="146"/>
      <c r="PJY24" s="146"/>
      <c r="PJZ24" s="146"/>
      <c r="PKA24" s="146"/>
      <c r="PKB24" s="146"/>
      <c r="PKC24" s="146"/>
      <c r="PKD24" s="146"/>
      <c r="PKE24" s="146"/>
      <c r="PKF24" s="146"/>
      <c r="PKG24" s="146"/>
      <c r="PKH24" s="146"/>
      <c r="PKI24" s="146"/>
      <c r="PKJ24" s="146"/>
      <c r="PKK24" s="146"/>
      <c r="PKL24" s="146"/>
      <c r="PKM24" s="146"/>
      <c r="PKN24" s="146"/>
      <c r="PKO24" s="146"/>
      <c r="PKP24" s="146"/>
      <c r="PKQ24" s="146"/>
      <c r="PKR24" s="146"/>
      <c r="PKS24" s="146"/>
      <c r="PKT24" s="146"/>
      <c r="PKU24" s="146"/>
      <c r="PKV24" s="146"/>
      <c r="PKW24" s="146"/>
      <c r="PKX24" s="146"/>
      <c r="PKY24" s="146"/>
      <c r="PKZ24" s="146"/>
      <c r="PLA24" s="146"/>
      <c r="PLB24" s="146"/>
      <c r="PLC24" s="146"/>
      <c r="PLD24" s="146"/>
      <c r="PLE24" s="146"/>
      <c r="PLF24" s="146"/>
      <c r="PLG24" s="146"/>
      <c r="PLH24" s="146"/>
      <c r="PLI24" s="146"/>
      <c r="PLJ24" s="146"/>
      <c r="PLK24" s="146"/>
      <c r="PLL24" s="146"/>
      <c r="PLM24" s="146"/>
      <c r="PLN24" s="146"/>
      <c r="PLO24" s="146"/>
      <c r="PLP24" s="146"/>
      <c r="PLQ24" s="146"/>
      <c r="PLR24" s="146"/>
      <c r="PLS24" s="146"/>
      <c r="PLT24" s="146"/>
      <c r="PLU24" s="146"/>
      <c r="PLV24" s="146"/>
      <c r="PLW24" s="146"/>
      <c r="PLX24" s="146"/>
      <c r="PLY24" s="146"/>
      <c r="PLZ24" s="146"/>
      <c r="PMA24" s="146"/>
      <c r="PMB24" s="146"/>
      <c r="PMC24" s="146"/>
      <c r="PMD24" s="146"/>
      <c r="PME24" s="146"/>
      <c r="PMF24" s="146"/>
      <c r="PMG24" s="146"/>
      <c r="PMH24" s="146"/>
      <c r="PMI24" s="146"/>
      <c r="PMJ24" s="146"/>
      <c r="PMK24" s="146"/>
      <c r="PML24" s="146"/>
      <c r="PMM24" s="146"/>
      <c r="PMN24" s="146"/>
      <c r="PMO24" s="146"/>
      <c r="PMP24" s="146"/>
      <c r="PMQ24" s="146"/>
      <c r="PMR24" s="146"/>
      <c r="PMS24" s="146"/>
      <c r="PMT24" s="146"/>
      <c r="PMU24" s="146"/>
      <c r="PMV24" s="146"/>
      <c r="PMW24" s="146"/>
      <c r="PMX24" s="146"/>
      <c r="PMY24" s="146"/>
      <c r="PMZ24" s="146"/>
      <c r="PNA24" s="146"/>
      <c r="PNB24" s="146"/>
      <c r="PNC24" s="146"/>
      <c r="PND24" s="146"/>
      <c r="PNE24" s="146"/>
      <c r="PNF24" s="146"/>
      <c r="PNG24" s="146"/>
      <c r="PNH24" s="146"/>
      <c r="PNI24" s="146"/>
      <c r="PNJ24" s="146"/>
      <c r="PNK24" s="146"/>
      <c r="PNL24" s="146"/>
      <c r="PNM24" s="146"/>
      <c r="PNN24" s="146"/>
      <c r="PNO24" s="146"/>
      <c r="PNP24" s="146"/>
      <c r="PNQ24" s="146"/>
      <c r="PNR24" s="146"/>
      <c r="PNS24" s="146"/>
      <c r="PNT24" s="146"/>
      <c r="PNU24" s="146"/>
      <c r="PNV24" s="146"/>
      <c r="PNW24" s="146"/>
      <c r="PNX24" s="146"/>
      <c r="PNY24" s="146"/>
      <c r="PNZ24" s="146"/>
      <c r="POA24" s="146"/>
      <c r="POB24" s="146"/>
      <c r="POC24" s="146"/>
      <c r="POD24" s="146"/>
      <c r="POE24" s="146"/>
      <c r="POF24" s="146"/>
      <c r="POG24" s="146"/>
      <c r="POH24" s="146"/>
      <c r="POI24" s="146"/>
      <c r="POJ24" s="146"/>
      <c r="POK24" s="146"/>
      <c r="POL24" s="146"/>
      <c r="POM24" s="146"/>
      <c r="PON24" s="146"/>
      <c r="POO24" s="146"/>
      <c r="POP24" s="146"/>
      <c r="POQ24" s="146"/>
      <c r="POR24" s="146"/>
      <c r="POS24" s="146"/>
      <c r="POT24" s="146"/>
      <c r="POU24" s="146"/>
      <c r="POV24" s="146"/>
      <c r="POW24" s="146"/>
      <c r="POX24" s="146"/>
      <c r="POY24" s="146"/>
      <c r="POZ24" s="146"/>
      <c r="PPA24" s="146"/>
      <c r="PPB24" s="146"/>
      <c r="PPC24" s="146"/>
      <c r="PPD24" s="146"/>
      <c r="PPE24" s="146"/>
      <c r="PPF24" s="146"/>
      <c r="PPG24" s="146"/>
      <c r="PPH24" s="146"/>
      <c r="PPI24" s="146"/>
      <c r="PPJ24" s="146"/>
      <c r="PPK24" s="146"/>
      <c r="PPL24" s="146"/>
      <c r="PPM24" s="146"/>
      <c r="PPN24" s="146"/>
      <c r="PPO24" s="146"/>
      <c r="PPP24" s="146"/>
      <c r="PPQ24" s="146"/>
      <c r="PPR24" s="146"/>
      <c r="PPS24" s="146"/>
      <c r="PPT24" s="146"/>
      <c r="PPU24" s="146"/>
      <c r="PPV24" s="146"/>
      <c r="PPW24" s="146"/>
      <c r="PPX24" s="146"/>
      <c r="PPY24" s="146"/>
      <c r="PPZ24" s="146"/>
      <c r="PQA24" s="146"/>
      <c r="PQB24" s="146"/>
      <c r="PQC24" s="146"/>
      <c r="PQD24" s="146"/>
      <c r="PQE24" s="146"/>
      <c r="PQF24" s="146"/>
      <c r="PQG24" s="146"/>
      <c r="PQH24" s="146"/>
      <c r="PQI24" s="146"/>
      <c r="PQJ24" s="146"/>
      <c r="PQK24" s="146"/>
      <c r="PQL24" s="146"/>
      <c r="PQM24" s="146"/>
      <c r="PQN24" s="146"/>
      <c r="PQO24" s="146"/>
      <c r="PQP24" s="146"/>
      <c r="PQQ24" s="146"/>
      <c r="PQR24" s="146"/>
      <c r="PQS24" s="146"/>
      <c r="PQT24" s="146"/>
      <c r="PQU24" s="146"/>
      <c r="PQV24" s="146"/>
      <c r="PQW24" s="146"/>
      <c r="PQX24" s="146"/>
      <c r="PQY24" s="146"/>
      <c r="PQZ24" s="146"/>
      <c r="PRA24" s="146"/>
      <c r="PRB24" s="146"/>
      <c r="PRC24" s="146"/>
      <c r="PRD24" s="146"/>
      <c r="PRE24" s="146"/>
      <c r="PRF24" s="146"/>
      <c r="PRG24" s="146"/>
      <c r="PRH24" s="146"/>
      <c r="PRI24" s="146"/>
      <c r="PRJ24" s="146"/>
      <c r="PRK24" s="146"/>
      <c r="PRL24" s="146"/>
      <c r="PRM24" s="146"/>
      <c r="PRN24" s="146"/>
      <c r="PRO24" s="146"/>
      <c r="PRP24" s="146"/>
      <c r="PRQ24" s="146"/>
      <c r="PRR24" s="146"/>
      <c r="PRS24" s="146"/>
      <c r="PRT24" s="146"/>
      <c r="PRU24" s="146"/>
      <c r="PRV24" s="146"/>
      <c r="PRW24" s="146"/>
      <c r="PRX24" s="146"/>
      <c r="PRY24" s="146"/>
      <c r="PRZ24" s="146"/>
      <c r="PSA24" s="146"/>
      <c r="PSB24" s="146"/>
      <c r="PSC24" s="146"/>
      <c r="PSD24" s="146"/>
      <c r="PSE24" s="146"/>
      <c r="PSF24" s="146"/>
      <c r="PSG24" s="146"/>
      <c r="PSH24" s="146"/>
      <c r="PSI24" s="146"/>
      <c r="PSJ24" s="146"/>
      <c r="PSK24" s="146"/>
      <c r="PSL24" s="146"/>
      <c r="PSM24" s="146"/>
      <c r="PSN24" s="146"/>
      <c r="PSO24" s="146"/>
      <c r="PSP24" s="146"/>
      <c r="PSQ24" s="146"/>
      <c r="PSR24" s="146"/>
      <c r="PSS24" s="146"/>
      <c r="PST24" s="146"/>
      <c r="PSU24" s="146"/>
      <c r="PSV24" s="146"/>
      <c r="PSW24" s="146"/>
      <c r="PSX24" s="146"/>
      <c r="PSY24" s="146"/>
      <c r="PSZ24" s="146"/>
      <c r="PTA24" s="146"/>
      <c r="PTB24" s="146"/>
      <c r="PTC24" s="146"/>
      <c r="PTD24" s="146"/>
      <c r="PTE24" s="146"/>
      <c r="PTF24" s="146"/>
      <c r="PTG24" s="146"/>
      <c r="PTH24" s="146"/>
      <c r="PTI24" s="146"/>
      <c r="PTJ24" s="146"/>
      <c r="PTK24" s="146"/>
      <c r="PTL24" s="146"/>
      <c r="PTM24" s="146"/>
      <c r="PTN24" s="146"/>
      <c r="PTO24" s="146"/>
      <c r="PTP24" s="146"/>
      <c r="PTQ24" s="146"/>
      <c r="PTR24" s="146"/>
      <c r="PTS24" s="146"/>
      <c r="PTT24" s="146"/>
      <c r="PTU24" s="146"/>
      <c r="PTV24" s="146"/>
      <c r="PTW24" s="146"/>
      <c r="PTX24" s="146"/>
      <c r="PTY24" s="146"/>
      <c r="PTZ24" s="146"/>
      <c r="PUA24" s="146"/>
      <c r="PUB24" s="146"/>
      <c r="PUC24" s="146"/>
      <c r="PUD24" s="146"/>
      <c r="PUE24" s="146"/>
      <c r="PUF24" s="146"/>
      <c r="PUG24" s="146"/>
      <c r="PUH24" s="146"/>
      <c r="PUI24" s="146"/>
      <c r="PUJ24" s="146"/>
      <c r="PUK24" s="146"/>
      <c r="PUL24" s="146"/>
      <c r="PUM24" s="146"/>
      <c r="PUN24" s="146"/>
      <c r="PUO24" s="146"/>
      <c r="PUP24" s="146"/>
      <c r="PUQ24" s="146"/>
      <c r="PUR24" s="146"/>
      <c r="PUS24" s="146"/>
      <c r="PUT24" s="146"/>
      <c r="PUU24" s="146"/>
      <c r="PUV24" s="146"/>
      <c r="PUW24" s="146"/>
      <c r="PUX24" s="146"/>
      <c r="PUY24" s="146"/>
      <c r="PUZ24" s="146"/>
      <c r="PVA24" s="146"/>
      <c r="PVB24" s="146"/>
      <c r="PVC24" s="146"/>
      <c r="PVD24" s="146"/>
      <c r="PVE24" s="146"/>
      <c r="PVF24" s="146"/>
      <c r="PVG24" s="146"/>
      <c r="PVH24" s="146"/>
      <c r="PVI24" s="146"/>
      <c r="PVJ24" s="146"/>
      <c r="PVK24" s="146"/>
      <c r="PVL24" s="146"/>
      <c r="PVM24" s="146"/>
      <c r="PVN24" s="146"/>
      <c r="PVO24" s="146"/>
      <c r="PVP24" s="146"/>
      <c r="PVQ24" s="146"/>
      <c r="PVR24" s="146"/>
      <c r="PVS24" s="146"/>
      <c r="PVT24" s="146"/>
      <c r="PVU24" s="146"/>
      <c r="PVV24" s="146"/>
      <c r="PVW24" s="146"/>
      <c r="PVX24" s="146"/>
      <c r="PVY24" s="146"/>
      <c r="PVZ24" s="146"/>
      <c r="PWA24" s="146"/>
      <c r="PWB24" s="146"/>
      <c r="PWC24" s="146"/>
      <c r="PWD24" s="146"/>
      <c r="PWE24" s="146"/>
      <c r="PWF24" s="146"/>
      <c r="PWG24" s="146"/>
      <c r="PWH24" s="146"/>
      <c r="PWI24" s="146"/>
      <c r="PWJ24" s="146"/>
      <c r="PWK24" s="146"/>
      <c r="PWL24" s="146"/>
      <c r="PWM24" s="146"/>
      <c r="PWN24" s="146"/>
      <c r="PWO24" s="146"/>
      <c r="PWP24" s="146"/>
      <c r="PWQ24" s="146"/>
      <c r="PWR24" s="146"/>
      <c r="PWS24" s="146"/>
      <c r="PWT24" s="146"/>
      <c r="PWU24" s="146"/>
      <c r="PWV24" s="146"/>
      <c r="PWW24" s="146"/>
      <c r="PWX24" s="146"/>
      <c r="PWY24" s="146"/>
      <c r="PWZ24" s="146"/>
      <c r="PXA24" s="146"/>
      <c r="PXB24" s="146"/>
      <c r="PXC24" s="146"/>
      <c r="PXD24" s="146"/>
      <c r="PXE24" s="146"/>
      <c r="PXF24" s="146"/>
      <c r="PXG24" s="146"/>
      <c r="PXH24" s="146"/>
      <c r="PXI24" s="146"/>
      <c r="PXJ24" s="146"/>
      <c r="PXK24" s="146"/>
      <c r="PXL24" s="146"/>
      <c r="PXM24" s="146"/>
      <c r="PXN24" s="146"/>
      <c r="PXO24" s="146"/>
      <c r="PXP24" s="146"/>
      <c r="PXQ24" s="146"/>
      <c r="PXR24" s="146"/>
      <c r="PXS24" s="146"/>
      <c r="PXT24" s="146"/>
      <c r="PXU24" s="146"/>
      <c r="PXV24" s="146"/>
      <c r="PXW24" s="146"/>
      <c r="PXX24" s="146"/>
      <c r="PXY24" s="146"/>
      <c r="PXZ24" s="146"/>
      <c r="PYA24" s="146"/>
      <c r="PYB24" s="146"/>
      <c r="PYC24" s="146"/>
      <c r="PYD24" s="146"/>
      <c r="PYE24" s="146"/>
      <c r="PYF24" s="146"/>
      <c r="PYG24" s="146"/>
      <c r="PYH24" s="146"/>
      <c r="PYI24" s="146"/>
      <c r="PYJ24" s="146"/>
      <c r="PYK24" s="146"/>
      <c r="PYL24" s="146"/>
      <c r="PYM24" s="146"/>
      <c r="PYN24" s="146"/>
      <c r="PYO24" s="146"/>
      <c r="PYP24" s="146"/>
      <c r="PYQ24" s="146"/>
      <c r="PYR24" s="146"/>
      <c r="PYS24" s="146"/>
      <c r="PYT24" s="146"/>
      <c r="PYU24" s="146"/>
      <c r="PYV24" s="146"/>
      <c r="PYW24" s="146"/>
      <c r="PYX24" s="146"/>
      <c r="PYY24" s="146"/>
      <c r="PYZ24" s="146"/>
      <c r="PZA24" s="146"/>
      <c r="PZB24" s="146"/>
      <c r="PZC24" s="146"/>
      <c r="PZD24" s="146"/>
      <c r="PZE24" s="146"/>
      <c r="PZF24" s="146"/>
      <c r="PZG24" s="146"/>
      <c r="PZH24" s="146"/>
      <c r="PZI24" s="146"/>
      <c r="PZJ24" s="146"/>
      <c r="PZK24" s="146"/>
      <c r="PZL24" s="146"/>
      <c r="PZM24" s="146"/>
      <c r="PZN24" s="146"/>
      <c r="PZO24" s="146"/>
      <c r="PZP24" s="146"/>
      <c r="PZQ24" s="146"/>
      <c r="PZR24" s="146"/>
      <c r="PZS24" s="146"/>
      <c r="PZT24" s="146"/>
      <c r="PZU24" s="146"/>
      <c r="PZV24" s="146"/>
      <c r="PZW24" s="146"/>
      <c r="PZX24" s="146"/>
      <c r="PZY24" s="146"/>
      <c r="PZZ24" s="146"/>
      <c r="QAA24" s="146"/>
      <c r="QAB24" s="146"/>
      <c r="QAC24" s="146"/>
      <c r="QAD24" s="146"/>
      <c r="QAE24" s="146"/>
      <c r="QAF24" s="146"/>
      <c r="QAG24" s="146"/>
      <c r="QAH24" s="146"/>
      <c r="QAI24" s="146"/>
      <c r="QAJ24" s="146"/>
      <c r="QAK24" s="146"/>
      <c r="QAL24" s="146"/>
      <c r="QAM24" s="146"/>
      <c r="QAN24" s="146"/>
      <c r="QAO24" s="146"/>
      <c r="QAP24" s="146"/>
      <c r="QAQ24" s="146"/>
      <c r="QAR24" s="146"/>
      <c r="QAS24" s="146"/>
      <c r="QAT24" s="146"/>
      <c r="QAU24" s="146"/>
      <c r="QAV24" s="146"/>
      <c r="QAW24" s="146"/>
      <c r="QAX24" s="146"/>
      <c r="QAY24" s="146"/>
      <c r="QAZ24" s="146"/>
      <c r="QBA24" s="146"/>
      <c r="QBB24" s="146"/>
      <c r="QBC24" s="146"/>
      <c r="QBD24" s="146"/>
      <c r="QBE24" s="146"/>
      <c r="QBF24" s="146"/>
      <c r="QBG24" s="146"/>
      <c r="QBH24" s="146"/>
      <c r="QBI24" s="146"/>
      <c r="QBJ24" s="146"/>
      <c r="QBK24" s="146"/>
      <c r="QBL24" s="146"/>
      <c r="QBM24" s="146"/>
      <c r="QBN24" s="146"/>
      <c r="QBO24" s="146"/>
      <c r="QBP24" s="146"/>
      <c r="QBQ24" s="146"/>
      <c r="QBR24" s="146"/>
      <c r="QBS24" s="146"/>
      <c r="QBT24" s="146"/>
      <c r="QBU24" s="146"/>
      <c r="QBV24" s="146"/>
      <c r="QBW24" s="146"/>
      <c r="QBX24" s="146"/>
      <c r="QBY24" s="146"/>
      <c r="QBZ24" s="146"/>
      <c r="QCA24" s="146"/>
      <c r="QCB24" s="146"/>
      <c r="QCC24" s="146"/>
      <c r="QCD24" s="146"/>
      <c r="QCE24" s="146"/>
      <c r="QCF24" s="146"/>
      <c r="QCG24" s="146"/>
      <c r="QCH24" s="146"/>
      <c r="QCI24" s="146"/>
      <c r="QCJ24" s="146"/>
      <c r="QCK24" s="146"/>
      <c r="QCL24" s="146"/>
      <c r="QCM24" s="146"/>
      <c r="QCN24" s="146"/>
      <c r="QCO24" s="146"/>
      <c r="QCP24" s="146"/>
      <c r="QCQ24" s="146"/>
      <c r="QCR24" s="146"/>
      <c r="QCS24" s="146"/>
      <c r="QCT24" s="146"/>
      <c r="QCU24" s="146"/>
      <c r="QCV24" s="146"/>
      <c r="QCW24" s="146"/>
      <c r="QCX24" s="146"/>
      <c r="QCY24" s="146"/>
      <c r="QCZ24" s="146"/>
      <c r="QDA24" s="146"/>
      <c r="QDB24" s="146"/>
      <c r="QDC24" s="146"/>
      <c r="QDD24" s="146"/>
      <c r="QDE24" s="146"/>
      <c r="QDF24" s="146"/>
      <c r="QDG24" s="146"/>
      <c r="QDH24" s="146"/>
      <c r="QDI24" s="146"/>
      <c r="QDJ24" s="146"/>
      <c r="QDK24" s="146"/>
      <c r="QDL24" s="146"/>
      <c r="QDM24" s="146"/>
      <c r="QDN24" s="146"/>
      <c r="QDO24" s="146"/>
      <c r="QDP24" s="146"/>
      <c r="QDQ24" s="146"/>
      <c r="QDR24" s="146"/>
      <c r="QDS24" s="146"/>
      <c r="QDT24" s="146"/>
      <c r="QDU24" s="146"/>
      <c r="QDV24" s="146"/>
      <c r="QDW24" s="146"/>
      <c r="QDX24" s="146"/>
      <c r="QDY24" s="146"/>
      <c r="QDZ24" s="146"/>
      <c r="QEA24" s="146"/>
      <c r="QEB24" s="146"/>
      <c r="QEC24" s="146"/>
      <c r="QED24" s="146"/>
      <c r="QEE24" s="146"/>
      <c r="QEF24" s="146"/>
      <c r="QEG24" s="146"/>
      <c r="QEH24" s="146"/>
      <c r="QEI24" s="146"/>
      <c r="QEJ24" s="146"/>
      <c r="QEK24" s="146"/>
      <c r="QEL24" s="146"/>
      <c r="QEM24" s="146"/>
      <c r="QEN24" s="146"/>
      <c r="QEO24" s="146"/>
      <c r="QEP24" s="146"/>
      <c r="QEQ24" s="146"/>
      <c r="QER24" s="146"/>
      <c r="QES24" s="146"/>
      <c r="QET24" s="146"/>
      <c r="QEU24" s="146"/>
      <c r="QEV24" s="146"/>
      <c r="QEW24" s="146"/>
      <c r="QEX24" s="146"/>
      <c r="QEY24" s="146"/>
      <c r="QEZ24" s="146"/>
      <c r="QFA24" s="146"/>
      <c r="QFB24" s="146"/>
      <c r="QFC24" s="146"/>
      <c r="QFD24" s="146"/>
      <c r="QFE24" s="146"/>
      <c r="QFF24" s="146"/>
      <c r="QFG24" s="146"/>
      <c r="QFH24" s="146"/>
      <c r="QFI24" s="146"/>
      <c r="QFJ24" s="146"/>
      <c r="QFK24" s="146"/>
      <c r="QFL24" s="146"/>
      <c r="QFM24" s="146"/>
      <c r="QFN24" s="146"/>
      <c r="QFO24" s="146"/>
      <c r="QFP24" s="146"/>
      <c r="QFQ24" s="146"/>
      <c r="QFR24" s="146"/>
      <c r="QFS24" s="146"/>
      <c r="QFT24" s="146"/>
      <c r="QFU24" s="146"/>
      <c r="QFV24" s="146"/>
      <c r="QFW24" s="146"/>
      <c r="QFX24" s="146"/>
      <c r="QFY24" s="146"/>
      <c r="QFZ24" s="146"/>
      <c r="QGA24" s="146"/>
      <c r="QGB24" s="146"/>
      <c r="QGC24" s="146"/>
      <c r="QGD24" s="146"/>
      <c r="QGE24" s="146"/>
      <c r="QGF24" s="146"/>
      <c r="QGG24" s="146"/>
      <c r="QGH24" s="146"/>
      <c r="QGI24" s="146"/>
      <c r="QGJ24" s="146"/>
      <c r="QGK24" s="146"/>
      <c r="QGL24" s="146"/>
      <c r="QGM24" s="146"/>
      <c r="QGN24" s="146"/>
      <c r="QGO24" s="146"/>
      <c r="QGP24" s="146"/>
      <c r="QGQ24" s="146"/>
      <c r="QGR24" s="146"/>
      <c r="QGS24" s="146"/>
      <c r="QGT24" s="146"/>
      <c r="QGU24" s="146"/>
      <c r="QGV24" s="146"/>
      <c r="QGW24" s="146"/>
      <c r="QGX24" s="146"/>
      <c r="QGY24" s="146"/>
      <c r="QGZ24" s="146"/>
      <c r="QHA24" s="146"/>
      <c r="QHB24" s="146"/>
      <c r="QHC24" s="146"/>
      <c r="QHD24" s="146"/>
      <c r="QHE24" s="146"/>
      <c r="QHF24" s="146"/>
      <c r="QHG24" s="146"/>
      <c r="QHH24" s="146"/>
      <c r="QHI24" s="146"/>
      <c r="QHJ24" s="146"/>
      <c r="QHK24" s="146"/>
      <c r="QHL24" s="146"/>
      <c r="QHM24" s="146"/>
      <c r="QHN24" s="146"/>
      <c r="QHO24" s="146"/>
      <c r="QHP24" s="146"/>
      <c r="QHQ24" s="146"/>
      <c r="QHR24" s="146"/>
      <c r="QHS24" s="146"/>
      <c r="QHT24" s="146"/>
      <c r="QHU24" s="146"/>
      <c r="QHV24" s="146"/>
      <c r="QHW24" s="146"/>
      <c r="QHX24" s="146"/>
      <c r="QHY24" s="146"/>
      <c r="QHZ24" s="146"/>
      <c r="QIA24" s="146"/>
      <c r="QIB24" s="146"/>
      <c r="QIC24" s="146"/>
      <c r="QID24" s="146"/>
      <c r="QIE24" s="146"/>
      <c r="QIF24" s="146"/>
      <c r="QIG24" s="146"/>
      <c r="QIH24" s="146"/>
      <c r="QII24" s="146"/>
      <c r="QIJ24" s="146"/>
      <c r="QIK24" s="146"/>
      <c r="QIL24" s="146"/>
      <c r="QIM24" s="146"/>
      <c r="QIN24" s="146"/>
      <c r="QIO24" s="146"/>
      <c r="QIP24" s="146"/>
      <c r="QIQ24" s="146"/>
      <c r="QIR24" s="146"/>
      <c r="QIS24" s="146"/>
      <c r="QIT24" s="146"/>
      <c r="QIU24" s="146"/>
      <c r="QIV24" s="146"/>
      <c r="QIW24" s="146"/>
      <c r="QIX24" s="146"/>
      <c r="QIY24" s="146"/>
      <c r="QIZ24" s="146"/>
      <c r="QJA24" s="146"/>
      <c r="QJB24" s="146"/>
      <c r="QJC24" s="146"/>
      <c r="QJD24" s="146"/>
      <c r="QJE24" s="146"/>
      <c r="QJF24" s="146"/>
      <c r="QJG24" s="146"/>
      <c r="QJH24" s="146"/>
      <c r="QJI24" s="146"/>
      <c r="QJJ24" s="146"/>
      <c r="QJK24" s="146"/>
      <c r="QJL24" s="146"/>
      <c r="QJM24" s="146"/>
      <c r="QJN24" s="146"/>
      <c r="QJO24" s="146"/>
      <c r="QJP24" s="146"/>
      <c r="QJQ24" s="146"/>
      <c r="QJR24" s="146"/>
      <c r="QJS24" s="146"/>
      <c r="QJT24" s="146"/>
      <c r="QJU24" s="146"/>
      <c r="QJV24" s="146"/>
      <c r="QJW24" s="146"/>
      <c r="QJX24" s="146"/>
      <c r="QJY24" s="146"/>
      <c r="QJZ24" s="146"/>
      <c r="QKA24" s="146"/>
      <c r="QKB24" s="146"/>
      <c r="QKC24" s="146"/>
      <c r="QKD24" s="146"/>
      <c r="QKE24" s="146"/>
      <c r="QKF24" s="146"/>
      <c r="QKG24" s="146"/>
      <c r="QKH24" s="146"/>
      <c r="QKI24" s="146"/>
      <c r="QKJ24" s="146"/>
      <c r="QKK24" s="146"/>
      <c r="QKL24" s="146"/>
      <c r="QKM24" s="146"/>
      <c r="QKN24" s="146"/>
      <c r="QKO24" s="146"/>
      <c r="QKP24" s="146"/>
      <c r="QKQ24" s="146"/>
      <c r="QKR24" s="146"/>
      <c r="QKS24" s="146"/>
      <c r="QKT24" s="146"/>
      <c r="QKU24" s="146"/>
      <c r="QKV24" s="146"/>
      <c r="QKW24" s="146"/>
      <c r="QKX24" s="146"/>
      <c r="QKY24" s="146"/>
      <c r="QKZ24" s="146"/>
      <c r="QLA24" s="146"/>
      <c r="QLB24" s="146"/>
      <c r="QLC24" s="146"/>
      <c r="QLD24" s="146"/>
      <c r="QLE24" s="146"/>
      <c r="QLF24" s="146"/>
      <c r="QLG24" s="146"/>
      <c r="QLH24" s="146"/>
      <c r="QLI24" s="146"/>
      <c r="QLJ24" s="146"/>
      <c r="QLK24" s="146"/>
      <c r="QLL24" s="146"/>
      <c r="QLM24" s="146"/>
      <c r="QLN24" s="146"/>
      <c r="QLO24" s="146"/>
      <c r="QLP24" s="146"/>
      <c r="QLQ24" s="146"/>
      <c r="QLR24" s="146"/>
      <c r="QLS24" s="146"/>
      <c r="QLT24" s="146"/>
      <c r="QLU24" s="146"/>
      <c r="QLV24" s="146"/>
      <c r="QLW24" s="146"/>
      <c r="QLX24" s="146"/>
      <c r="QLY24" s="146"/>
      <c r="QLZ24" s="146"/>
      <c r="QMA24" s="146"/>
      <c r="QMB24" s="146"/>
      <c r="QMC24" s="146"/>
      <c r="QMD24" s="146"/>
      <c r="QME24" s="146"/>
      <c r="QMF24" s="146"/>
      <c r="QMG24" s="146"/>
      <c r="QMH24" s="146"/>
      <c r="QMI24" s="146"/>
      <c r="QMJ24" s="146"/>
      <c r="QMK24" s="146"/>
      <c r="QML24" s="146"/>
      <c r="QMM24" s="146"/>
      <c r="QMN24" s="146"/>
      <c r="QMO24" s="146"/>
      <c r="QMP24" s="146"/>
      <c r="QMQ24" s="146"/>
      <c r="QMR24" s="146"/>
      <c r="QMS24" s="146"/>
      <c r="QMT24" s="146"/>
      <c r="QMU24" s="146"/>
      <c r="QMV24" s="146"/>
      <c r="QMW24" s="146"/>
      <c r="QMX24" s="146"/>
      <c r="QMY24" s="146"/>
      <c r="QMZ24" s="146"/>
      <c r="QNA24" s="146"/>
      <c r="QNB24" s="146"/>
      <c r="QNC24" s="146"/>
      <c r="QND24" s="146"/>
      <c r="QNE24" s="146"/>
      <c r="QNF24" s="146"/>
      <c r="QNG24" s="146"/>
      <c r="QNH24" s="146"/>
      <c r="QNI24" s="146"/>
      <c r="QNJ24" s="146"/>
      <c r="QNK24" s="146"/>
      <c r="QNL24" s="146"/>
      <c r="QNM24" s="146"/>
      <c r="QNN24" s="146"/>
      <c r="QNO24" s="146"/>
      <c r="QNP24" s="146"/>
      <c r="QNQ24" s="146"/>
      <c r="QNR24" s="146"/>
      <c r="QNS24" s="146"/>
      <c r="QNT24" s="146"/>
      <c r="QNU24" s="146"/>
      <c r="QNV24" s="146"/>
      <c r="QNW24" s="146"/>
      <c r="QNX24" s="146"/>
      <c r="QNY24" s="146"/>
      <c r="QNZ24" s="146"/>
      <c r="QOA24" s="146"/>
      <c r="QOB24" s="146"/>
      <c r="QOC24" s="146"/>
      <c r="QOD24" s="146"/>
      <c r="QOE24" s="146"/>
      <c r="QOF24" s="146"/>
      <c r="QOG24" s="146"/>
      <c r="QOH24" s="146"/>
      <c r="QOI24" s="146"/>
      <c r="QOJ24" s="146"/>
      <c r="QOK24" s="146"/>
      <c r="QOL24" s="146"/>
      <c r="QOM24" s="146"/>
      <c r="QON24" s="146"/>
      <c r="QOO24" s="146"/>
      <c r="QOP24" s="146"/>
      <c r="QOQ24" s="146"/>
      <c r="QOR24" s="146"/>
      <c r="QOS24" s="146"/>
      <c r="QOT24" s="146"/>
      <c r="QOU24" s="146"/>
      <c r="QOV24" s="146"/>
      <c r="QOW24" s="146"/>
      <c r="QOX24" s="146"/>
      <c r="QOY24" s="146"/>
      <c r="QOZ24" s="146"/>
      <c r="QPA24" s="146"/>
      <c r="QPB24" s="146"/>
      <c r="QPC24" s="146"/>
      <c r="QPD24" s="146"/>
      <c r="QPE24" s="146"/>
      <c r="QPF24" s="146"/>
      <c r="QPG24" s="146"/>
      <c r="QPH24" s="146"/>
      <c r="QPI24" s="146"/>
      <c r="QPJ24" s="146"/>
      <c r="QPK24" s="146"/>
      <c r="QPL24" s="146"/>
      <c r="QPM24" s="146"/>
      <c r="QPN24" s="146"/>
      <c r="QPO24" s="146"/>
      <c r="QPP24" s="146"/>
      <c r="QPQ24" s="146"/>
      <c r="QPR24" s="146"/>
      <c r="QPS24" s="146"/>
      <c r="QPT24" s="146"/>
      <c r="QPU24" s="146"/>
      <c r="QPV24" s="146"/>
      <c r="QPW24" s="146"/>
      <c r="QPX24" s="146"/>
      <c r="QPY24" s="146"/>
      <c r="QPZ24" s="146"/>
      <c r="QQA24" s="146"/>
      <c r="QQB24" s="146"/>
      <c r="QQC24" s="146"/>
      <c r="QQD24" s="146"/>
      <c r="QQE24" s="146"/>
      <c r="QQF24" s="146"/>
      <c r="QQG24" s="146"/>
      <c r="QQH24" s="146"/>
      <c r="QQI24" s="146"/>
      <c r="QQJ24" s="146"/>
      <c r="QQK24" s="146"/>
      <c r="QQL24" s="146"/>
      <c r="QQM24" s="146"/>
      <c r="QQN24" s="146"/>
      <c r="QQO24" s="146"/>
      <c r="QQP24" s="146"/>
      <c r="QQQ24" s="146"/>
      <c r="QQR24" s="146"/>
      <c r="QQS24" s="146"/>
      <c r="QQT24" s="146"/>
      <c r="QQU24" s="146"/>
      <c r="QQV24" s="146"/>
      <c r="QQW24" s="146"/>
      <c r="QQX24" s="146"/>
      <c r="QQY24" s="146"/>
      <c r="QQZ24" s="146"/>
      <c r="QRA24" s="146"/>
      <c r="QRB24" s="146"/>
      <c r="QRC24" s="146"/>
      <c r="QRD24" s="146"/>
      <c r="QRE24" s="146"/>
      <c r="QRF24" s="146"/>
      <c r="QRG24" s="146"/>
      <c r="QRH24" s="146"/>
      <c r="QRI24" s="146"/>
      <c r="QRJ24" s="146"/>
      <c r="QRK24" s="146"/>
      <c r="QRL24" s="146"/>
      <c r="QRM24" s="146"/>
      <c r="QRN24" s="146"/>
      <c r="QRO24" s="146"/>
      <c r="QRP24" s="146"/>
      <c r="QRQ24" s="146"/>
      <c r="QRR24" s="146"/>
      <c r="QRS24" s="146"/>
      <c r="QRT24" s="146"/>
      <c r="QRU24" s="146"/>
      <c r="QRV24" s="146"/>
      <c r="QRW24" s="146"/>
      <c r="QRX24" s="146"/>
      <c r="QRY24" s="146"/>
      <c r="QRZ24" s="146"/>
      <c r="QSA24" s="146"/>
      <c r="QSB24" s="146"/>
      <c r="QSC24" s="146"/>
      <c r="QSD24" s="146"/>
      <c r="QSE24" s="146"/>
      <c r="QSF24" s="146"/>
      <c r="QSG24" s="146"/>
      <c r="QSH24" s="146"/>
      <c r="QSI24" s="146"/>
      <c r="QSJ24" s="146"/>
      <c r="QSK24" s="146"/>
      <c r="QSL24" s="146"/>
      <c r="QSM24" s="146"/>
      <c r="QSN24" s="146"/>
      <c r="QSO24" s="146"/>
      <c r="QSP24" s="146"/>
      <c r="QSQ24" s="146"/>
      <c r="QSR24" s="146"/>
      <c r="QSS24" s="146"/>
      <c r="QST24" s="146"/>
      <c r="QSU24" s="146"/>
      <c r="QSV24" s="146"/>
      <c r="QSW24" s="146"/>
      <c r="QSX24" s="146"/>
      <c r="QSY24" s="146"/>
      <c r="QSZ24" s="146"/>
      <c r="QTA24" s="146"/>
      <c r="QTB24" s="146"/>
      <c r="QTC24" s="146"/>
      <c r="QTD24" s="146"/>
      <c r="QTE24" s="146"/>
      <c r="QTF24" s="146"/>
      <c r="QTG24" s="146"/>
      <c r="QTH24" s="146"/>
      <c r="QTI24" s="146"/>
      <c r="QTJ24" s="146"/>
      <c r="QTK24" s="146"/>
      <c r="QTL24" s="146"/>
      <c r="QTM24" s="146"/>
      <c r="QTN24" s="146"/>
      <c r="QTO24" s="146"/>
      <c r="QTP24" s="146"/>
      <c r="QTQ24" s="146"/>
      <c r="QTR24" s="146"/>
      <c r="QTS24" s="146"/>
      <c r="QTT24" s="146"/>
      <c r="QTU24" s="146"/>
      <c r="QTV24" s="146"/>
      <c r="QTW24" s="146"/>
      <c r="QTX24" s="146"/>
      <c r="QTY24" s="146"/>
      <c r="QTZ24" s="146"/>
      <c r="QUA24" s="146"/>
      <c r="QUB24" s="146"/>
      <c r="QUC24" s="146"/>
      <c r="QUD24" s="146"/>
      <c r="QUE24" s="146"/>
      <c r="QUF24" s="146"/>
      <c r="QUG24" s="146"/>
      <c r="QUH24" s="146"/>
      <c r="QUI24" s="146"/>
      <c r="QUJ24" s="146"/>
      <c r="QUK24" s="146"/>
      <c r="QUL24" s="146"/>
      <c r="QUM24" s="146"/>
      <c r="QUN24" s="146"/>
      <c r="QUO24" s="146"/>
      <c r="QUP24" s="146"/>
      <c r="QUQ24" s="146"/>
      <c r="QUR24" s="146"/>
      <c r="QUS24" s="146"/>
      <c r="QUT24" s="146"/>
      <c r="QUU24" s="146"/>
      <c r="QUV24" s="146"/>
      <c r="QUW24" s="146"/>
      <c r="QUX24" s="146"/>
      <c r="QUY24" s="146"/>
      <c r="QUZ24" s="146"/>
      <c r="QVA24" s="146"/>
      <c r="QVB24" s="146"/>
      <c r="QVC24" s="146"/>
      <c r="QVD24" s="146"/>
      <c r="QVE24" s="146"/>
      <c r="QVF24" s="146"/>
      <c r="QVG24" s="146"/>
      <c r="QVH24" s="146"/>
      <c r="QVI24" s="146"/>
      <c r="QVJ24" s="146"/>
      <c r="QVK24" s="146"/>
      <c r="QVL24" s="146"/>
      <c r="QVM24" s="146"/>
      <c r="QVN24" s="146"/>
      <c r="QVO24" s="146"/>
      <c r="QVP24" s="146"/>
      <c r="QVQ24" s="146"/>
      <c r="QVR24" s="146"/>
      <c r="QVS24" s="146"/>
      <c r="QVT24" s="146"/>
      <c r="QVU24" s="146"/>
      <c r="QVV24" s="146"/>
      <c r="QVW24" s="146"/>
      <c r="QVX24" s="146"/>
      <c r="QVY24" s="146"/>
      <c r="QVZ24" s="146"/>
      <c r="QWA24" s="146"/>
      <c r="QWB24" s="146"/>
      <c r="QWC24" s="146"/>
      <c r="QWD24" s="146"/>
      <c r="QWE24" s="146"/>
      <c r="QWF24" s="146"/>
      <c r="QWG24" s="146"/>
      <c r="QWH24" s="146"/>
      <c r="QWI24" s="146"/>
      <c r="QWJ24" s="146"/>
      <c r="QWK24" s="146"/>
      <c r="QWL24" s="146"/>
      <c r="QWM24" s="146"/>
      <c r="QWN24" s="146"/>
      <c r="QWO24" s="146"/>
      <c r="QWP24" s="146"/>
      <c r="QWQ24" s="146"/>
      <c r="QWR24" s="146"/>
      <c r="QWS24" s="146"/>
      <c r="QWT24" s="146"/>
      <c r="QWU24" s="146"/>
      <c r="QWV24" s="146"/>
      <c r="QWW24" s="146"/>
      <c r="QWX24" s="146"/>
      <c r="QWY24" s="146"/>
      <c r="QWZ24" s="146"/>
      <c r="QXA24" s="146"/>
      <c r="QXB24" s="146"/>
      <c r="QXC24" s="146"/>
      <c r="QXD24" s="146"/>
      <c r="QXE24" s="146"/>
      <c r="QXF24" s="146"/>
      <c r="QXG24" s="146"/>
      <c r="QXH24" s="146"/>
      <c r="QXI24" s="146"/>
      <c r="QXJ24" s="146"/>
      <c r="QXK24" s="146"/>
      <c r="QXL24" s="146"/>
      <c r="QXM24" s="146"/>
      <c r="QXN24" s="146"/>
      <c r="QXO24" s="146"/>
      <c r="QXP24" s="146"/>
      <c r="QXQ24" s="146"/>
      <c r="QXR24" s="146"/>
      <c r="QXS24" s="146"/>
      <c r="QXT24" s="146"/>
      <c r="QXU24" s="146"/>
      <c r="QXV24" s="146"/>
      <c r="QXW24" s="146"/>
      <c r="QXX24" s="146"/>
      <c r="QXY24" s="146"/>
      <c r="QXZ24" s="146"/>
      <c r="QYA24" s="146"/>
      <c r="QYB24" s="146"/>
      <c r="QYC24" s="146"/>
      <c r="QYD24" s="146"/>
      <c r="QYE24" s="146"/>
      <c r="QYF24" s="146"/>
      <c r="QYG24" s="146"/>
      <c r="QYH24" s="146"/>
      <c r="QYI24" s="146"/>
      <c r="QYJ24" s="146"/>
      <c r="QYK24" s="146"/>
      <c r="QYL24" s="146"/>
      <c r="QYM24" s="146"/>
      <c r="QYN24" s="146"/>
      <c r="QYO24" s="146"/>
      <c r="QYP24" s="146"/>
      <c r="QYQ24" s="146"/>
      <c r="QYR24" s="146"/>
      <c r="QYS24" s="146"/>
      <c r="QYT24" s="146"/>
      <c r="QYU24" s="146"/>
      <c r="QYV24" s="146"/>
      <c r="QYW24" s="146"/>
      <c r="QYX24" s="146"/>
      <c r="QYY24" s="146"/>
      <c r="QYZ24" s="146"/>
      <c r="QZA24" s="146"/>
      <c r="QZB24" s="146"/>
      <c r="QZC24" s="146"/>
      <c r="QZD24" s="146"/>
      <c r="QZE24" s="146"/>
      <c r="QZF24" s="146"/>
      <c r="QZG24" s="146"/>
      <c r="QZH24" s="146"/>
      <c r="QZI24" s="146"/>
      <c r="QZJ24" s="146"/>
      <c r="QZK24" s="146"/>
      <c r="QZL24" s="146"/>
      <c r="QZM24" s="146"/>
      <c r="QZN24" s="146"/>
      <c r="QZO24" s="146"/>
      <c r="QZP24" s="146"/>
      <c r="QZQ24" s="146"/>
      <c r="QZR24" s="146"/>
      <c r="QZS24" s="146"/>
      <c r="QZT24" s="146"/>
      <c r="QZU24" s="146"/>
      <c r="QZV24" s="146"/>
      <c r="QZW24" s="146"/>
      <c r="QZX24" s="146"/>
      <c r="QZY24" s="146"/>
      <c r="QZZ24" s="146"/>
      <c r="RAA24" s="146"/>
      <c r="RAB24" s="146"/>
      <c r="RAC24" s="146"/>
      <c r="RAD24" s="146"/>
      <c r="RAE24" s="146"/>
      <c r="RAF24" s="146"/>
      <c r="RAG24" s="146"/>
      <c r="RAH24" s="146"/>
      <c r="RAI24" s="146"/>
      <c r="RAJ24" s="146"/>
      <c r="RAK24" s="146"/>
      <c r="RAL24" s="146"/>
      <c r="RAM24" s="146"/>
      <c r="RAN24" s="146"/>
      <c r="RAO24" s="146"/>
      <c r="RAP24" s="146"/>
      <c r="RAQ24" s="146"/>
      <c r="RAR24" s="146"/>
      <c r="RAS24" s="146"/>
      <c r="RAT24" s="146"/>
      <c r="RAU24" s="146"/>
      <c r="RAV24" s="146"/>
      <c r="RAW24" s="146"/>
      <c r="RAX24" s="146"/>
      <c r="RAY24" s="146"/>
      <c r="RAZ24" s="146"/>
      <c r="RBA24" s="146"/>
      <c r="RBB24" s="146"/>
      <c r="RBC24" s="146"/>
      <c r="RBD24" s="146"/>
      <c r="RBE24" s="146"/>
      <c r="RBF24" s="146"/>
      <c r="RBG24" s="146"/>
      <c r="RBH24" s="146"/>
      <c r="RBI24" s="146"/>
      <c r="RBJ24" s="146"/>
      <c r="RBK24" s="146"/>
      <c r="RBL24" s="146"/>
      <c r="RBM24" s="146"/>
      <c r="RBN24" s="146"/>
      <c r="RBO24" s="146"/>
      <c r="RBP24" s="146"/>
      <c r="RBQ24" s="146"/>
      <c r="RBR24" s="146"/>
      <c r="RBS24" s="146"/>
      <c r="RBT24" s="146"/>
      <c r="RBU24" s="146"/>
      <c r="RBV24" s="146"/>
      <c r="RBW24" s="146"/>
      <c r="RBX24" s="146"/>
      <c r="RBY24" s="146"/>
      <c r="RBZ24" s="146"/>
      <c r="RCA24" s="146"/>
      <c r="RCB24" s="146"/>
      <c r="RCC24" s="146"/>
      <c r="RCD24" s="146"/>
      <c r="RCE24" s="146"/>
      <c r="RCF24" s="146"/>
      <c r="RCG24" s="146"/>
      <c r="RCH24" s="146"/>
      <c r="RCI24" s="146"/>
      <c r="RCJ24" s="146"/>
      <c r="RCK24" s="146"/>
      <c r="RCL24" s="146"/>
      <c r="RCM24" s="146"/>
      <c r="RCN24" s="146"/>
      <c r="RCO24" s="146"/>
      <c r="RCP24" s="146"/>
      <c r="RCQ24" s="146"/>
      <c r="RCR24" s="146"/>
      <c r="RCS24" s="146"/>
      <c r="RCT24" s="146"/>
      <c r="RCU24" s="146"/>
      <c r="RCV24" s="146"/>
      <c r="RCW24" s="146"/>
      <c r="RCX24" s="146"/>
      <c r="RCY24" s="146"/>
      <c r="RCZ24" s="146"/>
      <c r="RDA24" s="146"/>
      <c r="RDB24" s="146"/>
      <c r="RDC24" s="146"/>
      <c r="RDD24" s="146"/>
      <c r="RDE24" s="146"/>
      <c r="RDF24" s="146"/>
      <c r="RDG24" s="146"/>
      <c r="RDH24" s="146"/>
      <c r="RDI24" s="146"/>
      <c r="RDJ24" s="146"/>
      <c r="RDK24" s="146"/>
      <c r="RDL24" s="146"/>
      <c r="RDM24" s="146"/>
      <c r="RDN24" s="146"/>
      <c r="RDO24" s="146"/>
      <c r="RDP24" s="146"/>
      <c r="RDQ24" s="146"/>
      <c r="RDR24" s="146"/>
      <c r="RDS24" s="146"/>
      <c r="RDT24" s="146"/>
      <c r="RDU24" s="146"/>
      <c r="RDV24" s="146"/>
      <c r="RDW24" s="146"/>
      <c r="RDX24" s="146"/>
      <c r="RDY24" s="146"/>
      <c r="RDZ24" s="146"/>
      <c r="REA24" s="146"/>
      <c r="REB24" s="146"/>
      <c r="REC24" s="146"/>
      <c r="RED24" s="146"/>
      <c r="REE24" s="146"/>
      <c r="REF24" s="146"/>
      <c r="REG24" s="146"/>
      <c r="REH24" s="146"/>
      <c r="REI24" s="146"/>
      <c r="REJ24" s="146"/>
      <c r="REK24" s="146"/>
      <c r="REL24" s="146"/>
      <c r="REM24" s="146"/>
      <c r="REN24" s="146"/>
      <c r="REO24" s="146"/>
      <c r="REP24" s="146"/>
      <c r="REQ24" s="146"/>
      <c r="RER24" s="146"/>
      <c r="RES24" s="146"/>
      <c r="RET24" s="146"/>
      <c r="REU24" s="146"/>
      <c r="REV24" s="146"/>
      <c r="REW24" s="146"/>
      <c r="REX24" s="146"/>
      <c r="REY24" s="146"/>
      <c r="REZ24" s="146"/>
      <c r="RFA24" s="146"/>
      <c r="RFB24" s="146"/>
      <c r="RFC24" s="146"/>
      <c r="RFD24" s="146"/>
      <c r="RFE24" s="146"/>
      <c r="RFF24" s="146"/>
      <c r="RFG24" s="146"/>
      <c r="RFH24" s="146"/>
      <c r="RFI24" s="146"/>
      <c r="RFJ24" s="146"/>
      <c r="RFK24" s="146"/>
      <c r="RFL24" s="146"/>
      <c r="RFM24" s="146"/>
      <c r="RFN24" s="146"/>
      <c r="RFO24" s="146"/>
      <c r="RFP24" s="146"/>
      <c r="RFQ24" s="146"/>
      <c r="RFR24" s="146"/>
      <c r="RFS24" s="146"/>
      <c r="RFT24" s="146"/>
      <c r="RFU24" s="146"/>
      <c r="RFV24" s="146"/>
      <c r="RFW24" s="146"/>
      <c r="RFX24" s="146"/>
      <c r="RFY24" s="146"/>
      <c r="RFZ24" s="146"/>
      <c r="RGA24" s="146"/>
      <c r="RGB24" s="146"/>
      <c r="RGC24" s="146"/>
      <c r="RGD24" s="146"/>
      <c r="RGE24" s="146"/>
      <c r="RGF24" s="146"/>
      <c r="RGG24" s="146"/>
      <c r="RGH24" s="146"/>
      <c r="RGI24" s="146"/>
      <c r="RGJ24" s="146"/>
      <c r="RGK24" s="146"/>
      <c r="RGL24" s="146"/>
      <c r="RGM24" s="146"/>
      <c r="RGN24" s="146"/>
      <c r="RGO24" s="146"/>
      <c r="RGP24" s="146"/>
      <c r="RGQ24" s="146"/>
      <c r="RGR24" s="146"/>
      <c r="RGS24" s="146"/>
      <c r="RGT24" s="146"/>
      <c r="RGU24" s="146"/>
      <c r="RGV24" s="146"/>
      <c r="RGW24" s="146"/>
      <c r="RGX24" s="146"/>
      <c r="RGY24" s="146"/>
      <c r="RGZ24" s="146"/>
      <c r="RHA24" s="146"/>
      <c r="RHB24" s="146"/>
      <c r="RHC24" s="146"/>
      <c r="RHD24" s="146"/>
      <c r="RHE24" s="146"/>
      <c r="RHF24" s="146"/>
      <c r="RHG24" s="146"/>
      <c r="RHH24" s="146"/>
      <c r="RHI24" s="146"/>
      <c r="RHJ24" s="146"/>
      <c r="RHK24" s="146"/>
      <c r="RHL24" s="146"/>
      <c r="RHM24" s="146"/>
      <c r="RHN24" s="146"/>
      <c r="RHO24" s="146"/>
      <c r="RHP24" s="146"/>
      <c r="RHQ24" s="146"/>
      <c r="RHR24" s="146"/>
      <c r="RHS24" s="146"/>
      <c r="RHT24" s="146"/>
      <c r="RHU24" s="146"/>
      <c r="RHV24" s="146"/>
      <c r="RHW24" s="146"/>
      <c r="RHX24" s="146"/>
      <c r="RHY24" s="146"/>
      <c r="RHZ24" s="146"/>
      <c r="RIA24" s="146"/>
      <c r="RIB24" s="146"/>
      <c r="RIC24" s="146"/>
      <c r="RID24" s="146"/>
      <c r="RIE24" s="146"/>
      <c r="RIF24" s="146"/>
      <c r="RIG24" s="146"/>
      <c r="RIH24" s="146"/>
      <c r="RII24" s="146"/>
      <c r="RIJ24" s="146"/>
      <c r="RIK24" s="146"/>
      <c r="RIL24" s="146"/>
      <c r="RIM24" s="146"/>
      <c r="RIN24" s="146"/>
      <c r="RIO24" s="146"/>
      <c r="RIP24" s="146"/>
      <c r="RIQ24" s="146"/>
      <c r="RIR24" s="146"/>
      <c r="RIS24" s="146"/>
      <c r="RIT24" s="146"/>
      <c r="RIU24" s="146"/>
      <c r="RIV24" s="146"/>
      <c r="RIW24" s="146"/>
      <c r="RIX24" s="146"/>
      <c r="RIY24" s="146"/>
      <c r="RIZ24" s="146"/>
      <c r="RJA24" s="146"/>
      <c r="RJB24" s="146"/>
      <c r="RJC24" s="146"/>
      <c r="RJD24" s="146"/>
      <c r="RJE24" s="146"/>
      <c r="RJF24" s="146"/>
      <c r="RJG24" s="146"/>
      <c r="RJH24" s="146"/>
      <c r="RJI24" s="146"/>
      <c r="RJJ24" s="146"/>
      <c r="RJK24" s="146"/>
      <c r="RJL24" s="146"/>
      <c r="RJM24" s="146"/>
      <c r="RJN24" s="146"/>
      <c r="RJO24" s="146"/>
      <c r="RJP24" s="146"/>
      <c r="RJQ24" s="146"/>
      <c r="RJR24" s="146"/>
      <c r="RJS24" s="146"/>
      <c r="RJT24" s="146"/>
      <c r="RJU24" s="146"/>
      <c r="RJV24" s="146"/>
      <c r="RJW24" s="146"/>
      <c r="RJX24" s="146"/>
      <c r="RJY24" s="146"/>
      <c r="RJZ24" s="146"/>
      <c r="RKA24" s="146"/>
      <c r="RKB24" s="146"/>
      <c r="RKC24" s="146"/>
      <c r="RKD24" s="146"/>
      <c r="RKE24" s="146"/>
      <c r="RKF24" s="146"/>
      <c r="RKG24" s="146"/>
      <c r="RKH24" s="146"/>
      <c r="RKI24" s="146"/>
      <c r="RKJ24" s="146"/>
      <c r="RKK24" s="146"/>
      <c r="RKL24" s="146"/>
      <c r="RKM24" s="146"/>
      <c r="RKN24" s="146"/>
      <c r="RKO24" s="146"/>
      <c r="RKP24" s="146"/>
      <c r="RKQ24" s="146"/>
      <c r="RKR24" s="146"/>
      <c r="RKS24" s="146"/>
      <c r="RKT24" s="146"/>
      <c r="RKU24" s="146"/>
      <c r="RKV24" s="146"/>
      <c r="RKW24" s="146"/>
      <c r="RKX24" s="146"/>
      <c r="RKY24" s="146"/>
      <c r="RKZ24" s="146"/>
      <c r="RLA24" s="146"/>
      <c r="RLB24" s="146"/>
      <c r="RLC24" s="146"/>
      <c r="RLD24" s="146"/>
      <c r="RLE24" s="146"/>
      <c r="RLF24" s="146"/>
      <c r="RLG24" s="146"/>
      <c r="RLH24" s="146"/>
      <c r="RLI24" s="146"/>
      <c r="RLJ24" s="146"/>
      <c r="RLK24" s="146"/>
      <c r="RLL24" s="146"/>
      <c r="RLM24" s="146"/>
      <c r="RLN24" s="146"/>
      <c r="RLO24" s="146"/>
      <c r="RLP24" s="146"/>
      <c r="RLQ24" s="146"/>
      <c r="RLR24" s="146"/>
      <c r="RLS24" s="146"/>
      <c r="RLT24" s="146"/>
      <c r="RLU24" s="146"/>
      <c r="RLV24" s="146"/>
      <c r="RLW24" s="146"/>
      <c r="RLX24" s="146"/>
      <c r="RLY24" s="146"/>
      <c r="RLZ24" s="146"/>
      <c r="RMA24" s="146"/>
      <c r="RMB24" s="146"/>
      <c r="RMC24" s="146"/>
      <c r="RMD24" s="146"/>
      <c r="RME24" s="146"/>
      <c r="RMF24" s="146"/>
      <c r="RMG24" s="146"/>
      <c r="RMH24" s="146"/>
      <c r="RMI24" s="146"/>
      <c r="RMJ24" s="146"/>
      <c r="RMK24" s="146"/>
      <c r="RML24" s="146"/>
      <c r="RMM24" s="146"/>
      <c r="RMN24" s="146"/>
      <c r="RMO24" s="146"/>
      <c r="RMP24" s="146"/>
      <c r="RMQ24" s="146"/>
      <c r="RMR24" s="146"/>
      <c r="RMS24" s="146"/>
      <c r="RMT24" s="146"/>
      <c r="RMU24" s="146"/>
      <c r="RMV24" s="146"/>
      <c r="RMW24" s="146"/>
      <c r="RMX24" s="146"/>
      <c r="RMY24" s="146"/>
      <c r="RMZ24" s="146"/>
      <c r="RNA24" s="146"/>
      <c r="RNB24" s="146"/>
      <c r="RNC24" s="146"/>
      <c r="RND24" s="146"/>
      <c r="RNE24" s="146"/>
      <c r="RNF24" s="146"/>
      <c r="RNG24" s="146"/>
      <c r="RNH24" s="146"/>
      <c r="RNI24" s="146"/>
      <c r="RNJ24" s="146"/>
      <c r="RNK24" s="146"/>
      <c r="RNL24" s="146"/>
      <c r="RNM24" s="146"/>
      <c r="RNN24" s="146"/>
      <c r="RNO24" s="146"/>
      <c r="RNP24" s="146"/>
      <c r="RNQ24" s="146"/>
      <c r="RNR24" s="146"/>
      <c r="RNS24" s="146"/>
      <c r="RNT24" s="146"/>
      <c r="RNU24" s="146"/>
      <c r="RNV24" s="146"/>
      <c r="RNW24" s="146"/>
      <c r="RNX24" s="146"/>
      <c r="RNY24" s="146"/>
      <c r="RNZ24" s="146"/>
      <c r="ROA24" s="146"/>
      <c r="ROB24" s="146"/>
      <c r="ROC24" s="146"/>
      <c r="ROD24" s="146"/>
      <c r="ROE24" s="146"/>
      <c r="ROF24" s="146"/>
      <c r="ROG24" s="146"/>
      <c r="ROH24" s="146"/>
      <c r="ROI24" s="146"/>
      <c r="ROJ24" s="146"/>
      <c r="ROK24" s="146"/>
      <c r="ROL24" s="146"/>
      <c r="ROM24" s="146"/>
      <c r="RON24" s="146"/>
      <c r="ROO24" s="146"/>
      <c r="ROP24" s="146"/>
      <c r="ROQ24" s="146"/>
      <c r="ROR24" s="146"/>
      <c r="ROS24" s="146"/>
      <c r="ROT24" s="146"/>
      <c r="ROU24" s="146"/>
      <c r="ROV24" s="146"/>
      <c r="ROW24" s="146"/>
      <c r="ROX24" s="146"/>
      <c r="ROY24" s="146"/>
      <c r="ROZ24" s="146"/>
      <c r="RPA24" s="146"/>
      <c r="RPB24" s="146"/>
      <c r="RPC24" s="146"/>
      <c r="RPD24" s="146"/>
      <c r="RPE24" s="146"/>
      <c r="RPF24" s="146"/>
      <c r="RPG24" s="146"/>
      <c r="RPH24" s="146"/>
      <c r="RPI24" s="146"/>
      <c r="RPJ24" s="146"/>
      <c r="RPK24" s="146"/>
      <c r="RPL24" s="146"/>
      <c r="RPM24" s="146"/>
      <c r="RPN24" s="146"/>
      <c r="RPO24" s="146"/>
      <c r="RPP24" s="146"/>
      <c r="RPQ24" s="146"/>
      <c r="RPR24" s="146"/>
      <c r="RPS24" s="146"/>
      <c r="RPT24" s="146"/>
      <c r="RPU24" s="146"/>
      <c r="RPV24" s="146"/>
      <c r="RPW24" s="146"/>
      <c r="RPX24" s="146"/>
      <c r="RPY24" s="146"/>
      <c r="RPZ24" s="146"/>
      <c r="RQA24" s="146"/>
      <c r="RQB24" s="146"/>
      <c r="RQC24" s="146"/>
      <c r="RQD24" s="146"/>
      <c r="RQE24" s="146"/>
      <c r="RQF24" s="146"/>
      <c r="RQG24" s="146"/>
      <c r="RQH24" s="146"/>
      <c r="RQI24" s="146"/>
      <c r="RQJ24" s="146"/>
      <c r="RQK24" s="146"/>
      <c r="RQL24" s="146"/>
      <c r="RQM24" s="146"/>
      <c r="RQN24" s="146"/>
      <c r="RQO24" s="146"/>
      <c r="RQP24" s="146"/>
      <c r="RQQ24" s="146"/>
      <c r="RQR24" s="146"/>
      <c r="RQS24" s="146"/>
      <c r="RQT24" s="146"/>
      <c r="RQU24" s="146"/>
      <c r="RQV24" s="146"/>
      <c r="RQW24" s="146"/>
      <c r="RQX24" s="146"/>
      <c r="RQY24" s="146"/>
      <c r="RQZ24" s="146"/>
      <c r="RRA24" s="146"/>
      <c r="RRB24" s="146"/>
      <c r="RRC24" s="146"/>
      <c r="RRD24" s="146"/>
      <c r="RRE24" s="146"/>
      <c r="RRF24" s="146"/>
      <c r="RRG24" s="146"/>
      <c r="RRH24" s="146"/>
      <c r="RRI24" s="146"/>
      <c r="RRJ24" s="146"/>
      <c r="RRK24" s="146"/>
      <c r="RRL24" s="146"/>
      <c r="RRM24" s="146"/>
      <c r="RRN24" s="146"/>
      <c r="RRO24" s="146"/>
      <c r="RRP24" s="146"/>
      <c r="RRQ24" s="146"/>
      <c r="RRR24" s="146"/>
      <c r="RRS24" s="146"/>
      <c r="RRT24" s="146"/>
      <c r="RRU24" s="146"/>
      <c r="RRV24" s="146"/>
      <c r="RRW24" s="146"/>
      <c r="RRX24" s="146"/>
      <c r="RRY24" s="146"/>
      <c r="RRZ24" s="146"/>
      <c r="RSA24" s="146"/>
      <c r="RSB24" s="146"/>
      <c r="RSC24" s="146"/>
      <c r="RSD24" s="146"/>
      <c r="RSE24" s="146"/>
      <c r="RSF24" s="146"/>
      <c r="RSG24" s="146"/>
      <c r="RSH24" s="146"/>
      <c r="RSI24" s="146"/>
      <c r="RSJ24" s="146"/>
      <c r="RSK24" s="146"/>
      <c r="RSL24" s="146"/>
      <c r="RSM24" s="146"/>
      <c r="RSN24" s="146"/>
      <c r="RSO24" s="146"/>
      <c r="RSP24" s="146"/>
      <c r="RSQ24" s="146"/>
      <c r="RSR24" s="146"/>
      <c r="RSS24" s="146"/>
      <c r="RST24" s="146"/>
      <c r="RSU24" s="146"/>
      <c r="RSV24" s="146"/>
      <c r="RSW24" s="146"/>
      <c r="RSX24" s="146"/>
      <c r="RSY24" s="146"/>
      <c r="RSZ24" s="146"/>
      <c r="RTA24" s="146"/>
      <c r="RTB24" s="146"/>
      <c r="RTC24" s="146"/>
      <c r="RTD24" s="146"/>
      <c r="RTE24" s="146"/>
      <c r="RTF24" s="146"/>
      <c r="RTG24" s="146"/>
      <c r="RTH24" s="146"/>
      <c r="RTI24" s="146"/>
      <c r="RTJ24" s="146"/>
      <c r="RTK24" s="146"/>
      <c r="RTL24" s="146"/>
      <c r="RTM24" s="146"/>
      <c r="RTN24" s="146"/>
      <c r="RTO24" s="146"/>
      <c r="RTP24" s="146"/>
      <c r="RTQ24" s="146"/>
      <c r="RTR24" s="146"/>
      <c r="RTS24" s="146"/>
      <c r="RTT24" s="146"/>
      <c r="RTU24" s="146"/>
      <c r="RTV24" s="146"/>
      <c r="RTW24" s="146"/>
      <c r="RTX24" s="146"/>
      <c r="RTY24" s="146"/>
      <c r="RTZ24" s="146"/>
      <c r="RUA24" s="146"/>
      <c r="RUB24" s="146"/>
      <c r="RUC24" s="146"/>
      <c r="RUD24" s="146"/>
      <c r="RUE24" s="146"/>
      <c r="RUF24" s="146"/>
      <c r="RUG24" s="146"/>
      <c r="RUH24" s="146"/>
      <c r="RUI24" s="146"/>
      <c r="RUJ24" s="146"/>
      <c r="RUK24" s="146"/>
      <c r="RUL24" s="146"/>
      <c r="RUM24" s="146"/>
      <c r="RUN24" s="146"/>
      <c r="RUO24" s="146"/>
      <c r="RUP24" s="146"/>
      <c r="RUQ24" s="146"/>
      <c r="RUR24" s="146"/>
      <c r="RUS24" s="146"/>
      <c r="RUT24" s="146"/>
      <c r="RUU24" s="146"/>
      <c r="RUV24" s="146"/>
      <c r="RUW24" s="146"/>
      <c r="RUX24" s="146"/>
      <c r="RUY24" s="146"/>
      <c r="RUZ24" s="146"/>
      <c r="RVA24" s="146"/>
      <c r="RVB24" s="146"/>
      <c r="RVC24" s="146"/>
      <c r="RVD24" s="146"/>
      <c r="RVE24" s="146"/>
      <c r="RVF24" s="146"/>
      <c r="RVG24" s="146"/>
      <c r="RVH24" s="146"/>
      <c r="RVI24" s="146"/>
      <c r="RVJ24" s="146"/>
      <c r="RVK24" s="146"/>
      <c r="RVL24" s="146"/>
      <c r="RVM24" s="146"/>
      <c r="RVN24" s="146"/>
      <c r="RVO24" s="146"/>
      <c r="RVP24" s="146"/>
      <c r="RVQ24" s="146"/>
      <c r="RVR24" s="146"/>
      <c r="RVS24" s="146"/>
      <c r="RVT24" s="146"/>
      <c r="RVU24" s="146"/>
      <c r="RVV24" s="146"/>
      <c r="RVW24" s="146"/>
      <c r="RVX24" s="146"/>
      <c r="RVY24" s="146"/>
      <c r="RVZ24" s="146"/>
      <c r="RWA24" s="146"/>
      <c r="RWB24" s="146"/>
      <c r="RWC24" s="146"/>
      <c r="RWD24" s="146"/>
      <c r="RWE24" s="146"/>
      <c r="RWF24" s="146"/>
      <c r="RWG24" s="146"/>
      <c r="RWH24" s="146"/>
      <c r="RWI24" s="146"/>
      <c r="RWJ24" s="146"/>
      <c r="RWK24" s="146"/>
      <c r="RWL24" s="146"/>
      <c r="RWM24" s="146"/>
      <c r="RWN24" s="146"/>
      <c r="RWO24" s="146"/>
      <c r="RWP24" s="146"/>
      <c r="RWQ24" s="146"/>
      <c r="RWR24" s="146"/>
      <c r="RWS24" s="146"/>
      <c r="RWT24" s="146"/>
      <c r="RWU24" s="146"/>
      <c r="RWV24" s="146"/>
      <c r="RWW24" s="146"/>
      <c r="RWX24" s="146"/>
      <c r="RWY24" s="146"/>
      <c r="RWZ24" s="146"/>
      <c r="RXA24" s="146"/>
      <c r="RXB24" s="146"/>
      <c r="RXC24" s="146"/>
      <c r="RXD24" s="146"/>
      <c r="RXE24" s="146"/>
      <c r="RXF24" s="146"/>
      <c r="RXG24" s="146"/>
      <c r="RXH24" s="146"/>
      <c r="RXI24" s="146"/>
      <c r="RXJ24" s="146"/>
      <c r="RXK24" s="146"/>
      <c r="RXL24" s="146"/>
      <c r="RXM24" s="146"/>
      <c r="RXN24" s="146"/>
      <c r="RXO24" s="146"/>
      <c r="RXP24" s="146"/>
      <c r="RXQ24" s="146"/>
      <c r="RXR24" s="146"/>
      <c r="RXS24" s="146"/>
      <c r="RXT24" s="146"/>
      <c r="RXU24" s="146"/>
      <c r="RXV24" s="146"/>
      <c r="RXW24" s="146"/>
      <c r="RXX24" s="146"/>
      <c r="RXY24" s="146"/>
      <c r="RXZ24" s="146"/>
      <c r="RYA24" s="146"/>
      <c r="RYB24" s="146"/>
      <c r="RYC24" s="146"/>
      <c r="RYD24" s="146"/>
      <c r="RYE24" s="146"/>
      <c r="RYF24" s="146"/>
      <c r="RYG24" s="146"/>
      <c r="RYH24" s="146"/>
      <c r="RYI24" s="146"/>
      <c r="RYJ24" s="146"/>
      <c r="RYK24" s="146"/>
      <c r="RYL24" s="146"/>
      <c r="RYM24" s="146"/>
      <c r="RYN24" s="146"/>
      <c r="RYO24" s="146"/>
      <c r="RYP24" s="146"/>
      <c r="RYQ24" s="146"/>
      <c r="RYR24" s="146"/>
      <c r="RYS24" s="146"/>
      <c r="RYT24" s="146"/>
      <c r="RYU24" s="146"/>
      <c r="RYV24" s="146"/>
      <c r="RYW24" s="146"/>
      <c r="RYX24" s="146"/>
      <c r="RYY24" s="146"/>
      <c r="RYZ24" s="146"/>
      <c r="RZA24" s="146"/>
      <c r="RZB24" s="146"/>
      <c r="RZC24" s="146"/>
      <c r="RZD24" s="146"/>
      <c r="RZE24" s="146"/>
      <c r="RZF24" s="146"/>
      <c r="RZG24" s="146"/>
      <c r="RZH24" s="146"/>
      <c r="RZI24" s="146"/>
      <c r="RZJ24" s="146"/>
      <c r="RZK24" s="146"/>
      <c r="RZL24" s="146"/>
      <c r="RZM24" s="146"/>
      <c r="RZN24" s="146"/>
      <c r="RZO24" s="146"/>
      <c r="RZP24" s="146"/>
      <c r="RZQ24" s="146"/>
      <c r="RZR24" s="146"/>
      <c r="RZS24" s="146"/>
      <c r="RZT24" s="146"/>
      <c r="RZU24" s="146"/>
      <c r="RZV24" s="146"/>
      <c r="RZW24" s="146"/>
      <c r="RZX24" s="146"/>
      <c r="RZY24" s="146"/>
      <c r="RZZ24" s="146"/>
      <c r="SAA24" s="146"/>
      <c r="SAB24" s="146"/>
      <c r="SAC24" s="146"/>
      <c r="SAD24" s="146"/>
      <c r="SAE24" s="146"/>
      <c r="SAF24" s="146"/>
      <c r="SAG24" s="146"/>
      <c r="SAH24" s="146"/>
      <c r="SAI24" s="146"/>
      <c r="SAJ24" s="146"/>
      <c r="SAK24" s="146"/>
      <c r="SAL24" s="146"/>
      <c r="SAM24" s="146"/>
      <c r="SAN24" s="146"/>
      <c r="SAO24" s="146"/>
      <c r="SAP24" s="146"/>
      <c r="SAQ24" s="146"/>
      <c r="SAR24" s="146"/>
      <c r="SAS24" s="146"/>
      <c r="SAT24" s="146"/>
      <c r="SAU24" s="146"/>
      <c r="SAV24" s="146"/>
      <c r="SAW24" s="146"/>
      <c r="SAX24" s="146"/>
      <c r="SAY24" s="146"/>
      <c r="SAZ24" s="146"/>
      <c r="SBA24" s="146"/>
      <c r="SBB24" s="146"/>
      <c r="SBC24" s="146"/>
      <c r="SBD24" s="146"/>
      <c r="SBE24" s="146"/>
      <c r="SBF24" s="146"/>
      <c r="SBG24" s="146"/>
      <c r="SBH24" s="146"/>
      <c r="SBI24" s="146"/>
      <c r="SBJ24" s="146"/>
      <c r="SBK24" s="146"/>
      <c r="SBL24" s="146"/>
      <c r="SBM24" s="146"/>
      <c r="SBN24" s="146"/>
      <c r="SBO24" s="146"/>
      <c r="SBP24" s="146"/>
      <c r="SBQ24" s="146"/>
      <c r="SBR24" s="146"/>
      <c r="SBS24" s="146"/>
      <c r="SBT24" s="146"/>
      <c r="SBU24" s="146"/>
      <c r="SBV24" s="146"/>
      <c r="SBW24" s="146"/>
      <c r="SBX24" s="146"/>
      <c r="SBY24" s="146"/>
      <c r="SBZ24" s="146"/>
      <c r="SCA24" s="146"/>
      <c r="SCB24" s="146"/>
      <c r="SCC24" s="146"/>
      <c r="SCD24" s="146"/>
      <c r="SCE24" s="146"/>
      <c r="SCF24" s="146"/>
      <c r="SCG24" s="146"/>
      <c r="SCH24" s="146"/>
      <c r="SCI24" s="146"/>
      <c r="SCJ24" s="146"/>
      <c r="SCK24" s="146"/>
      <c r="SCL24" s="146"/>
      <c r="SCM24" s="146"/>
      <c r="SCN24" s="146"/>
      <c r="SCO24" s="146"/>
      <c r="SCP24" s="146"/>
      <c r="SCQ24" s="146"/>
      <c r="SCR24" s="146"/>
      <c r="SCS24" s="146"/>
      <c r="SCT24" s="146"/>
      <c r="SCU24" s="146"/>
      <c r="SCV24" s="146"/>
      <c r="SCW24" s="146"/>
      <c r="SCX24" s="146"/>
      <c r="SCY24" s="146"/>
      <c r="SCZ24" s="146"/>
      <c r="SDA24" s="146"/>
      <c r="SDB24" s="146"/>
      <c r="SDC24" s="146"/>
      <c r="SDD24" s="146"/>
      <c r="SDE24" s="146"/>
      <c r="SDF24" s="146"/>
      <c r="SDG24" s="146"/>
      <c r="SDH24" s="146"/>
      <c r="SDI24" s="146"/>
      <c r="SDJ24" s="146"/>
      <c r="SDK24" s="146"/>
      <c r="SDL24" s="146"/>
      <c r="SDM24" s="146"/>
      <c r="SDN24" s="146"/>
      <c r="SDO24" s="146"/>
      <c r="SDP24" s="146"/>
      <c r="SDQ24" s="146"/>
      <c r="SDR24" s="146"/>
      <c r="SDS24" s="146"/>
      <c r="SDT24" s="146"/>
      <c r="SDU24" s="146"/>
      <c r="SDV24" s="146"/>
      <c r="SDW24" s="146"/>
      <c r="SDX24" s="146"/>
      <c r="SDY24" s="146"/>
      <c r="SDZ24" s="146"/>
      <c r="SEA24" s="146"/>
      <c r="SEB24" s="146"/>
      <c r="SEC24" s="146"/>
      <c r="SED24" s="146"/>
      <c r="SEE24" s="146"/>
      <c r="SEF24" s="146"/>
      <c r="SEG24" s="146"/>
      <c r="SEH24" s="146"/>
      <c r="SEI24" s="146"/>
      <c r="SEJ24" s="146"/>
      <c r="SEK24" s="146"/>
      <c r="SEL24" s="146"/>
      <c r="SEM24" s="146"/>
      <c r="SEN24" s="146"/>
      <c r="SEO24" s="146"/>
      <c r="SEP24" s="146"/>
      <c r="SEQ24" s="146"/>
      <c r="SER24" s="146"/>
      <c r="SES24" s="146"/>
      <c r="SET24" s="146"/>
      <c r="SEU24" s="146"/>
      <c r="SEV24" s="146"/>
      <c r="SEW24" s="146"/>
      <c r="SEX24" s="146"/>
      <c r="SEY24" s="146"/>
      <c r="SEZ24" s="146"/>
      <c r="SFA24" s="146"/>
      <c r="SFB24" s="146"/>
      <c r="SFC24" s="146"/>
      <c r="SFD24" s="146"/>
      <c r="SFE24" s="146"/>
      <c r="SFF24" s="146"/>
      <c r="SFG24" s="146"/>
      <c r="SFH24" s="146"/>
      <c r="SFI24" s="146"/>
      <c r="SFJ24" s="146"/>
      <c r="SFK24" s="146"/>
      <c r="SFL24" s="146"/>
      <c r="SFM24" s="146"/>
      <c r="SFN24" s="146"/>
      <c r="SFO24" s="146"/>
      <c r="SFP24" s="146"/>
      <c r="SFQ24" s="146"/>
      <c r="SFR24" s="146"/>
      <c r="SFS24" s="146"/>
      <c r="SFT24" s="146"/>
      <c r="SFU24" s="146"/>
      <c r="SFV24" s="146"/>
      <c r="SFW24" s="146"/>
      <c r="SFX24" s="146"/>
      <c r="SFY24" s="146"/>
      <c r="SFZ24" s="146"/>
      <c r="SGA24" s="146"/>
      <c r="SGB24" s="146"/>
      <c r="SGC24" s="146"/>
      <c r="SGD24" s="146"/>
      <c r="SGE24" s="146"/>
      <c r="SGF24" s="146"/>
      <c r="SGG24" s="146"/>
      <c r="SGH24" s="146"/>
      <c r="SGI24" s="146"/>
      <c r="SGJ24" s="146"/>
      <c r="SGK24" s="146"/>
      <c r="SGL24" s="146"/>
      <c r="SGM24" s="146"/>
      <c r="SGN24" s="146"/>
      <c r="SGO24" s="146"/>
      <c r="SGP24" s="146"/>
      <c r="SGQ24" s="146"/>
      <c r="SGR24" s="146"/>
      <c r="SGS24" s="146"/>
      <c r="SGT24" s="146"/>
      <c r="SGU24" s="146"/>
      <c r="SGV24" s="146"/>
      <c r="SGW24" s="146"/>
      <c r="SGX24" s="146"/>
      <c r="SGY24" s="146"/>
      <c r="SGZ24" s="146"/>
      <c r="SHA24" s="146"/>
      <c r="SHB24" s="146"/>
      <c r="SHC24" s="146"/>
      <c r="SHD24" s="146"/>
      <c r="SHE24" s="146"/>
      <c r="SHF24" s="146"/>
      <c r="SHG24" s="146"/>
      <c r="SHH24" s="146"/>
      <c r="SHI24" s="146"/>
      <c r="SHJ24" s="146"/>
      <c r="SHK24" s="146"/>
      <c r="SHL24" s="146"/>
      <c r="SHM24" s="146"/>
      <c r="SHN24" s="146"/>
      <c r="SHO24" s="146"/>
      <c r="SHP24" s="146"/>
      <c r="SHQ24" s="146"/>
      <c r="SHR24" s="146"/>
      <c r="SHS24" s="146"/>
      <c r="SHT24" s="146"/>
      <c r="SHU24" s="146"/>
      <c r="SHV24" s="146"/>
      <c r="SHW24" s="146"/>
      <c r="SHX24" s="146"/>
      <c r="SHY24" s="146"/>
      <c r="SHZ24" s="146"/>
      <c r="SIA24" s="146"/>
      <c r="SIB24" s="146"/>
      <c r="SIC24" s="146"/>
      <c r="SID24" s="146"/>
      <c r="SIE24" s="146"/>
      <c r="SIF24" s="146"/>
      <c r="SIG24" s="146"/>
      <c r="SIH24" s="146"/>
      <c r="SII24" s="146"/>
      <c r="SIJ24" s="146"/>
      <c r="SIK24" s="146"/>
      <c r="SIL24" s="146"/>
      <c r="SIM24" s="146"/>
      <c r="SIN24" s="146"/>
      <c r="SIO24" s="146"/>
      <c r="SIP24" s="146"/>
      <c r="SIQ24" s="146"/>
      <c r="SIR24" s="146"/>
      <c r="SIS24" s="146"/>
      <c r="SIT24" s="146"/>
      <c r="SIU24" s="146"/>
      <c r="SIV24" s="146"/>
      <c r="SIW24" s="146"/>
      <c r="SIX24" s="146"/>
      <c r="SIY24" s="146"/>
      <c r="SIZ24" s="146"/>
      <c r="SJA24" s="146"/>
      <c r="SJB24" s="146"/>
      <c r="SJC24" s="146"/>
      <c r="SJD24" s="146"/>
      <c r="SJE24" s="146"/>
      <c r="SJF24" s="146"/>
      <c r="SJG24" s="146"/>
      <c r="SJH24" s="146"/>
      <c r="SJI24" s="146"/>
      <c r="SJJ24" s="146"/>
      <c r="SJK24" s="146"/>
      <c r="SJL24" s="146"/>
      <c r="SJM24" s="146"/>
      <c r="SJN24" s="146"/>
      <c r="SJO24" s="146"/>
      <c r="SJP24" s="146"/>
      <c r="SJQ24" s="146"/>
      <c r="SJR24" s="146"/>
      <c r="SJS24" s="146"/>
      <c r="SJT24" s="146"/>
      <c r="SJU24" s="146"/>
      <c r="SJV24" s="146"/>
      <c r="SJW24" s="146"/>
      <c r="SJX24" s="146"/>
      <c r="SJY24" s="146"/>
      <c r="SJZ24" s="146"/>
      <c r="SKA24" s="146"/>
      <c r="SKB24" s="146"/>
      <c r="SKC24" s="146"/>
      <c r="SKD24" s="146"/>
      <c r="SKE24" s="146"/>
      <c r="SKF24" s="146"/>
      <c r="SKG24" s="146"/>
      <c r="SKH24" s="146"/>
      <c r="SKI24" s="146"/>
      <c r="SKJ24" s="146"/>
      <c r="SKK24" s="146"/>
      <c r="SKL24" s="146"/>
      <c r="SKM24" s="146"/>
      <c r="SKN24" s="146"/>
      <c r="SKO24" s="146"/>
      <c r="SKP24" s="146"/>
      <c r="SKQ24" s="146"/>
      <c r="SKR24" s="146"/>
      <c r="SKS24" s="146"/>
      <c r="SKT24" s="146"/>
      <c r="SKU24" s="146"/>
      <c r="SKV24" s="146"/>
      <c r="SKW24" s="146"/>
      <c r="SKX24" s="146"/>
      <c r="SKY24" s="146"/>
      <c r="SKZ24" s="146"/>
      <c r="SLA24" s="146"/>
      <c r="SLB24" s="146"/>
      <c r="SLC24" s="146"/>
      <c r="SLD24" s="146"/>
      <c r="SLE24" s="146"/>
      <c r="SLF24" s="146"/>
      <c r="SLG24" s="146"/>
      <c r="SLH24" s="146"/>
      <c r="SLI24" s="146"/>
      <c r="SLJ24" s="146"/>
      <c r="SLK24" s="146"/>
      <c r="SLL24" s="146"/>
      <c r="SLM24" s="146"/>
      <c r="SLN24" s="146"/>
      <c r="SLO24" s="146"/>
      <c r="SLP24" s="146"/>
      <c r="SLQ24" s="146"/>
      <c r="SLR24" s="146"/>
      <c r="SLS24" s="146"/>
      <c r="SLT24" s="146"/>
      <c r="SLU24" s="146"/>
      <c r="SLV24" s="146"/>
      <c r="SLW24" s="146"/>
      <c r="SLX24" s="146"/>
      <c r="SLY24" s="146"/>
      <c r="SLZ24" s="146"/>
      <c r="SMA24" s="146"/>
      <c r="SMB24" s="146"/>
      <c r="SMC24" s="146"/>
      <c r="SMD24" s="146"/>
      <c r="SME24" s="146"/>
      <c r="SMF24" s="146"/>
      <c r="SMG24" s="146"/>
      <c r="SMH24" s="146"/>
      <c r="SMI24" s="146"/>
      <c r="SMJ24" s="146"/>
      <c r="SMK24" s="146"/>
      <c r="SML24" s="146"/>
      <c r="SMM24" s="146"/>
      <c r="SMN24" s="146"/>
      <c r="SMO24" s="146"/>
      <c r="SMP24" s="146"/>
      <c r="SMQ24" s="146"/>
      <c r="SMR24" s="146"/>
      <c r="SMS24" s="146"/>
      <c r="SMT24" s="146"/>
      <c r="SMU24" s="146"/>
      <c r="SMV24" s="146"/>
      <c r="SMW24" s="146"/>
      <c r="SMX24" s="146"/>
      <c r="SMY24" s="146"/>
      <c r="SMZ24" s="146"/>
      <c r="SNA24" s="146"/>
      <c r="SNB24" s="146"/>
      <c r="SNC24" s="146"/>
      <c r="SND24" s="146"/>
      <c r="SNE24" s="146"/>
      <c r="SNF24" s="146"/>
      <c r="SNG24" s="146"/>
      <c r="SNH24" s="146"/>
      <c r="SNI24" s="146"/>
      <c r="SNJ24" s="146"/>
      <c r="SNK24" s="146"/>
      <c r="SNL24" s="146"/>
      <c r="SNM24" s="146"/>
      <c r="SNN24" s="146"/>
      <c r="SNO24" s="146"/>
      <c r="SNP24" s="146"/>
      <c r="SNQ24" s="146"/>
      <c r="SNR24" s="146"/>
      <c r="SNS24" s="146"/>
      <c r="SNT24" s="146"/>
      <c r="SNU24" s="146"/>
      <c r="SNV24" s="146"/>
      <c r="SNW24" s="146"/>
      <c r="SNX24" s="146"/>
      <c r="SNY24" s="146"/>
      <c r="SNZ24" s="146"/>
      <c r="SOA24" s="146"/>
      <c r="SOB24" s="146"/>
      <c r="SOC24" s="146"/>
      <c r="SOD24" s="146"/>
      <c r="SOE24" s="146"/>
      <c r="SOF24" s="146"/>
      <c r="SOG24" s="146"/>
      <c r="SOH24" s="146"/>
      <c r="SOI24" s="146"/>
      <c r="SOJ24" s="146"/>
      <c r="SOK24" s="146"/>
      <c r="SOL24" s="146"/>
      <c r="SOM24" s="146"/>
      <c r="SON24" s="146"/>
      <c r="SOO24" s="146"/>
      <c r="SOP24" s="146"/>
      <c r="SOQ24" s="146"/>
      <c r="SOR24" s="146"/>
      <c r="SOS24" s="146"/>
      <c r="SOT24" s="146"/>
      <c r="SOU24" s="146"/>
      <c r="SOV24" s="146"/>
      <c r="SOW24" s="146"/>
      <c r="SOX24" s="146"/>
      <c r="SOY24" s="146"/>
      <c r="SOZ24" s="146"/>
      <c r="SPA24" s="146"/>
      <c r="SPB24" s="146"/>
      <c r="SPC24" s="146"/>
      <c r="SPD24" s="146"/>
      <c r="SPE24" s="146"/>
      <c r="SPF24" s="146"/>
      <c r="SPG24" s="146"/>
      <c r="SPH24" s="146"/>
      <c r="SPI24" s="146"/>
      <c r="SPJ24" s="146"/>
      <c r="SPK24" s="146"/>
      <c r="SPL24" s="146"/>
      <c r="SPM24" s="146"/>
      <c r="SPN24" s="146"/>
      <c r="SPO24" s="146"/>
      <c r="SPP24" s="146"/>
      <c r="SPQ24" s="146"/>
      <c r="SPR24" s="146"/>
      <c r="SPS24" s="146"/>
      <c r="SPT24" s="146"/>
      <c r="SPU24" s="146"/>
      <c r="SPV24" s="146"/>
      <c r="SPW24" s="146"/>
      <c r="SPX24" s="146"/>
      <c r="SPY24" s="146"/>
      <c r="SPZ24" s="146"/>
      <c r="SQA24" s="146"/>
      <c r="SQB24" s="146"/>
      <c r="SQC24" s="146"/>
      <c r="SQD24" s="146"/>
      <c r="SQE24" s="146"/>
      <c r="SQF24" s="146"/>
      <c r="SQG24" s="146"/>
      <c r="SQH24" s="146"/>
      <c r="SQI24" s="146"/>
      <c r="SQJ24" s="146"/>
      <c r="SQK24" s="146"/>
      <c r="SQL24" s="146"/>
      <c r="SQM24" s="146"/>
      <c r="SQN24" s="146"/>
      <c r="SQO24" s="146"/>
      <c r="SQP24" s="146"/>
      <c r="SQQ24" s="146"/>
      <c r="SQR24" s="146"/>
      <c r="SQS24" s="146"/>
      <c r="SQT24" s="146"/>
      <c r="SQU24" s="146"/>
      <c r="SQV24" s="146"/>
      <c r="SQW24" s="146"/>
      <c r="SQX24" s="146"/>
      <c r="SQY24" s="146"/>
      <c r="SQZ24" s="146"/>
      <c r="SRA24" s="146"/>
      <c r="SRB24" s="146"/>
      <c r="SRC24" s="146"/>
      <c r="SRD24" s="146"/>
      <c r="SRE24" s="146"/>
      <c r="SRF24" s="146"/>
      <c r="SRG24" s="146"/>
      <c r="SRH24" s="146"/>
      <c r="SRI24" s="146"/>
      <c r="SRJ24" s="146"/>
      <c r="SRK24" s="146"/>
      <c r="SRL24" s="146"/>
      <c r="SRM24" s="146"/>
      <c r="SRN24" s="146"/>
      <c r="SRO24" s="146"/>
      <c r="SRP24" s="146"/>
      <c r="SRQ24" s="146"/>
      <c r="SRR24" s="146"/>
      <c r="SRS24" s="146"/>
      <c r="SRT24" s="146"/>
      <c r="SRU24" s="146"/>
      <c r="SRV24" s="146"/>
      <c r="SRW24" s="146"/>
      <c r="SRX24" s="146"/>
      <c r="SRY24" s="146"/>
      <c r="SRZ24" s="146"/>
      <c r="SSA24" s="146"/>
      <c r="SSB24" s="146"/>
      <c r="SSC24" s="146"/>
      <c r="SSD24" s="146"/>
      <c r="SSE24" s="146"/>
      <c r="SSF24" s="146"/>
      <c r="SSG24" s="146"/>
      <c r="SSH24" s="146"/>
      <c r="SSI24" s="146"/>
      <c r="SSJ24" s="146"/>
      <c r="SSK24" s="146"/>
      <c r="SSL24" s="146"/>
      <c r="SSM24" s="146"/>
      <c r="SSN24" s="146"/>
      <c r="SSO24" s="146"/>
      <c r="SSP24" s="146"/>
      <c r="SSQ24" s="146"/>
      <c r="SSR24" s="146"/>
      <c r="SSS24" s="146"/>
      <c r="SST24" s="146"/>
      <c r="SSU24" s="146"/>
      <c r="SSV24" s="146"/>
      <c r="SSW24" s="146"/>
      <c r="SSX24" s="146"/>
      <c r="SSY24" s="146"/>
      <c r="SSZ24" s="146"/>
      <c r="STA24" s="146"/>
      <c r="STB24" s="146"/>
      <c r="STC24" s="146"/>
      <c r="STD24" s="146"/>
      <c r="STE24" s="146"/>
      <c r="STF24" s="146"/>
      <c r="STG24" s="146"/>
      <c r="STH24" s="146"/>
      <c r="STI24" s="146"/>
      <c r="STJ24" s="146"/>
      <c r="STK24" s="146"/>
      <c r="STL24" s="146"/>
      <c r="STM24" s="146"/>
      <c r="STN24" s="146"/>
      <c r="STO24" s="146"/>
      <c r="STP24" s="146"/>
      <c r="STQ24" s="146"/>
      <c r="STR24" s="146"/>
      <c r="STS24" s="146"/>
      <c r="STT24" s="146"/>
      <c r="STU24" s="146"/>
      <c r="STV24" s="146"/>
      <c r="STW24" s="146"/>
      <c r="STX24" s="146"/>
      <c r="STY24" s="146"/>
      <c r="STZ24" s="146"/>
      <c r="SUA24" s="146"/>
      <c r="SUB24" s="146"/>
      <c r="SUC24" s="146"/>
      <c r="SUD24" s="146"/>
      <c r="SUE24" s="146"/>
      <c r="SUF24" s="146"/>
      <c r="SUG24" s="146"/>
      <c r="SUH24" s="146"/>
      <c r="SUI24" s="146"/>
      <c r="SUJ24" s="146"/>
      <c r="SUK24" s="146"/>
      <c r="SUL24" s="146"/>
      <c r="SUM24" s="146"/>
      <c r="SUN24" s="146"/>
      <c r="SUO24" s="146"/>
      <c r="SUP24" s="146"/>
      <c r="SUQ24" s="146"/>
      <c r="SUR24" s="146"/>
      <c r="SUS24" s="146"/>
      <c r="SUT24" s="146"/>
      <c r="SUU24" s="146"/>
      <c r="SUV24" s="146"/>
      <c r="SUW24" s="146"/>
      <c r="SUX24" s="146"/>
      <c r="SUY24" s="146"/>
      <c r="SUZ24" s="146"/>
      <c r="SVA24" s="146"/>
      <c r="SVB24" s="146"/>
      <c r="SVC24" s="146"/>
      <c r="SVD24" s="146"/>
      <c r="SVE24" s="146"/>
      <c r="SVF24" s="146"/>
      <c r="SVG24" s="146"/>
      <c r="SVH24" s="146"/>
      <c r="SVI24" s="146"/>
      <c r="SVJ24" s="146"/>
      <c r="SVK24" s="146"/>
      <c r="SVL24" s="146"/>
      <c r="SVM24" s="146"/>
      <c r="SVN24" s="146"/>
      <c r="SVO24" s="146"/>
      <c r="SVP24" s="146"/>
      <c r="SVQ24" s="146"/>
      <c r="SVR24" s="146"/>
      <c r="SVS24" s="146"/>
      <c r="SVT24" s="146"/>
      <c r="SVU24" s="146"/>
      <c r="SVV24" s="146"/>
      <c r="SVW24" s="146"/>
      <c r="SVX24" s="146"/>
      <c r="SVY24" s="146"/>
      <c r="SVZ24" s="146"/>
      <c r="SWA24" s="146"/>
      <c r="SWB24" s="146"/>
      <c r="SWC24" s="146"/>
      <c r="SWD24" s="146"/>
      <c r="SWE24" s="146"/>
      <c r="SWF24" s="146"/>
      <c r="SWG24" s="146"/>
      <c r="SWH24" s="146"/>
      <c r="SWI24" s="146"/>
      <c r="SWJ24" s="146"/>
      <c r="SWK24" s="146"/>
      <c r="SWL24" s="146"/>
      <c r="SWM24" s="146"/>
      <c r="SWN24" s="146"/>
      <c r="SWO24" s="146"/>
      <c r="SWP24" s="146"/>
      <c r="SWQ24" s="146"/>
      <c r="SWR24" s="146"/>
      <c r="SWS24" s="146"/>
      <c r="SWT24" s="146"/>
      <c r="SWU24" s="146"/>
      <c r="SWV24" s="146"/>
      <c r="SWW24" s="146"/>
      <c r="SWX24" s="146"/>
      <c r="SWY24" s="146"/>
      <c r="SWZ24" s="146"/>
      <c r="SXA24" s="146"/>
      <c r="SXB24" s="146"/>
      <c r="SXC24" s="146"/>
      <c r="SXD24" s="146"/>
      <c r="SXE24" s="146"/>
      <c r="SXF24" s="146"/>
      <c r="SXG24" s="146"/>
      <c r="SXH24" s="146"/>
      <c r="SXI24" s="146"/>
      <c r="SXJ24" s="146"/>
      <c r="SXK24" s="146"/>
      <c r="SXL24" s="146"/>
      <c r="SXM24" s="146"/>
      <c r="SXN24" s="146"/>
      <c r="SXO24" s="146"/>
      <c r="SXP24" s="146"/>
      <c r="SXQ24" s="146"/>
      <c r="SXR24" s="146"/>
      <c r="SXS24" s="146"/>
      <c r="SXT24" s="146"/>
      <c r="SXU24" s="146"/>
      <c r="SXV24" s="146"/>
      <c r="SXW24" s="146"/>
      <c r="SXX24" s="146"/>
      <c r="SXY24" s="146"/>
      <c r="SXZ24" s="146"/>
      <c r="SYA24" s="146"/>
      <c r="SYB24" s="146"/>
      <c r="SYC24" s="146"/>
      <c r="SYD24" s="146"/>
      <c r="SYE24" s="146"/>
      <c r="SYF24" s="146"/>
      <c r="SYG24" s="146"/>
      <c r="SYH24" s="146"/>
      <c r="SYI24" s="146"/>
      <c r="SYJ24" s="146"/>
      <c r="SYK24" s="146"/>
      <c r="SYL24" s="146"/>
      <c r="SYM24" s="146"/>
      <c r="SYN24" s="146"/>
      <c r="SYO24" s="146"/>
      <c r="SYP24" s="146"/>
      <c r="SYQ24" s="146"/>
      <c r="SYR24" s="146"/>
      <c r="SYS24" s="146"/>
      <c r="SYT24" s="146"/>
      <c r="SYU24" s="146"/>
      <c r="SYV24" s="146"/>
      <c r="SYW24" s="146"/>
      <c r="SYX24" s="146"/>
      <c r="SYY24" s="146"/>
      <c r="SYZ24" s="146"/>
      <c r="SZA24" s="146"/>
      <c r="SZB24" s="146"/>
      <c r="SZC24" s="146"/>
      <c r="SZD24" s="146"/>
      <c r="SZE24" s="146"/>
      <c r="SZF24" s="146"/>
      <c r="SZG24" s="146"/>
      <c r="SZH24" s="146"/>
      <c r="SZI24" s="146"/>
      <c r="SZJ24" s="146"/>
      <c r="SZK24" s="146"/>
      <c r="SZL24" s="146"/>
      <c r="SZM24" s="146"/>
      <c r="SZN24" s="146"/>
      <c r="SZO24" s="146"/>
      <c r="SZP24" s="146"/>
      <c r="SZQ24" s="146"/>
      <c r="SZR24" s="146"/>
      <c r="SZS24" s="146"/>
      <c r="SZT24" s="146"/>
      <c r="SZU24" s="146"/>
      <c r="SZV24" s="146"/>
      <c r="SZW24" s="146"/>
      <c r="SZX24" s="146"/>
      <c r="SZY24" s="146"/>
      <c r="SZZ24" s="146"/>
      <c r="TAA24" s="146"/>
      <c r="TAB24" s="146"/>
      <c r="TAC24" s="146"/>
      <c r="TAD24" s="146"/>
      <c r="TAE24" s="146"/>
      <c r="TAF24" s="146"/>
      <c r="TAG24" s="146"/>
      <c r="TAH24" s="146"/>
      <c r="TAI24" s="146"/>
      <c r="TAJ24" s="146"/>
      <c r="TAK24" s="146"/>
      <c r="TAL24" s="146"/>
      <c r="TAM24" s="146"/>
      <c r="TAN24" s="146"/>
      <c r="TAO24" s="146"/>
      <c r="TAP24" s="146"/>
      <c r="TAQ24" s="146"/>
      <c r="TAR24" s="146"/>
      <c r="TAS24" s="146"/>
      <c r="TAT24" s="146"/>
      <c r="TAU24" s="146"/>
      <c r="TAV24" s="146"/>
      <c r="TAW24" s="146"/>
      <c r="TAX24" s="146"/>
      <c r="TAY24" s="146"/>
      <c r="TAZ24" s="146"/>
      <c r="TBA24" s="146"/>
      <c r="TBB24" s="146"/>
      <c r="TBC24" s="146"/>
      <c r="TBD24" s="146"/>
      <c r="TBE24" s="146"/>
      <c r="TBF24" s="146"/>
      <c r="TBG24" s="146"/>
      <c r="TBH24" s="146"/>
      <c r="TBI24" s="146"/>
      <c r="TBJ24" s="146"/>
      <c r="TBK24" s="146"/>
      <c r="TBL24" s="146"/>
      <c r="TBM24" s="146"/>
      <c r="TBN24" s="146"/>
      <c r="TBO24" s="146"/>
      <c r="TBP24" s="146"/>
      <c r="TBQ24" s="146"/>
      <c r="TBR24" s="146"/>
      <c r="TBS24" s="146"/>
      <c r="TBT24" s="146"/>
      <c r="TBU24" s="146"/>
      <c r="TBV24" s="146"/>
      <c r="TBW24" s="146"/>
      <c r="TBX24" s="146"/>
      <c r="TBY24" s="146"/>
      <c r="TBZ24" s="146"/>
      <c r="TCA24" s="146"/>
      <c r="TCB24" s="146"/>
      <c r="TCC24" s="146"/>
      <c r="TCD24" s="146"/>
      <c r="TCE24" s="146"/>
      <c r="TCF24" s="146"/>
      <c r="TCG24" s="146"/>
      <c r="TCH24" s="146"/>
      <c r="TCI24" s="146"/>
      <c r="TCJ24" s="146"/>
      <c r="TCK24" s="146"/>
      <c r="TCL24" s="146"/>
      <c r="TCM24" s="146"/>
      <c r="TCN24" s="146"/>
      <c r="TCO24" s="146"/>
      <c r="TCP24" s="146"/>
      <c r="TCQ24" s="146"/>
      <c r="TCR24" s="146"/>
      <c r="TCS24" s="146"/>
      <c r="TCT24" s="146"/>
      <c r="TCU24" s="146"/>
      <c r="TCV24" s="146"/>
      <c r="TCW24" s="146"/>
      <c r="TCX24" s="146"/>
      <c r="TCY24" s="146"/>
      <c r="TCZ24" s="146"/>
      <c r="TDA24" s="146"/>
      <c r="TDB24" s="146"/>
      <c r="TDC24" s="146"/>
      <c r="TDD24" s="146"/>
      <c r="TDE24" s="146"/>
      <c r="TDF24" s="146"/>
      <c r="TDG24" s="146"/>
      <c r="TDH24" s="146"/>
      <c r="TDI24" s="146"/>
      <c r="TDJ24" s="146"/>
      <c r="TDK24" s="146"/>
      <c r="TDL24" s="146"/>
      <c r="TDM24" s="146"/>
      <c r="TDN24" s="146"/>
      <c r="TDO24" s="146"/>
      <c r="TDP24" s="146"/>
      <c r="TDQ24" s="146"/>
      <c r="TDR24" s="146"/>
      <c r="TDS24" s="146"/>
      <c r="TDT24" s="146"/>
      <c r="TDU24" s="146"/>
      <c r="TDV24" s="146"/>
      <c r="TDW24" s="146"/>
      <c r="TDX24" s="146"/>
      <c r="TDY24" s="146"/>
      <c r="TDZ24" s="146"/>
      <c r="TEA24" s="146"/>
      <c r="TEB24" s="146"/>
      <c r="TEC24" s="146"/>
      <c r="TED24" s="146"/>
      <c r="TEE24" s="146"/>
      <c r="TEF24" s="146"/>
      <c r="TEG24" s="146"/>
      <c r="TEH24" s="146"/>
      <c r="TEI24" s="146"/>
      <c r="TEJ24" s="146"/>
      <c r="TEK24" s="146"/>
      <c r="TEL24" s="146"/>
      <c r="TEM24" s="146"/>
      <c r="TEN24" s="146"/>
      <c r="TEO24" s="146"/>
      <c r="TEP24" s="146"/>
      <c r="TEQ24" s="146"/>
      <c r="TER24" s="146"/>
      <c r="TES24" s="146"/>
      <c r="TET24" s="146"/>
      <c r="TEU24" s="146"/>
      <c r="TEV24" s="146"/>
      <c r="TEW24" s="146"/>
      <c r="TEX24" s="146"/>
      <c r="TEY24" s="146"/>
      <c r="TEZ24" s="146"/>
      <c r="TFA24" s="146"/>
      <c r="TFB24" s="146"/>
      <c r="TFC24" s="146"/>
      <c r="TFD24" s="146"/>
      <c r="TFE24" s="146"/>
      <c r="TFF24" s="146"/>
      <c r="TFG24" s="146"/>
      <c r="TFH24" s="146"/>
      <c r="TFI24" s="146"/>
      <c r="TFJ24" s="146"/>
      <c r="TFK24" s="146"/>
      <c r="TFL24" s="146"/>
      <c r="TFM24" s="146"/>
      <c r="TFN24" s="146"/>
      <c r="TFO24" s="146"/>
      <c r="TFP24" s="146"/>
      <c r="TFQ24" s="146"/>
      <c r="TFR24" s="146"/>
      <c r="TFS24" s="146"/>
      <c r="TFT24" s="146"/>
      <c r="TFU24" s="146"/>
      <c r="TFV24" s="146"/>
      <c r="TFW24" s="146"/>
      <c r="TFX24" s="146"/>
      <c r="TFY24" s="146"/>
      <c r="TFZ24" s="146"/>
      <c r="TGA24" s="146"/>
      <c r="TGB24" s="146"/>
      <c r="TGC24" s="146"/>
      <c r="TGD24" s="146"/>
      <c r="TGE24" s="146"/>
      <c r="TGF24" s="146"/>
      <c r="TGG24" s="146"/>
      <c r="TGH24" s="146"/>
      <c r="TGI24" s="146"/>
      <c r="TGJ24" s="146"/>
      <c r="TGK24" s="146"/>
      <c r="TGL24" s="146"/>
      <c r="TGM24" s="146"/>
      <c r="TGN24" s="146"/>
      <c r="TGO24" s="146"/>
      <c r="TGP24" s="146"/>
      <c r="TGQ24" s="146"/>
      <c r="TGR24" s="146"/>
      <c r="TGS24" s="146"/>
      <c r="TGT24" s="146"/>
      <c r="TGU24" s="146"/>
      <c r="TGV24" s="146"/>
      <c r="TGW24" s="146"/>
      <c r="TGX24" s="146"/>
      <c r="TGY24" s="146"/>
      <c r="TGZ24" s="146"/>
      <c r="THA24" s="146"/>
      <c r="THB24" s="146"/>
      <c r="THC24" s="146"/>
      <c r="THD24" s="146"/>
      <c r="THE24" s="146"/>
      <c r="THF24" s="146"/>
      <c r="THG24" s="146"/>
      <c r="THH24" s="146"/>
      <c r="THI24" s="146"/>
      <c r="THJ24" s="146"/>
      <c r="THK24" s="146"/>
      <c r="THL24" s="146"/>
      <c r="THM24" s="146"/>
      <c r="THN24" s="146"/>
      <c r="THO24" s="146"/>
      <c r="THP24" s="146"/>
      <c r="THQ24" s="146"/>
      <c r="THR24" s="146"/>
      <c r="THS24" s="146"/>
      <c r="THT24" s="146"/>
      <c r="THU24" s="146"/>
      <c r="THV24" s="146"/>
      <c r="THW24" s="146"/>
      <c r="THX24" s="146"/>
      <c r="THY24" s="146"/>
      <c r="THZ24" s="146"/>
      <c r="TIA24" s="146"/>
      <c r="TIB24" s="146"/>
      <c r="TIC24" s="146"/>
      <c r="TID24" s="146"/>
      <c r="TIE24" s="146"/>
      <c r="TIF24" s="146"/>
      <c r="TIG24" s="146"/>
      <c r="TIH24" s="146"/>
      <c r="TII24" s="146"/>
      <c r="TIJ24" s="146"/>
      <c r="TIK24" s="146"/>
      <c r="TIL24" s="146"/>
      <c r="TIM24" s="146"/>
      <c r="TIN24" s="146"/>
      <c r="TIO24" s="146"/>
      <c r="TIP24" s="146"/>
      <c r="TIQ24" s="146"/>
      <c r="TIR24" s="146"/>
      <c r="TIS24" s="146"/>
      <c r="TIT24" s="146"/>
      <c r="TIU24" s="146"/>
      <c r="TIV24" s="146"/>
      <c r="TIW24" s="146"/>
      <c r="TIX24" s="146"/>
      <c r="TIY24" s="146"/>
      <c r="TIZ24" s="146"/>
      <c r="TJA24" s="146"/>
      <c r="TJB24" s="146"/>
      <c r="TJC24" s="146"/>
      <c r="TJD24" s="146"/>
      <c r="TJE24" s="146"/>
      <c r="TJF24" s="146"/>
      <c r="TJG24" s="146"/>
      <c r="TJH24" s="146"/>
      <c r="TJI24" s="146"/>
      <c r="TJJ24" s="146"/>
      <c r="TJK24" s="146"/>
      <c r="TJL24" s="146"/>
      <c r="TJM24" s="146"/>
      <c r="TJN24" s="146"/>
      <c r="TJO24" s="146"/>
      <c r="TJP24" s="146"/>
      <c r="TJQ24" s="146"/>
      <c r="TJR24" s="146"/>
      <c r="TJS24" s="146"/>
      <c r="TJT24" s="146"/>
      <c r="TJU24" s="146"/>
      <c r="TJV24" s="146"/>
      <c r="TJW24" s="146"/>
      <c r="TJX24" s="146"/>
      <c r="TJY24" s="146"/>
      <c r="TJZ24" s="146"/>
      <c r="TKA24" s="146"/>
      <c r="TKB24" s="146"/>
      <c r="TKC24" s="146"/>
      <c r="TKD24" s="146"/>
      <c r="TKE24" s="146"/>
      <c r="TKF24" s="146"/>
      <c r="TKG24" s="146"/>
      <c r="TKH24" s="146"/>
      <c r="TKI24" s="146"/>
      <c r="TKJ24" s="146"/>
      <c r="TKK24" s="146"/>
      <c r="TKL24" s="146"/>
      <c r="TKM24" s="146"/>
      <c r="TKN24" s="146"/>
      <c r="TKO24" s="146"/>
      <c r="TKP24" s="146"/>
      <c r="TKQ24" s="146"/>
      <c r="TKR24" s="146"/>
      <c r="TKS24" s="146"/>
      <c r="TKT24" s="146"/>
      <c r="TKU24" s="146"/>
      <c r="TKV24" s="146"/>
      <c r="TKW24" s="146"/>
      <c r="TKX24" s="146"/>
      <c r="TKY24" s="146"/>
      <c r="TKZ24" s="146"/>
      <c r="TLA24" s="146"/>
      <c r="TLB24" s="146"/>
      <c r="TLC24" s="146"/>
      <c r="TLD24" s="146"/>
      <c r="TLE24" s="146"/>
      <c r="TLF24" s="146"/>
      <c r="TLG24" s="146"/>
      <c r="TLH24" s="146"/>
      <c r="TLI24" s="146"/>
      <c r="TLJ24" s="146"/>
      <c r="TLK24" s="146"/>
      <c r="TLL24" s="146"/>
      <c r="TLM24" s="146"/>
      <c r="TLN24" s="146"/>
      <c r="TLO24" s="146"/>
      <c r="TLP24" s="146"/>
      <c r="TLQ24" s="146"/>
      <c r="TLR24" s="146"/>
      <c r="TLS24" s="146"/>
      <c r="TLT24" s="146"/>
      <c r="TLU24" s="146"/>
      <c r="TLV24" s="146"/>
      <c r="TLW24" s="146"/>
      <c r="TLX24" s="146"/>
      <c r="TLY24" s="146"/>
      <c r="TLZ24" s="146"/>
      <c r="TMA24" s="146"/>
      <c r="TMB24" s="146"/>
      <c r="TMC24" s="146"/>
      <c r="TMD24" s="146"/>
      <c r="TME24" s="146"/>
      <c r="TMF24" s="146"/>
      <c r="TMG24" s="146"/>
      <c r="TMH24" s="146"/>
      <c r="TMI24" s="146"/>
      <c r="TMJ24" s="146"/>
      <c r="TMK24" s="146"/>
      <c r="TML24" s="146"/>
      <c r="TMM24" s="146"/>
      <c r="TMN24" s="146"/>
      <c r="TMO24" s="146"/>
      <c r="TMP24" s="146"/>
      <c r="TMQ24" s="146"/>
      <c r="TMR24" s="146"/>
      <c r="TMS24" s="146"/>
      <c r="TMT24" s="146"/>
      <c r="TMU24" s="146"/>
      <c r="TMV24" s="146"/>
      <c r="TMW24" s="146"/>
      <c r="TMX24" s="146"/>
      <c r="TMY24" s="146"/>
      <c r="TMZ24" s="146"/>
      <c r="TNA24" s="146"/>
      <c r="TNB24" s="146"/>
      <c r="TNC24" s="146"/>
      <c r="TND24" s="146"/>
      <c r="TNE24" s="146"/>
      <c r="TNF24" s="146"/>
      <c r="TNG24" s="146"/>
      <c r="TNH24" s="146"/>
      <c r="TNI24" s="146"/>
      <c r="TNJ24" s="146"/>
      <c r="TNK24" s="146"/>
      <c r="TNL24" s="146"/>
      <c r="TNM24" s="146"/>
      <c r="TNN24" s="146"/>
      <c r="TNO24" s="146"/>
      <c r="TNP24" s="146"/>
      <c r="TNQ24" s="146"/>
      <c r="TNR24" s="146"/>
      <c r="TNS24" s="146"/>
      <c r="TNT24" s="146"/>
      <c r="TNU24" s="146"/>
      <c r="TNV24" s="146"/>
      <c r="TNW24" s="146"/>
      <c r="TNX24" s="146"/>
      <c r="TNY24" s="146"/>
      <c r="TNZ24" s="146"/>
      <c r="TOA24" s="146"/>
      <c r="TOB24" s="146"/>
      <c r="TOC24" s="146"/>
      <c r="TOD24" s="146"/>
      <c r="TOE24" s="146"/>
      <c r="TOF24" s="146"/>
      <c r="TOG24" s="146"/>
      <c r="TOH24" s="146"/>
      <c r="TOI24" s="146"/>
      <c r="TOJ24" s="146"/>
      <c r="TOK24" s="146"/>
      <c r="TOL24" s="146"/>
      <c r="TOM24" s="146"/>
      <c r="TON24" s="146"/>
      <c r="TOO24" s="146"/>
      <c r="TOP24" s="146"/>
      <c r="TOQ24" s="146"/>
      <c r="TOR24" s="146"/>
      <c r="TOS24" s="146"/>
      <c r="TOT24" s="146"/>
      <c r="TOU24" s="146"/>
      <c r="TOV24" s="146"/>
      <c r="TOW24" s="146"/>
      <c r="TOX24" s="146"/>
      <c r="TOY24" s="146"/>
      <c r="TOZ24" s="146"/>
      <c r="TPA24" s="146"/>
      <c r="TPB24" s="146"/>
      <c r="TPC24" s="146"/>
      <c r="TPD24" s="146"/>
      <c r="TPE24" s="146"/>
      <c r="TPF24" s="146"/>
      <c r="TPG24" s="146"/>
      <c r="TPH24" s="146"/>
      <c r="TPI24" s="146"/>
      <c r="TPJ24" s="146"/>
      <c r="TPK24" s="146"/>
      <c r="TPL24" s="146"/>
      <c r="TPM24" s="146"/>
      <c r="TPN24" s="146"/>
      <c r="TPO24" s="146"/>
      <c r="TPP24" s="146"/>
      <c r="TPQ24" s="146"/>
      <c r="TPR24" s="146"/>
      <c r="TPS24" s="146"/>
      <c r="TPT24" s="146"/>
      <c r="TPU24" s="146"/>
      <c r="TPV24" s="146"/>
      <c r="TPW24" s="146"/>
      <c r="TPX24" s="146"/>
      <c r="TPY24" s="146"/>
      <c r="TPZ24" s="146"/>
      <c r="TQA24" s="146"/>
      <c r="TQB24" s="146"/>
      <c r="TQC24" s="146"/>
      <c r="TQD24" s="146"/>
      <c r="TQE24" s="146"/>
      <c r="TQF24" s="146"/>
      <c r="TQG24" s="146"/>
      <c r="TQH24" s="146"/>
      <c r="TQI24" s="146"/>
      <c r="TQJ24" s="146"/>
      <c r="TQK24" s="146"/>
      <c r="TQL24" s="146"/>
      <c r="TQM24" s="146"/>
      <c r="TQN24" s="146"/>
      <c r="TQO24" s="146"/>
      <c r="TQP24" s="146"/>
      <c r="TQQ24" s="146"/>
      <c r="TQR24" s="146"/>
      <c r="TQS24" s="146"/>
      <c r="TQT24" s="146"/>
      <c r="TQU24" s="146"/>
      <c r="TQV24" s="146"/>
      <c r="TQW24" s="146"/>
      <c r="TQX24" s="146"/>
      <c r="TQY24" s="146"/>
      <c r="TQZ24" s="146"/>
      <c r="TRA24" s="146"/>
      <c r="TRB24" s="146"/>
      <c r="TRC24" s="146"/>
      <c r="TRD24" s="146"/>
      <c r="TRE24" s="146"/>
      <c r="TRF24" s="146"/>
      <c r="TRG24" s="146"/>
      <c r="TRH24" s="146"/>
      <c r="TRI24" s="146"/>
      <c r="TRJ24" s="146"/>
      <c r="TRK24" s="146"/>
      <c r="TRL24" s="146"/>
      <c r="TRM24" s="146"/>
      <c r="TRN24" s="146"/>
      <c r="TRO24" s="146"/>
      <c r="TRP24" s="146"/>
      <c r="TRQ24" s="146"/>
      <c r="TRR24" s="146"/>
      <c r="TRS24" s="146"/>
      <c r="TRT24" s="146"/>
      <c r="TRU24" s="146"/>
      <c r="TRV24" s="146"/>
      <c r="TRW24" s="146"/>
      <c r="TRX24" s="146"/>
      <c r="TRY24" s="146"/>
      <c r="TRZ24" s="146"/>
      <c r="TSA24" s="146"/>
      <c r="TSB24" s="146"/>
      <c r="TSC24" s="146"/>
      <c r="TSD24" s="146"/>
      <c r="TSE24" s="146"/>
      <c r="TSF24" s="146"/>
      <c r="TSG24" s="146"/>
      <c r="TSH24" s="146"/>
      <c r="TSI24" s="146"/>
      <c r="TSJ24" s="146"/>
      <c r="TSK24" s="146"/>
      <c r="TSL24" s="146"/>
      <c r="TSM24" s="146"/>
      <c r="TSN24" s="146"/>
      <c r="TSO24" s="146"/>
      <c r="TSP24" s="146"/>
      <c r="TSQ24" s="146"/>
      <c r="TSR24" s="146"/>
      <c r="TSS24" s="146"/>
      <c r="TST24" s="146"/>
      <c r="TSU24" s="146"/>
      <c r="TSV24" s="146"/>
      <c r="TSW24" s="146"/>
      <c r="TSX24" s="146"/>
      <c r="TSY24" s="146"/>
      <c r="TSZ24" s="146"/>
      <c r="TTA24" s="146"/>
      <c r="TTB24" s="146"/>
      <c r="TTC24" s="146"/>
      <c r="TTD24" s="146"/>
      <c r="TTE24" s="146"/>
      <c r="TTF24" s="146"/>
      <c r="TTG24" s="146"/>
      <c r="TTH24" s="146"/>
      <c r="TTI24" s="146"/>
      <c r="TTJ24" s="146"/>
      <c r="TTK24" s="146"/>
      <c r="TTL24" s="146"/>
      <c r="TTM24" s="146"/>
      <c r="TTN24" s="146"/>
      <c r="TTO24" s="146"/>
      <c r="TTP24" s="146"/>
      <c r="TTQ24" s="146"/>
      <c r="TTR24" s="146"/>
      <c r="TTS24" s="146"/>
      <c r="TTT24" s="146"/>
      <c r="TTU24" s="146"/>
      <c r="TTV24" s="146"/>
      <c r="TTW24" s="146"/>
      <c r="TTX24" s="146"/>
      <c r="TTY24" s="146"/>
      <c r="TTZ24" s="146"/>
      <c r="TUA24" s="146"/>
      <c r="TUB24" s="146"/>
      <c r="TUC24" s="146"/>
      <c r="TUD24" s="146"/>
      <c r="TUE24" s="146"/>
      <c r="TUF24" s="146"/>
      <c r="TUG24" s="146"/>
      <c r="TUH24" s="146"/>
      <c r="TUI24" s="146"/>
      <c r="TUJ24" s="146"/>
      <c r="TUK24" s="146"/>
      <c r="TUL24" s="146"/>
      <c r="TUM24" s="146"/>
      <c r="TUN24" s="146"/>
      <c r="TUO24" s="146"/>
      <c r="TUP24" s="146"/>
      <c r="TUQ24" s="146"/>
      <c r="TUR24" s="146"/>
      <c r="TUS24" s="146"/>
      <c r="TUT24" s="146"/>
      <c r="TUU24" s="146"/>
      <c r="TUV24" s="146"/>
      <c r="TUW24" s="146"/>
      <c r="TUX24" s="146"/>
      <c r="TUY24" s="146"/>
      <c r="TUZ24" s="146"/>
      <c r="TVA24" s="146"/>
      <c r="TVB24" s="146"/>
      <c r="TVC24" s="146"/>
      <c r="TVD24" s="146"/>
      <c r="TVE24" s="146"/>
      <c r="TVF24" s="146"/>
      <c r="TVG24" s="146"/>
      <c r="TVH24" s="146"/>
      <c r="TVI24" s="146"/>
      <c r="TVJ24" s="146"/>
      <c r="TVK24" s="146"/>
      <c r="TVL24" s="146"/>
      <c r="TVM24" s="146"/>
      <c r="TVN24" s="146"/>
      <c r="TVO24" s="146"/>
      <c r="TVP24" s="146"/>
      <c r="TVQ24" s="146"/>
      <c r="TVR24" s="146"/>
      <c r="TVS24" s="146"/>
      <c r="TVT24" s="146"/>
      <c r="TVU24" s="146"/>
      <c r="TVV24" s="146"/>
      <c r="TVW24" s="146"/>
      <c r="TVX24" s="146"/>
      <c r="TVY24" s="146"/>
      <c r="TVZ24" s="146"/>
      <c r="TWA24" s="146"/>
      <c r="TWB24" s="146"/>
      <c r="TWC24" s="146"/>
      <c r="TWD24" s="146"/>
      <c r="TWE24" s="146"/>
      <c r="TWF24" s="146"/>
      <c r="TWG24" s="146"/>
      <c r="TWH24" s="146"/>
      <c r="TWI24" s="146"/>
      <c r="TWJ24" s="146"/>
      <c r="TWK24" s="146"/>
      <c r="TWL24" s="146"/>
      <c r="TWM24" s="146"/>
      <c r="TWN24" s="146"/>
      <c r="TWO24" s="146"/>
      <c r="TWP24" s="146"/>
      <c r="TWQ24" s="146"/>
      <c r="TWR24" s="146"/>
      <c r="TWS24" s="146"/>
      <c r="TWT24" s="146"/>
      <c r="TWU24" s="146"/>
      <c r="TWV24" s="146"/>
      <c r="TWW24" s="146"/>
      <c r="TWX24" s="146"/>
      <c r="TWY24" s="146"/>
      <c r="TWZ24" s="146"/>
      <c r="TXA24" s="146"/>
      <c r="TXB24" s="146"/>
      <c r="TXC24" s="146"/>
      <c r="TXD24" s="146"/>
      <c r="TXE24" s="146"/>
      <c r="TXF24" s="146"/>
      <c r="TXG24" s="146"/>
      <c r="TXH24" s="146"/>
      <c r="TXI24" s="146"/>
      <c r="TXJ24" s="146"/>
      <c r="TXK24" s="146"/>
      <c r="TXL24" s="146"/>
      <c r="TXM24" s="146"/>
      <c r="TXN24" s="146"/>
      <c r="TXO24" s="146"/>
      <c r="TXP24" s="146"/>
      <c r="TXQ24" s="146"/>
      <c r="TXR24" s="146"/>
      <c r="TXS24" s="146"/>
      <c r="TXT24" s="146"/>
      <c r="TXU24" s="146"/>
      <c r="TXV24" s="146"/>
      <c r="TXW24" s="146"/>
      <c r="TXX24" s="146"/>
      <c r="TXY24" s="146"/>
      <c r="TXZ24" s="146"/>
      <c r="TYA24" s="146"/>
      <c r="TYB24" s="146"/>
      <c r="TYC24" s="146"/>
      <c r="TYD24" s="146"/>
      <c r="TYE24" s="146"/>
      <c r="TYF24" s="146"/>
      <c r="TYG24" s="146"/>
      <c r="TYH24" s="146"/>
      <c r="TYI24" s="146"/>
      <c r="TYJ24" s="146"/>
      <c r="TYK24" s="146"/>
      <c r="TYL24" s="146"/>
      <c r="TYM24" s="146"/>
      <c r="TYN24" s="146"/>
      <c r="TYO24" s="146"/>
      <c r="TYP24" s="146"/>
      <c r="TYQ24" s="146"/>
      <c r="TYR24" s="146"/>
      <c r="TYS24" s="146"/>
      <c r="TYT24" s="146"/>
      <c r="TYU24" s="146"/>
      <c r="TYV24" s="146"/>
      <c r="TYW24" s="146"/>
      <c r="TYX24" s="146"/>
      <c r="TYY24" s="146"/>
      <c r="TYZ24" s="146"/>
      <c r="TZA24" s="146"/>
      <c r="TZB24" s="146"/>
      <c r="TZC24" s="146"/>
      <c r="TZD24" s="146"/>
      <c r="TZE24" s="146"/>
      <c r="TZF24" s="146"/>
      <c r="TZG24" s="146"/>
      <c r="TZH24" s="146"/>
      <c r="TZI24" s="146"/>
      <c r="TZJ24" s="146"/>
      <c r="TZK24" s="146"/>
      <c r="TZL24" s="146"/>
      <c r="TZM24" s="146"/>
      <c r="TZN24" s="146"/>
      <c r="TZO24" s="146"/>
      <c r="TZP24" s="146"/>
      <c r="TZQ24" s="146"/>
      <c r="TZR24" s="146"/>
      <c r="TZS24" s="146"/>
      <c r="TZT24" s="146"/>
      <c r="TZU24" s="146"/>
      <c r="TZV24" s="146"/>
      <c r="TZW24" s="146"/>
      <c r="TZX24" s="146"/>
      <c r="TZY24" s="146"/>
      <c r="TZZ24" s="146"/>
      <c r="UAA24" s="146"/>
      <c r="UAB24" s="146"/>
      <c r="UAC24" s="146"/>
      <c r="UAD24" s="146"/>
      <c r="UAE24" s="146"/>
      <c r="UAF24" s="146"/>
      <c r="UAG24" s="146"/>
      <c r="UAH24" s="146"/>
      <c r="UAI24" s="146"/>
      <c r="UAJ24" s="146"/>
      <c r="UAK24" s="146"/>
      <c r="UAL24" s="146"/>
      <c r="UAM24" s="146"/>
      <c r="UAN24" s="146"/>
      <c r="UAO24" s="146"/>
      <c r="UAP24" s="146"/>
      <c r="UAQ24" s="146"/>
      <c r="UAR24" s="146"/>
      <c r="UAS24" s="146"/>
      <c r="UAT24" s="146"/>
      <c r="UAU24" s="146"/>
      <c r="UAV24" s="146"/>
      <c r="UAW24" s="146"/>
      <c r="UAX24" s="146"/>
      <c r="UAY24" s="146"/>
      <c r="UAZ24" s="146"/>
      <c r="UBA24" s="146"/>
      <c r="UBB24" s="146"/>
      <c r="UBC24" s="146"/>
      <c r="UBD24" s="146"/>
      <c r="UBE24" s="146"/>
      <c r="UBF24" s="146"/>
      <c r="UBG24" s="146"/>
      <c r="UBH24" s="146"/>
      <c r="UBI24" s="146"/>
      <c r="UBJ24" s="146"/>
      <c r="UBK24" s="146"/>
      <c r="UBL24" s="146"/>
      <c r="UBM24" s="146"/>
      <c r="UBN24" s="146"/>
      <c r="UBO24" s="146"/>
      <c r="UBP24" s="146"/>
      <c r="UBQ24" s="146"/>
      <c r="UBR24" s="146"/>
      <c r="UBS24" s="146"/>
      <c r="UBT24" s="146"/>
      <c r="UBU24" s="146"/>
      <c r="UBV24" s="146"/>
      <c r="UBW24" s="146"/>
      <c r="UBX24" s="146"/>
      <c r="UBY24" s="146"/>
      <c r="UBZ24" s="146"/>
      <c r="UCA24" s="146"/>
      <c r="UCB24" s="146"/>
      <c r="UCC24" s="146"/>
      <c r="UCD24" s="146"/>
      <c r="UCE24" s="146"/>
      <c r="UCF24" s="146"/>
      <c r="UCG24" s="146"/>
      <c r="UCH24" s="146"/>
      <c r="UCI24" s="146"/>
      <c r="UCJ24" s="146"/>
      <c r="UCK24" s="146"/>
      <c r="UCL24" s="146"/>
      <c r="UCM24" s="146"/>
      <c r="UCN24" s="146"/>
      <c r="UCO24" s="146"/>
      <c r="UCP24" s="146"/>
      <c r="UCQ24" s="146"/>
      <c r="UCR24" s="146"/>
      <c r="UCS24" s="146"/>
      <c r="UCT24" s="146"/>
      <c r="UCU24" s="146"/>
      <c r="UCV24" s="146"/>
      <c r="UCW24" s="146"/>
      <c r="UCX24" s="146"/>
      <c r="UCY24" s="146"/>
      <c r="UCZ24" s="146"/>
      <c r="UDA24" s="146"/>
      <c r="UDB24" s="146"/>
      <c r="UDC24" s="146"/>
      <c r="UDD24" s="146"/>
      <c r="UDE24" s="146"/>
      <c r="UDF24" s="146"/>
      <c r="UDG24" s="146"/>
      <c r="UDH24" s="146"/>
      <c r="UDI24" s="146"/>
      <c r="UDJ24" s="146"/>
      <c r="UDK24" s="146"/>
      <c r="UDL24" s="146"/>
      <c r="UDM24" s="146"/>
      <c r="UDN24" s="146"/>
      <c r="UDO24" s="146"/>
      <c r="UDP24" s="146"/>
      <c r="UDQ24" s="146"/>
      <c r="UDR24" s="146"/>
      <c r="UDS24" s="146"/>
      <c r="UDT24" s="146"/>
      <c r="UDU24" s="146"/>
      <c r="UDV24" s="146"/>
      <c r="UDW24" s="146"/>
      <c r="UDX24" s="146"/>
      <c r="UDY24" s="146"/>
      <c r="UDZ24" s="146"/>
      <c r="UEA24" s="146"/>
      <c r="UEB24" s="146"/>
      <c r="UEC24" s="146"/>
      <c r="UED24" s="146"/>
      <c r="UEE24" s="146"/>
      <c r="UEF24" s="146"/>
      <c r="UEG24" s="146"/>
      <c r="UEH24" s="146"/>
      <c r="UEI24" s="146"/>
      <c r="UEJ24" s="146"/>
      <c r="UEK24" s="146"/>
      <c r="UEL24" s="146"/>
      <c r="UEM24" s="146"/>
      <c r="UEN24" s="146"/>
      <c r="UEO24" s="146"/>
      <c r="UEP24" s="146"/>
      <c r="UEQ24" s="146"/>
      <c r="UER24" s="146"/>
      <c r="UES24" s="146"/>
      <c r="UET24" s="146"/>
      <c r="UEU24" s="146"/>
      <c r="UEV24" s="146"/>
      <c r="UEW24" s="146"/>
      <c r="UEX24" s="146"/>
      <c r="UEY24" s="146"/>
      <c r="UEZ24" s="146"/>
      <c r="UFA24" s="146"/>
      <c r="UFB24" s="146"/>
      <c r="UFC24" s="146"/>
      <c r="UFD24" s="146"/>
      <c r="UFE24" s="146"/>
      <c r="UFF24" s="146"/>
      <c r="UFG24" s="146"/>
      <c r="UFH24" s="146"/>
      <c r="UFI24" s="146"/>
      <c r="UFJ24" s="146"/>
      <c r="UFK24" s="146"/>
      <c r="UFL24" s="146"/>
      <c r="UFM24" s="146"/>
      <c r="UFN24" s="146"/>
      <c r="UFO24" s="146"/>
      <c r="UFP24" s="146"/>
      <c r="UFQ24" s="146"/>
      <c r="UFR24" s="146"/>
      <c r="UFS24" s="146"/>
      <c r="UFT24" s="146"/>
      <c r="UFU24" s="146"/>
      <c r="UFV24" s="146"/>
      <c r="UFW24" s="146"/>
      <c r="UFX24" s="146"/>
      <c r="UFY24" s="146"/>
      <c r="UFZ24" s="146"/>
      <c r="UGA24" s="146"/>
      <c r="UGB24" s="146"/>
      <c r="UGC24" s="146"/>
      <c r="UGD24" s="146"/>
      <c r="UGE24" s="146"/>
      <c r="UGF24" s="146"/>
      <c r="UGG24" s="146"/>
      <c r="UGH24" s="146"/>
      <c r="UGI24" s="146"/>
      <c r="UGJ24" s="146"/>
      <c r="UGK24" s="146"/>
      <c r="UGL24" s="146"/>
      <c r="UGM24" s="146"/>
      <c r="UGN24" s="146"/>
      <c r="UGO24" s="146"/>
      <c r="UGP24" s="146"/>
      <c r="UGQ24" s="146"/>
      <c r="UGR24" s="146"/>
      <c r="UGS24" s="146"/>
      <c r="UGT24" s="146"/>
      <c r="UGU24" s="146"/>
      <c r="UGV24" s="146"/>
      <c r="UGW24" s="146"/>
      <c r="UGX24" s="146"/>
      <c r="UGY24" s="146"/>
      <c r="UGZ24" s="146"/>
      <c r="UHA24" s="146"/>
      <c r="UHB24" s="146"/>
      <c r="UHC24" s="146"/>
      <c r="UHD24" s="146"/>
      <c r="UHE24" s="146"/>
      <c r="UHF24" s="146"/>
      <c r="UHG24" s="146"/>
      <c r="UHH24" s="146"/>
      <c r="UHI24" s="146"/>
      <c r="UHJ24" s="146"/>
      <c r="UHK24" s="146"/>
      <c r="UHL24" s="146"/>
      <c r="UHM24" s="146"/>
      <c r="UHN24" s="146"/>
      <c r="UHO24" s="146"/>
      <c r="UHP24" s="146"/>
      <c r="UHQ24" s="146"/>
      <c r="UHR24" s="146"/>
      <c r="UHS24" s="146"/>
      <c r="UHT24" s="146"/>
      <c r="UHU24" s="146"/>
      <c r="UHV24" s="146"/>
      <c r="UHW24" s="146"/>
      <c r="UHX24" s="146"/>
      <c r="UHY24" s="146"/>
      <c r="UHZ24" s="146"/>
      <c r="UIA24" s="146"/>
      <c r="UIB24" s="146"/>
      <c r="UIC24" s="146"/>
      <c r="UID24" s="146"/>
      <c r="UIE24" s="146"/>
      <c r="UIF24" s="146"/>
      <c r="UIG24" s="146"/>
      <c r="UIH24" s="146"/>
      <c r="UII24" s="146"/>
      <c r="UIJ24" s="146"/>
      <c r="UIK24" s="146"/>
      <c r="UIL24" s="146"/>
      <c r="UIM24" s="146"/>
      <c r="UIN24" s="146"/>
      <c r="UIO24" s="146"/>
      <c r="UIP24" s="146"/>
      <c r="UIQ24" s="146"/>
      <c r="UIR24" s="146"/>
      <c r="UIS24" s="146"/>
      <c r="UIT24" s="146"/>
      <c r="UIU24" s="146"/>
      <c r="UIV24" s="146"/>
      <c r="UIW24" s="146"/>
      <c r="UIX24" s="146"/>
      <c r="UIY24" s="146"/>
      <c r="UIZ24" s="146"/>
      <c r="UJA24" s="146"/>
      <c r="UJB24" s="146"/>
      <c r="UJC24" s="146"/>
      <c r="UJD24" s="146"/>
      <c r="UJE24" s="146"/>
      <c r="UJF24" s="146"/>
      <c r="UJG24" s="146"/>
      <c r="UJH24" s="146"/>
      <c r="UJI24" s="146"/>
      <c r="UJJ24" s="146"/>
      <c r="UJK24" s="146"/>
      <c r="UJL24" s="146"/>
      <c r="UJM24" s="146"/>
      <c r="UJN24" s="146"/>
      <c r="UJO24" s="146"/>
      <c r="UJP24" s="146"/>
      <c r="UJQ24" s="146"/>
      <c r="UJR24" s="146"/>
      <c r="UJS24" s="146"/>
      <c r="UJT24" s="146"/>
      <c r="UJU24" s="146"/>
      <c r="UJV24" s="146"/>
      <c r="UJW24" s="146"/>
      <c r="UJX24" s="146"/>
      <c r="UJY24" s="146"/>
      <c r="UJZ24" s="146"/>
      <c r="UKA24" s="146"/>
      <c r="UKB24" s="146"/>
      <c r="UKC24" s="146"/>
      <c r="UKD24" s="146"/>
      <c r="UKE24" s="146"/>
      <c r="UKF24" s="146"/>
      <c r="UKG24" s="146"/>
      <c r="UKH24" s="146"/>
      <c r="UKI24" s="146"/>
      <c r="UKJ24" s="146"/>
      <c r="UKK24" s="146"/>
      <c r="UKL24" s="146"/>
      <c r="UKM24" s="146"/>
      <c r="UKN24" s="146"/>
      <c r="UKO24" s="146"/>
      <c r="UKP24" s="146"/>
      <c r="UKQ24" s="146"/>
      <c r="UKR24" s="146"/>
      <c r="UKS24" s="146"/>
      <c r="UKT24" s="146"/>
      <c r="UKU24" s="146"/>
      <c r="UKV24" s="146"/>
      <c r="UKW24" s="146"/>
      <c r="UKX24" s="146"/>
      <c r="UKY24" s="146"/>
      <c r="UKZ24" s="146"/>
      <c r="ULA24" s="146"/>
      <c r="ULB24" s="146"/>
      <c r="ULC24" s="146"/>
      <c r="ULD24" s="146"/>
      <c r="ULE24" s="146"/>
      <c r="ULF24" s="146"/>
      <c r="ULG24" s="146"/>
      <c r="ULH24" s="146"/>
      <c r="ULI24" s="146"/>
      <c r="ULJ24" s="146"/>
      <c r="ULK24" s="146"/>
      <c r="ULL24" s="146"/>
      <c r="ULM24" s="146"/>
      <c r="ULN24" s="146"/>
      <c r="ULO24" s="146"/>
      <c r="ULP24" s="146"/>
      <c r="ULQ24" s="146"/>
      <c r="ULR24" s="146"/>
      <c r="ULS24" s="146"/>
      <c r="ULT24" s="146"/>
      <c r="ULU24" s="146"/>
      <c r="ULV24" s="146"/>
      <c r="ULW24" s="146"/>
      <c r="ULX24" s="146"/>
      <c r="ULY24" s="146"/>
      <c r="ULZ24" s="146"/>
      <c r="UMA24" s="146"/>
      <c r="UMB24" s="146"/>
      <c r="UMC24" s="146"/>
      <c r="UMD24" s="146"/>
      <c r="UME24" s="146"/>
      <c r="UMF24" s="146"/>
      <c r="UMG24" s="146"/>
      <c r="UMH24" s="146"/>
      <c r="UMI24" s="146"/>
      <c r="UMJ24" s="146"/>
      <c r="UMK24" s="146"/>
      <c r="UML24" s="146"/>
      <c r="UMM24" s="146"/>
      <c r="UMN24" s="146"/>
      <c r="UMO24" s="146"/>
      <c r="UMP24" s="146"/>
      <c r="UMQ24" s="146"/>
      <c r="UMR24" s="146"/>
      <c r="UMS24" s="146"/>
      <c r="UMT24" s="146"/>
      <c r="UMU24" s="146"/>
      <c r="UMV24" s="146"/>
      <c r="UMW24" s="146"/>
      <c r="UMX24" s="146"/>
      <c r="UMY24" s="146"/>
      <c r="UMZ24" s="146"/>
      <c r="UNA24" s="146"/>
      <c r="UNB24" s="146"/>
      <c r="UNC24" s="146"/>
      <c r="UND24" s="146"/>
      <c r="UNE24" s="146"/>
      <c r="UNF24" s="146"/>
      <c r="UNG24" s="146"/>
      <c r="UNH24" s="146"/>
      <c r="UNI24" s="146"/>
      <c r="UNJ24" s="146"/>
      <c r="UNK24" s="146"/>
      <c r="UNL24" s="146"/>
      <c r="UNM24" s="146"/>
      <c r="UNN24" s="146"/>
      <c r="UNO24" s="146"/>
      <c r="UNP24" s="146"/>
      <c r="UNQ24" s="146"/>
      <c r="UNR24" s="146"/>
      <c r="UNS24" s="146"/>
      <c r="UNT24" s="146"/>
      <c r="UNU24" s="146"/>
      <c r="UNV24" s="146"/>
      <c r="UNW24" s="146"/>
      <c r="UNX24" s="146"/>
      <c r="UNY24" s="146"/>
      <c r="UNZ24" s="146"/>
      <c r="UOA24" s="146"/>
      <c r="UOB24" s="146"/>
      <c r="UOC24" s="146"/>
      <c r="UOD24" s="146"/>
      <c r="UOE24" s="146"/>
      <c r="UOF24" s="146"/>
      <c r="UOG24" s="146"/>
      <c r="UOH24" s="146"/>
      <c r="UOI24" s="146"/>
      <c r="UOJ24" s="146"/>
      <c r="UOK24" s="146"/>
      <c r="UOL24" s="146"/>
      <c r="UOM24" s="146"/>
      <c r="UON24" s="146"/>
      <c r="UOO24" s="146"/>
      <c r="UOP24" s="146"/>
      <c r="UOQ24" s="146"/>
      <c r="UOR24" s="146"/>
      <c r="UOS24" s="146"/>
      <c r="UOT24" s="146"/>
      <c r="UOU24" s="146"/>
      <c r="UOV24" s="146"/>
      <c r="UOW24" s="146"/>
      <c r="UOX24" s="146"/>
      <c r="UOY24" s="146"/>
      <c r="UOZ24" s="146"/>
      <c r="UPA24" s="146"/>
      <c r="UPB24" s="146"/>
      <c r="UPC24" s="146"/>
      <c r="UPD24" s="146"/>
      <c r="UPE24" s="146"/>
      <c r="UPF24" s="146"/>
      <c r="UPG24" s="146"/>
      <c r="UPH24" s="146"/>
      <c r="UPI24" s="146"/>
      <c r="UPJ24" s="146"/>
      <c r="UPK24" s="146"/>
      <c r="UPL24" s="146"/>
      <c r="UPM24" s="146"/>
      <c r="UPN24" s="146"/>
      <c r="UPO24" s="146"/>
      <c r="UPP24" s="146"/>
      <c r="UPQ24" s="146"/>
      <c r="UPR24" s="146"/>
      <c r="UPS24" s="146"/>
      <c r="UPT24" s="146"/>
      <c r="UPU24" s="146"/>
      <c r="UPV24" s="146"/>
      <c r="UPW24" s="146"/>
      <c r="UPX24" s="146"/>
      <c r="UPY24" s="146"/>
      <c r="UPZ24" s="146"/>
      <c r="UQA24" s="146"/>
      <c r="UQB24" s="146"/>
      <c r="UQC24" s="146"/>
      <c r="UQD24" s="146"/>
      <c r="UQE24" s="146"/>
      <c r="UQF24" s="146"/>
      <c r="UQG24" s="146"/>
      <c r="UQH24" s="146"/>
      <c r="UQI24" s="146"/>
      <c r="UQJ24" s="146"/>
      <c r="UQK24" s="146"/>
      <c r="UQL24" s="146"/>
      <c r="UQM24" s="146"/>
      <c r="UQN24" s="146"/>
      <c r="UQO24" s="146"/>
      <c r="UQP24" s="146"/>
      <c r="UQQ24" s="146"/>
      <c r="UQR24" s="146"/>
      <c r="UQS24" s="146"/>
      <c r="UQT24" s="146"/>
      <c r="UQU24" s="146"/>
      <c r="UQV24" s="146"/>
      <c r="UQW24" s="146"/>
      <c r="UQX24" s="146"/>
      <c r="UQY24" s="146"/>
      <c r="UQZ24" s="146"/>
      <c r="URA24" s="146"/>
      <c r="URB24" s="146"/>
      <c r="URC24" s="146"/>
      <c r="URD24" s="146"/>
      <c r="URE24" s="146"/>
      <c r="URF24" s="146"/>
      <c r="URG24" s="146"/>
      <c r="URH24" s="146"/>
      <c r="URI24" s="146"/>
      <c r="URJ24" s="146"/>
      <c r="URK24" s="146"/>
      <c r="URL24" s="146"/>
      <c r="URM24" s="146"/>
      <c r="URN24" s="146"/>
      <c r="URO24" s="146"/>
      <c r="URP24" s="146"/>
      <c r="URQ24" s="146"/>
      <c r="URR24" s="146"/>
      <c r="URS24" s="146"/>
      <c r="URT24" s="146"/>
      <c r="URU24" s="146"/>
      <c r="URV24" s="146"/>
      <c r="URW24" s="146"/>
      <c r="URX24" s="146"/>
      <c r="URY24" s="146"/>
      <c r="URZ24" s="146"/>
      <c r="USA24" s="146"/>
      <c r="USB24" s="146"/>
      <c r="USC24" s="146"/>
      <c r="USD24" s="146"/>
      <c r="USE24" s="146"/>
      <c r="USF24" s="146"/>
      <c r="USG24" s="146"/>
      <c r="USH24" s="146"/>
      <c r="USI24" s="146"/>
      <c r="USJ24" s="146"/>
      <c r="USK24" s="146"/>
      <c r="USL24" s="146"/>
      <c r="USM24" s="146"/>
      <c r="USN24" s="146"/>
      <c r="USO24" s="146"/>
      <c r="USP24" s="146"/>
      <c r="USQ24" s="146"/>
      <c r="USR24" s="146"/>
      <c r="USS24" s="146"/>
      <c r="UST24" s="146"/>
      <c r="USU24" s="146"/>
      <c r="USV24" s="146"/>
      <c r="USW24" s="146"/>
      <c r="USX24" s="146"/>
      <c r="USY24" s="146"/>
      <c r="USZ24" s="146"/>
      <c r="UTA24" s="146"/>
      <c r="UTB24" s="146"/>
      <c r="UTC24" s="146"/>
      <c r="UTD24" s="146"/>
      <c r="UTE24" s="146"/>
      <c r="UTF24" s="146"/>
      <c r="UTG24" s="146"/>
      <c r="UTH24" s="146"/>
      <c r="UTI24" s="146"/>
      <c r="UTJ24" s="146"/>
      <c r="UTK24" s="146"/>
      <c r="UTL24" s="146"/>
      <c r="UTM24" s="146"/>
      <c r="UTN24" s="146"/>
      <c r="UTO24" s="146"/>
      <c r="UTP24" s="146"/>
      <c r="UTQ24" s="146"/>
      <c r="UTR24" s="146"/>
      <c r="UTS24" s="146"/>
      <c r="UTT24" s="146"/>
      <c r="UTU24" s="146"/>
      <c r="UTV24" s="146"/>
      <c r="UTW24" s="146"/>
      <c r="UTX24" s="146"/>
      <c r="UTY24" s="146"/>
      <c r="UTZ24" s="146"/>
      <c r="UUA24" s="146"/>
      <c r="UUB24" s="146"/>
      <c r="UUC24" s="146"/>
      <c r="UUD24" s="146"/>
      <c r="UUE24" s="146"/>
      <c r="UUF24" s="146"/>
      <c r="UUG24" s="146"/>
      <c r="UUH24" s="146"/>
      <c r="UUI24" s="146"/>
      <c r="UUJ24" s="146"/>
      <c r="UUK24" s="146"/>
      <c r="UUL24" s="146"/>
      <c r="UUM24" s="146"/>
      <c r="UUN24" s="146"/>
      <c r="UUO24" s="146"/>
      <c r="UUP24" s="146"/>
      <c r="UUQ24" s="146"/>
      <c r="UUR24" s="146"/>
      <c r="UUS24" s="146"/>
      <c r="UUT24" s="146"/>
      <c r="UUU24" s="146"/>
      <c r="UUV24" s="146"/>
      <c r="UUW24" s="146"/>
      <c r="UUX24" s="146"/>
      <c r="UUY24" s="146"/>
      <c r="UUZ24" s="146"/>
      <c r="UVA24" s="146"/>
      <c r="UVB24" s="146"/>
      <c r="UVC24" s="146"/>
      <c r="UVD24" s="146"/>
      <c r="UVE24" s="146"/>
      <c r="UVF24" s="146"/>
      <c r="UVG24" s="146"/>
      <c r="UVH24" s="146"/>
      <c r="UVI24" s="146"/>
      <c r="UVJ24" s="146"/>
      <c r="UVK24" s="146"/>
      <c r="UVL24" s="146"/>
      <c r="UVM24" s="146"/>
      <c r="UVN24" s="146"/>
      <c r="UVO24" s="146"/>
      <c r="UVP24" s="146"/>
      <c r="UVQ24" s="146"/>
      <c r="UVR24" s="146"/>
      <c r="UVS24" s="146"/>
      <c r="UVT24" s="146"/>
      <c r="UVU24" s="146"/>
      <c r="UVV24" s="146"/>
      <c r="UVW24" s="146"/>
      <c r="UVX24" s="146"/>
      <c r="UVY24" s="146"/>
      <c r="UVZ24" s="146"/>
      <c r="UWA24" s="146"/>
      <c r="UWB24" s="146"/>
      <c r="UWC24" s="146"/>
      <c r="UWD24" s="146"/>
      <c r="UWE24" s="146"/>
      <c r="UWF24" s="146"/>
      <c r="UWG24" s="146"/>
      <c r="UWH24" s="146"/>
      <c r="UWI24" s="146"/>
      <c r="UWJ24" s="146"/>
      <c r="UWK24" s="146"/>
      <c r="UWL24" s="146"/>
      <c r="UWM24" s="146"/>
      <c r="UWN24" s="146"/>
      <c r="UWO24" s="146"/>
      <c r="UWP24" s="146"/>
      <c r="UWQ24" s="146"/>
      <c r="UWR24" s="146"/>
      <c r="UWS24" s="146"/>
      <c r="UWT24" s="146"/>
      <c r="UWU24" s="146"/>
      <c r="UWV24" s="146"/>
      <c r="UWW24" s="146"/>
      <c r="UWX24" s="146"/>
      <c r="UWY24" s="146"/>
      <c r="UWZ24" s="146"/>
      <c r="UXA24" s="146"/>
      <c r="UXB24" s="146"/>
      <c r="UXC24" s="146"/>
      <c r="UXD24" s="146"/>
      <c r="UXE24" s="146"/>
      <c r="UXF24" s="146"/>
      <c r="UXG24" s="146"/>
      <c r="UXH24" s="146"/>
      <c r="UXI24" s="146"/>
      <c r="UXJ24" s="146"/>
      <c r="UXK24" s="146"/>
      <c r="UXL24" s="146"/>
      <c r="UXM24" s="146"/>
      <c r="UXN24" s="146"/>
      <c r="UXO24" s="146"/>
      <c r="UXP24" s="146"/>
      <c r="UXQ24" s="146"/>
      <c r="UXR24" s="146"/>
      <c r="UXS24" s="146"/>
      <c r="UXT24" s="146"/>
      <c r="UXU24" s="146"/>
      <c r="UXV24" s="146"/>
      <c r="UXW24" s="146"/>
      <c r="UXX24" s="146"/>
      <c r="UXY24" s="146"/>
      <c r="UXZ24" s="146"/>
      <c r="UYA24" s="146"/>
      <c r="UYB24" s="146"/>
      <c r="UYC24" s="146"/>
      <c r="UYD24" s="146"/>
      <c r="UYE24" s="146"/>
      <c r="UYF24" s="146"/>
      <c r="UYG24" s="146"/>
      <c r="UYH24" s="146"/>
      <c r="UYI24" s="146"/>
      <c r="UYJ24" s="146"/>
      <c r="UYK24" s="146"/>
      <c r="UYL24" s="146"/>
      <c r="UYM24" s="146"/>
      <c r="UYN24" s="146"/>
      <c r="UYO24" s="146"/>
      <c r="UYP24" s="146"/>
      <c r="UYQ24" s="146"/>
      <c r="UYR24" s="146"/>
      <c r="UYS24" s="146"/>
      <c r="UYT24" s="146"/>
      <c r="UYU24" s="146"/>
      <c r="UYV24" s="146"/>
      <c r="UYW24" s="146"/>
      <c r="UYX24" s="146"/>
      <c r="UYY24" s="146"/>
      <c r="UYZ24" s="146"/>
      <c r="UZA24" s="146"/>
      <c r="UZB24" s="146"/>
      <c r="UZC24" s="146"/>
      <c r="UZD24" s="146"/>
      <c r="UZE24" s="146"/>
      <c r="UZF24" s="146"/>
      <c r="UZG24" s="146"/>
      <c r="UZH24" s="146"/>
      <c r="UZI24" s="146"/>
      <c r="UZJ24" s="146"/>
      <c r="UZK24" s="146"/>
      <c r="UZL24" s="146"/>
      <c r="UZM24" s="146"/>
      <c r="UZN24" s="146"/>
      <c r="UZO24" s="146"/>
      <c r="UZP24" s="146"/>
      <c r="UZQ24" s="146"/>
      <c r="UZR24" s="146"/>
      <c r="UZS24" s="146"/>
      <c r="UZT24" s="146"/>
      <c r="UZU24" s="146"/>
      <c r="UZV24" s="146"/>
      <c r="UZW24" s="146"/>
      <c r="UZX24" s="146"/>
      <c r="UZY24" s="146"/>
      <c r="UZZ24" s="146"/>
      <c r="VAA24" s="146"/>
      <c r="VAB24" s="146"/>
      <c r="VAC24" s="146"/>
      <c r="VAD24" s="146"/>
      <c r="VAE24" s="146"/>
      <c r="VAF24" s="146"/>
      <c r="VAG24" s="146"/>
      <c r="VAH24" s="146"/>
      <c r="VAI24" s="146"/>
      <c r="VAJ24" s="146"/>
      <c r="VAK24" s="146"/>
      <c r="VAL24" s="146"/>
      <c r="VAM24" s="146"/>
      <c r="VAN24" s="146"/>
      <c r="VAO24" s="146"/>
      <c r="VAP24" s="146"/>
      <c r="VAQ24" s="146"/>
      <c r="VAR24" s="146"/>
      <c r="VAS24" s="146"/>
      <c r="VAT24" s="146"/>
      <c r="VAU24" s="146"/>
      <c r="VAV24" s="146"/>
      <c r="VAW24" s="146"/>
      <c r="VAX24" s="146"/>
      <c r="VAY24" s="146"/>
      <c r="VAZ24" s="146"/>
      <c r="VBA24" s="146"/>
      <c r="VBB24" s="146"/>
      <c r="VBC24" s="146"/>
      <c r="VBD24" s="146"/>
      <c r="VBE24" s="146"/>
      <c r="VBF24" s="146"/>
      <c r="VBG24" s="146"/>
      <c r="VBH24" s="146"/>
      <c r="VBI24" s="146"/>
      <c r="VBJ24" s="146"/>
      <c r="VBK24" s="146"/>
      <c r="VBL24" s="146"/>
      <c r="VBM24" s="146"/>
      <c r="VBN24" s="146"/>
      <c r="VBO24" s="146"/>
      <c r="VBP24" s="146"/>
      <c r="VBQ24" s="146"/>
      <c r="VBR24" s="146"/>
      <c r="VBS24" s="146"/>
      <c r="VBT24" s="146"/>
      <c r="VBU24" s="146"/>
      <c r="VBV24" s="146"/>
      <c r="VBW24" s="146"/>
      <c r="VBX24" s="146"/>
      <c r="VBY24" s="146"/>
      <c r="VBZ24" s="146"/>
      <c r="VCA24" s="146"/>
      <c r="VCB24" s="146"/>
      <c r="VCC24" s="146"/>
      <c r="VCD24" s="146"/>
      <c r="VCE24" s="146"/>
      <c r="VCF24" s="146"/>
      <c r="VCG24" s="146"/>
      <c r="VCH24" s="146"/>
      <c r="VCI24" s="146"/>
      <c r="VCJ24" s="146"/>
      <c r="VCK24" s="146"/>
      <c r="VCL24" s="146"/>
      <c r="VCM24" s="146"/>
      <c r="VCN24" s="146"/>
      <c r="VCO24" s="146"/>
      <c r="VCP24" s="146"/>
      <c r="VCQ24" s="146"/>
      <c r="VCR24" s="146"/>
      <c r="VCS24" s="146"/>
      <c r="VCT24" s="146"/>
      <c r="VCU24" s="146"/>
      <c r="VCV24" s="146"/>
      <c r="VCW24" s="146"/>
      <c r="VCX24" s="146"/>
      <c r="VCY24" s="146"/>
      <c r="VCZ24" s="146"/>
      <c r="VDA24" s="146"/>
      <c r="VDB24" s="146"/>
      <c r="VDC24" s="146"/>
      <c r="VDD24" s="146"/>
      <c r="VDE24" s="146"/>
      <c r="VDF24" s="146"/>
      <c r="VDG24" s="146"/>
      <c r="VDH24" s="146"/>
      <c r="VDI24" s="146"/>
      <c r="VDJ24" s="146"/>
      <c r="VDK24" s="146"/>
      <c r="VDL24" s="146"/>
      <c r="VDM24" s="146"/>
      <c r="VDN24" s="146"/>
      <c r="VDO24" s="146"/>
      <c r="VDP24" s="146"/>
      <c r="VDQ24" s="146"/>
      <c r="VDR24" s="146"/>
      <c r="VDS24" s="146"/>
      <c r="VDT24" s="146"/>
      <c r="VDU24" s="146"/>
      <c r="VDV24" s="146"/>
      <c r="VDW24" s="146"/>
      <c r="VDX24" s="146"/>
      <c r="VDY24" s="146"/>
      <c r="VDZ24" s="146"/>
      <c r="VEA24" s="146"/>
      <c r="VEB24" s="146"/>
      <c r="VEC24" s="146"/>
      <c r="VED24" s="146"/>
      <c r="VEE24" s="146"/>
      <c r="VEF24" s="146"/>
      <c r="VEG24" s="146"/>
      <c r="VEH24" s="146"/>
      <c r="VEI24" s="146"/>
      <c r="VEJ24" s="146"/>
      <c r="VEK24" s="146"/>
      <c r="VEL24" s="146"/>
      <c r="VEM24" s="146"/>
      <c r="VEN24" s="146"/>
      <c r="VEO24" s="146"/>
      <c r="VEP24" s="146"/>
      <c r="VEQ24" s="146"/>
      <c r="VER24" s="146"/>
      <c r="VES24" s="146"/>
      <c r="VET24" s="146"/>
      <c r="VEU24" s="146"/>
      <c r="VEV24" s="146"/>
      <c r="VEW24" s="146"/>
      <c r="VEX24" s="146"/>
      <c r="VEY24" s="146"/>
      <c r="VEZ24" s="146"/>
      <c r="VFA24" s="146"/>
      <c r="VFB24" s="146"/>
      <c r="VFC24" s="146"/>
      <c r="VFD24" s="146"/>
      <c r="VFE24" s="146"/>
      <c r="VFF24" s="146"/>
      <c r="VFG24" s="146"/>
      <c r="VFH24" s="146"/>
      <c r="VFI24" s="146"/>
      <c r="VFJ24" s="146"/>
      <c r="VFK24" s="146"/>
      <c r="VFL24" s="146"/>
      <c r="VFM24" s="146"/>
      <c r="VFN24" s="146"/>
      <c r="VFO24" s="146"/>
      <c r="VFP24" s="146"/>
      <c r="VFQ24" s="146"/>
      <c r="VFR24" s="146"/>
      <c r="VFS24" s="146"/>
      <c r="VFT24" s="146"/>
      <c r="VFU24" s="146"/>
      <c r="VFV24" s="146"/>
      <c r="VFW24" s="146"/>
      <c r="VFX24" s="146"/>
      <c r="VFY24" s="146"/>
      <c r="VFZ24" s="146"/>
      <c r="VGA24" s="146"/>
      <c r="VGB24" s="146"/>
      <c r="VGC24" s="146"/>
      <c r="VGD24" s="146"/>
      <c r="VGE24" s="146"/>
      <c r="VGF24" s="146"/>
      <c r="VGG24" s="146"/>
      <c r="VGH24" s="146"/>
      <c r="VGI24" s="146"/>
      <c r="VGJ24" s="146"/>
      <c r="VGK24" s="146"/>
      <c r="VGL24" s="146"/>
      <c r="VGM24" s="146"/>
      <c r="VGN24" s="146"/>
      <c r="VGO24" s="146"/>
      <c r="VGP24" s="146"/>
      <c r="VGQ24" s="146"/>
      <c r="VGR24" s="146"/>
      <c r="VGS24" s="146"/>
      <c r="VGT24" s="146"/>
      <c r="VGU24" s="146"/>
      <c r="VGV24" s="146"/>
      <c r="VGW24" s="146"/>
      <c r="VGX24" s="146"/>
      <c r="VGY24" s="146"/>
      <c r="VGZ24" s="146"/>
      <c r="VHA24" s="146"/>
      <c r="VHB24" s="146"/>
      <c r="VHC24" s="146"/>
      <c r="VHD24" s="146"/>
      <c r="VHE24" s="146"/>
      <c r="VHF24" s="146"/>
      <c r="VHG24" s="146"/>
      <c r="VHH24" s="146"/>
      <c r="VHI24" s="146"/>
      <c r="VHJ24" s="146"/>
      <c r="VHK24" s="146"/>
      <c r="VHL24" s="146"/>
      <c r="VHM24" s="146"/>
      <c r="VHN24" s="146"/>
      <c r="VHO24" s="146"/>
      <c r="VHP24" s="146"/>
      <c r="VHQ24" s="146"/>
      <c r="VHR24" s="146"/>
      <c r="VHS24" s="146"/>
      <c r="VHT24" s="146"/>
      <c r="VHU24" s="146"/>
      <c r="VHV24" s="146"/>
      <c r="VHW24" s="146"/>
      <c r="VHX24" s="146"/>
      <c r="VHY24" s="146"/>
      <c r="VHZ24" s="146"/>
      <c r="VIA24" s="146"/>
      <c r="VIB24" s="146"/>
      <c r="VIC24" s="146"/>
      <c r="VID24" s="146"/>
      <c r="VIE24" s="146"/>
      <c r="VIF24" s="146"/>
      <c r="VIG24" s="146"/>
      <c r="VIH24" s="146"/>
      <c r="VII24" s="146"/>
      <c r="VIJ24" s="146"/>
      <c r="VIK24" s="146"/>
      <c r="VIL24" s="146"/>
      <c r="VIM24" s="146"/>
      <c r="VIN24" s="146"/>
      <c r="VIO24" s="146"/>
      <c r="VIP24" s="146"/>
      <c r="VIQ24" s="146"/>
      <c r="VIR24" s="146"/>
      <c r="VIS24" s="146"/>
      <c r="VIT24" s="146"/>
      <c r="VIU24" s="146"/>
      <c r="VIV24" s="146"/>
      <c r="VIW24" s="146"/>
      <c r="VIX24" s="146"/>
      <c r="VIY24" s="146"/>
      <c r="VIZ24" s="146"/>
      <c r="VJA24" s="146"/>
      <c r="VJB24" s="146"/>
      <c r="VJC24" s="146"/>
      <c r="VJD24" s="146"/>
      <c r="VJE24" s="146"/>
      <c r="VJF24" s="146"/>
      <c r="VJG24" s="146"/>
      <c r="VJH24" s="146"/>
      <c r="VJI24" s="146"/>
      <c r="VJJ24" s="146"/>
      <c r="VJK24" s="146"/>
      <c r="VJL24" s="146"/>
      <c r="VJM24" s="146"/>
      <c r="VJN24" s="146"/>
      <c r="VJO24" s="146"/>
      <c r="VJP24" s="146"/>
      <c r="VJQ24" s="146"/>
      <c r="VJR24" s="146"/>
      <c r="VJS24" s="146"/>
      <c r="VJT24" s="146"/>
      <c r="VJU24" s="146"/>
      <c r="VJV24" s="146"/>
      <c r="VJW24" s="146"/>
      <c r="VJX24" s="146"/>
      <c r="VJY24" s="146"/>
      <c r="VJZ24" s="146"/>
      <c r="VKA24" s="146"/>
      <c r="VKB24" s="146"/>
      <c r="VKC24" s="146"/>
      <c r="VKD24" s="146"/>
      <c r="VKE24" s="146"/>
      <c r="VKF24" s="146"/>
      <c r="VKG24" s="146"/>
      <c r="VKH24" s="146"/>
      <c r="VKI24" s="146"/>
      <c r="VKJ24" s="146"/>
      <c r="VKK24" s="146"/>
      <c r="VKL24" s="146"/>
      <c r="VKM24" s="146"/>
      <c r="VKN24" s="146"/>
      <c r="VKO24" s="146"/>
      <c r="VKP24" s="146"/>
      <c r="VKQ24" s="146"/>
      <c r="VKR24" s="146"/>
      <c r="VKS24" s="146"/>
      <c r="VKT24" s="146"/>
      <c r="VKU24" s="146"/>
      <c r="VKV24" s="146"/>
      <c r="VKW24" s="146"/>
      <c r="VKX24" s="146"/>
      <c r="VKY24" s="146"/>
      <c r="VKZ24" s="146"/>
      <c r="VLA24" s="146"/>
      <c r="VLB24" s="146"/>
      <c r="VLC24" s="146"/>
      <c r="VLD24" s="146"/>
      <c r="VLE24" s="146"/>
      <c r="VLF24" s="146"/>
      <c r="VLG24" s="146"/>
      <c r="VLH24" s="146"/>
      <c r="VLI24" s="146"/>
      <c r="VLJ24" s="146"/>
      <c r="VLK24" s="146"/>
      <c r="VLL24" s="146"/>
      <c r="VLM24" s="146"/>
      <c r="VLN24" s="146"/>
      <c r="VLO24" s="146"/>
      <c r="VLP24" s="146"/>
      <c r="VLQ24" s="146"/>
      <c r="VLR24" s="146"/>
      <c r="VLS24" s="146"/>
      <c r="VLT24" s="146"/>
      <c r="VLU24" s="146"/>
      <c r="VLV24" s="146"/>
      <c r="VLW24" s="146"/>
      <c r="VLX24" s="146"/>
      <c r="VLY24" s="146"/>
      <c r="VLZ24" s="146"/>
      <c r="VMA24" s="146"/>
      <c r="VMB24" s="146"/>
      <c r="VMC24" s="146"/>
      <c r="VMD24" s="146"/>
      <c r="VME24" s="146"/>
      <c r="VMF24" s="146"/>
      <c r="VMG24" s="146"/>
      <c r="VMH24" s="146"/>
      <c r="VMI24" s="146"/>
      <c r="VMJ24" s="146"/>
      <c r="VMK24" s="146"/>
      <c r="VML24" s="146"/>
      <c r="VMM24" s="146"/>
      <c r="VMN24" s="146"/>
      <c r="VMO24" s="146"/>
      <c r="VMP24" s="146"/>
      <c r="VMQ24" s="146"/>
      <c r="VMR24" s="146"/>
      <c r="VMS24" s="146"/>
      <c r="VMT24" s="146"/>
      <c r="VMU24" s="146"/>
      <c r="VMV24" s="146"/>
      <c r="VMW24" s="146"/>
      <c r="VMX24" s="146"/>
      <c r="VMY24" s="146"/>
      <c r="VMZ24" s="146"/>
      <c r="VNA24" s="146"/>
      <c r="VNB24" s="146"/>
      <c r="VNC24" s="146"/>
      <c r="VND24" s="146"/>
      <c r="VNE24" s="146"/>
      <c r="VNF24" s="146"/>
      <c r="VNG24" s="146"/>
      <c r="VNH24" s="146"/>
      <c r="VNI24" s="146"/>
      <c r="VNJ24" s="146"/>
      <c r="VNK24" s="146"/>
      <c r="VNL24" s="146"/>
      <c r="VNM24" s="146"/>
      <c r="VNN24" s="146"/>
      <c r="VNO24" s="146"/>
      <c r="VNP24" s="146"/>
      <c r="VNQ24" s="146"/>
      <c r="VNR24" s="146"/>
      <c r="VNS24" s="146"/>
      <c r="VNT24" s="146"/>
      <c r="VNU24" s="146"/>
      <c r="VNV24" s="146"/>
      <c r="VNW24" s="146"/>
      <c r="VNX24" s="146"/>
      <c r="VNY24" s="146"/>
      <c r="VNZ24" s="146"/>
      <c r="VOA24" s="146"/>
      <c r="VOB24" s="146"/>
      <c r="VOC24" s="146"/>
      <c r="VOD24" s="146"/>
      <c r="VOE24" s="146"/>
      <c r="VOF24" s="146"/>
      <c r="VOG24" s="146"/>
      <c r="VOH24" s="146"/>
      <c r="VOI24" s="146"/>
      <c r="VOJ24" s="146"/>
      <c r="VOK24" s="146"/>
      <c r="VOL24" s="146"/>
      <c r="VOM24" s="146"/>
      <c r="VON24" s="146"/>
      <c r="VOO24" s="146"/>
      <c r="VOP24" s="146"/>
      <c r="VOQ24" s="146"/>
      <c r="VOR24" s="146"/>
      <c r="VOS24" s="146"/>
      <c r="VOT24" s="146"/>
      <c r="VOU24" s="146"/>
      <c r="VOV24" s="146"/>
      <c r="VOW24" s="146"/>
      <c r="VOX24" s="146"/>
      <c r="VOY24" s="146"/>
      <c r="VOZ24" s="146"/>
      <c r="VPA24" s="146"/>
      <c r="VPB24" s="146"/>
      <c r="VPC24" s="146"/>
      <c r="VPD24" s="146"/>
      <c r="VPE24" s="146"/>
      <c r="VPF24" s="146"/>
      <c r="VPG24" s="146"/>
      <c r="VPH24" s="146"/>
      <c r="VPI24" s="146"/>
      <c r="VPJ24" s="146"/>
      <c r="VPK24" s="146"/>
      <c r="VPL24" s="146"/>
      <c r="VPM24" s="146"/>
      <c r="VPN24" s="146"/>
      <c r="VPO24" s="146"/>
      <c r="VPP24" s="146"/>
      <c r="VPQ24" s="146"/>
      <c r="VPR24" s="146"/>
      <c r="VPS24" s="146"/>
      <c r="VPT24" s="146"/>
      <c r="VPU24" s="146"/>
      <c r="VPV24" s="146"/>
      <c r="VPW24" s="146"/>
      <c r="VPX24" s="146"/>
      <c r="VPY24" s="146"/>
      <c r="VPZ24" s="146"/>
      <c r="VQA24" s="146"/>
      <c r="VQB24" s="146"/>
      <c r="VQC24" s="146"/>
      <c r="VQD24" s="146"/>
      <c r="VQE24" s="146"/>
      <c r="VQF24" s="146"/>
      <c r="VQG24" s="146"/>
      <c r="VQH24" s="146"/>
      <c r="VQI24" s="146"/>
      <c r="VQJ24" s="146"/>
      <c r="VQK24" s="146"/>
      <c r="VQL24" s="146"/>
      <c r="VQM24" s="146"/>
      <c r="VQN24" s="146"/>
      <c r="VQO24" s="146"/>
      <c r="VQP24" s="146"/>
      <c r="VQQ24" s="146"/>
      <c r="VQR24" s="146"/>
      <c r="VQS24" s="146"/>
      <c r="VQT24" s="146"/>
      <c r="VQU24" s="146"/>
      <c r="VQV24" s="146"/>
      <c r="VQW24" s="146"/>
      <c r="VQX24" s="146"/>
      <c r="VQY24" s="146"/>
      <c r="VQZ24" s="146"/>
      <c r="VRA24" s="146"/>
      <c r="VRB24" s="146"/>
      <c r="VRC24" s="146"/>
      <c r="VRD24" s="146"/>
      <c r="VRE24" s="146"/>
      <c r="VRF24" s="146"/>
      <c r="VRG24" s="146"/>
      <c r="VRH24" s="146"/>
      <c r="VRI24" s="146"/>
      <c r="VRJ24" s="146"/>
      <c r="VRK24" s="146"/>
      <c r="VRL24" s="146"/>
      <c r="VRM24" s="146"/>
      <c r="VRN24" s="146"/>
      <c r="VRO24" s="146"/>
      <c r="VRP24" s="146"/>
      <c r="VRQ24" s="146"/>
      <c r="VRR24" s="146"/>
      <c r="VRS24" s="146"/>
      <c r="VRT24" s="146"/>
      <c r="VRU24" s="146"/>
      <c r="VRV24" s="146"/>
      <c r="VRW24" s="146"/>
      <c r="VRX24" s="146"/>
      <c r="VRY24" s="146"/>
      <c r="VRZ24" s="146"/>
      <c r="VSA24" s="146"/>
      <c r="VSB24" s="146"/>
      <c r="VSC24" s="146"/>
      <c r="VSD24" s="146"/>
      <c r="VSE24" s="146"/>
      <c r="VSF24" s="146"/>
      <c r="VSG24" s="146"/>
      <c r="VSH24" s="146"/>
      <c r="VSI24" s="146"/>
      <c r="VSJ24" s="146"/>
      <c r="VSK24" s="146"/>
      <c r="VSL24" s="146"/>
      <c r="VSM24" s="146"/>
      <c r="VSN24" s="146"/>
      <c r="VSO24" s="146"/>
      <c r="VSP24" s="146"/>
      <c r="VSQ24" s="146"/>
      <c r="VSR24" s="146"/>
      <c r="VSS24" s="146"/>
      <c r="VST24" s="146"/>
      <c r="VSU24" s="146"/>
      <c r="VSV24" s="146"/>
      <c r="VSW24" s="146"/>
      <c r="VSX24" s="146"/>
      <c r="VSY24" s="146"/>
      <c r="VSZ24" s="146"/>
      <c r="VTA24" s="146"/>
      <c r="VTB24" s="146"/>
      <c r="VTC24" s="146"/>
      <c r="VTD24" s="146"/>
      <c r="VTE24" s="146"/>
      <c r="VTF24" s="146"/>
      <c r="VTG24" s="146"/>
      <c r="VTH24" s="146"/>
      <c r="VTI24" s="146"/>
      <c r="VTJ24" s="146"/>
      <c r="VTK24" s="146"/>
      <c r="VTL24" s="146"/>
      <c r="VTM24" s="146"/>
      <c r="VTN24" s="146"/>
      <c r="VTO24" s="146"/>
      <c r="VTP24" s="146"/>
      <c r="VTQ24" s="146"/>
      <c r="VTR24" s="146"/>
      <c r="VTS24" s="146"/>
      <c r="VTT24" s="146"/>
      <c r="VTU24" s="146"/>
      <c r="VTV24" s="146"/>
      <c r="VTW24" s="146"/>
      <c r="VTX24" s="146"/>
      <c r="VTY24" s="146"/>
      <c r="VTZ24" s="146"/>
      <c r="VUA24" s="146"/>
      <c r="VUB24" s="146"/>
      <c r="VUC24" s="146"/>
      <c r="VUD24" s="146"/>
      <c r="VUE24" s="146"/>
      <c r="VUF24" s="146"/>
      <c r="VUG24" s="146"/>
      <c r="VUH24" s="146"/>
      <c r="VUI24" s="146"/>
      <c r="VUJ24" s="146"/>
      <c r="VUK24" s="146"/>
      <c r="VUL24" s="146"/>
      <c r="VUM24" s="146"/>
      <c r="VUN24" s="146"/>
      <c r="VUO24" s="146"/>
      <c r="VUP24" s="146"/>
      <c r="VUQ24" s="146"/>
      <c r="VUR24" s="146"/>
      <c r="VUS24" s="146"/>
      <c r="VUT24" s="146"/>
      <c r="VUU24" s="146"/>
      <c r="VUV24" s="146"/>
      <c r="VUW24" s="146"/>
      <c r="VUX24" s="146"/>
      <c r="VUY24" s="146"/>
      <c r="VUZ24" s="146"/>
      <c r="VVA24" s="146"/>
      <c r="VVB24" s="146"/>
      <c r="VVC24" s="146"/>
      <c r="VVD24" s="146"/>
      <c r="VVE24" s="146"/>
      <c r="VVF24" s="146"/>
      <c r="VVG24" s="146"/>
      <c r="VVH24" s="146"/>
      <c r="VVI24" s="146"/>
      <c r="VVJ24" s="146"/>
      <c r="VVK24" s="146"/>
      <c r="VVL24" s="146"/>
      <c r="VVM24" s="146"/>
      <c r="VVN24" s="146"/>
      <c r="VVO24" s="146"/>
      <c r="VVP24" s="146"/>
      <c r="VVQ24" s="146"/>
      <c r="VVR24" s="146"/>
      <c r="VVS24" s="146"/>
      <c r="VVT24" s="146"/>
      <c r="VVU24" s="146"/>
      <c r="VVV24" s="146"/>
      <c r="VVW24" s="146"/>
      <c r="VVX24" s="146"/>
      <c r="VVY24" s="146"/>
      <c r="VVZ24" s="146"/>
      <c r="VWA24" s="146"/>
      <c r="VWB24" s="146"/>
      <c r="VWC24" s="146"/>
      <c r="VWD24" s="146"/>
      <c r="VWE24" s="146"/>
      <c r="VWF24" s="146"/>
      <c r="VWG24" s="146"/>
      <c r="VWH24" s="146"/>
      <c r="VWI24" s="146"/>
      <c r="VWJ24" s="146"/>
      <c r="VWK24" s="146"/>
      <c r="VWL24" s="146"/>
      <c r="VWM24" s="146"/>
      <c r="VWN24" s="146"/>
      <c r="VWO24" s="146"/>
      <c r="VWP24" s="146"/>
      <c r="VWQ24" s="146"/>
      <c r="VWR24" s="146"/>
      <c r="VWS24" s="146"/>
      <c r="VWT24" s="146"/>
      <c r="VWU24" s="146"/>
      <c r="VWV24" s="146"/>
      <c r="VWW24" s="146"/>
      <c r="VWX24" s="146"/>
      <c r="VWY24" s="146"/>
      <c r="VWZ24" s="146"/>
      <c r="VXA24" s="146"/>
      <c r="VXB24" s="146"/>
      <c r="VXC24" s="146"/>
      <c r="VXD24" s="146"/>
      <c r="VXE24" s="146"/>
      <c r="VXF24" s="146"/>
      <c r="VXG24" s="146"/>
      <c r="VXH24" s="146"/>
      <c r="VXI24" s="146"/>
      <c r="VXJ24" s="146"/>
      <c r="VXK24" s="146"/>
      <c r="VXL24" s="146"/>
      <c r="VXM24" s="146"/>
      <c r="VXN24" s="146"/>
      <c r="VXO24" s="146"/>
      <c r="VXP24" s="146"/>
      <c r="VXQ24" s="146"/>
      <c r="VXR24" s="146"/>
      <c r="VXS24" s="146"/>
      <c r="VXT24" s="146"/>
      <c r="VXU24" s="146"/>
      <c r="VXV24" s="146"/>
      <c r="VXW24" s="146"/>
      <c r="VXX24" s="146"/>
      <c r="VXY24" s="146"/>
      <c r="VXZ24" s="146"/>
      <c r="VYA24" s="146"/>
      <c r="VYB24" s="146"/>
      <c r="VYC24" s="146"/>
      <c r="VYD24" s="146"/>
      <c r="VYE24" s="146"/>
      <c r="VYF24" s="146"/>
      <c r="VYG24" s="146"/>
      <c r="VYH24" s="146"/>
      <c r="VYI24" s="146"/>
      <c r="VYJ24" s="146"/>
      <c r="VYK24" s="146"/>
      <c r="VYL24" s="146"/>
      <c r="VYM24" s="146"/>
      <c r="VYN24" s="146"/>
      <c r="VYO24" s="146"/>
      <c r="VYP24" s="146"/>
      <c r="VYQ24" s="146"/>
      <c r="VYR24" s="146"/>
      <c r="VYS24" s="146"/>
      <c r="VYT24" s="146"/>
      <c r="VYU24" s="146"/>
      <c r="VYV24" s="146"/>
      <c r="VYW24" s="146"/>
      <c r="VYX24" s="146"/>
      <c r="VYY24" s="146"/>
      <c r="VYZ24" s="146"/>
      <c r="VZA24" s="146"/>
      <c r="VZB24" s="146"/>
      <c r="VZC24" s="146"/>
      <c r="VZD24" s="146"/>
      <c r="VZE24" s="146"/>
      <c r="VZF24" s="146"/>
      <c r="VZG24" s="146"/>
      <c r="VZH24" s="146"/>
      <c r="VZI24" s="146"/>
      <c r="VZJ24" s="146"/>
      <c r="VZK24" s="146"/>
      <c r="VZL24" s="146"/>
      <c r="VZM24" s="146"/>
      <c r="VZN24" s="146"/>
      <c r="VZO24" s="146"/>
      <c r="VZP24" s="146"/>
      <c r="VZQ24" s="146"/>
      <c r="VZR24" s="146"/>
      <c r="VZS24" s="146"/>
      <c r="VZT24" s="146"/>
      <c r="VZU24" s="146"/>
      <c r="VZV24" s="146"/>
      <c r="VZW24" s="146"/>
      <c r="VZX24" s="146"/>
      <c r="VZY24" s="146"/>
      <c r="VZZ24" s="146"/>
      <c r="WAA24" s="146"/>
      <c r="WAB24" s="146"/>
      <c r="WAC24" s="146"/>
      <c r="WAD24" s="146"/>
      <c r="WAE24" s="146"/>
      <c r="WAF24" s="146"/>
      <c r="WAG24" s="146"/>
      <c r="WAH24" s="146"/>
      <c r="WAI24" s="146"/>
      <c r="WAJ24" s="146"/>
      <c r="WAK24" s="146"/>
      <c r="WAL24" s="146"/>
      <c r="WAM24" s="146"/>
      <c r="WAN24" s="146"/>
      <c r="WAO24" s="146"/>
      <c r="WAP24" s="146"/>
      <c r="WAQ24" s="146"/>
      <c r="WAR24" s="146"/>
      <c r="WAS24" s="146"/>
      <c r="WAT24" s="146"/>
      <c r="WAU24" s="146"/>
      <c r="WAV24" s="146"/>
      <c r="WAW24" s="146"/>
      <c r="WAX24" s="146"/>
      <c r="WAY24" s="146"/>
      <c r="WAZ24" s="146"/>
      <c r="WBA24" s="146"/>
      <c r="WBB24" s="146"/>
      <c r="WBC24" s="146"/>
      <c r="WBD24" s="146"/>
      <c r="WBE24" s="146"/>
      <c r="WBF24" s="146"/>
      <c r="WBG24" s="146"/>
      <c r="WBH24" s="146"/>
      <c r="WBI24" s="146"/>
      <c r="WBJ24" s="146"/>
      <c r="WBK24" s="146"/>
      <c r="WBL24" s="146"/>
      <c r="WBM24" s="146"/>
      <c r="WBN24" s="146"/>
      <c r="WBO24" s="146"/>
      <c r="WBP24" s="146"/>
      <c r="WBQ24" s="146"/>
      <c r="WBR24" s="146"/>
      <c r="WBS24" s="146"/>
      <c r="WBT24" s="146"/>
      <c r="WBU24" s="146"/>
      <c r="WBV24" s="146"/>
      <c r="WBW24" s="146"/>
      <c r="WBX24" s="146"/>
      <c r="WBY24" s="146"/>
      <c r="WBZ24" s="146"/>
      <c r="WCA24" s="146"/>
      <c r="WCB24" s="146"/>
      <c r="WCC24" s="146"/>
      <c r="WCD24" s="146"/>
      <c r="WCE24" s="146"/>
      <c r="WCF24" s="146"/>
      <c r="WCG24" s="146"/>
      <c r="WCH24" s="146"/>
      <c r="WCI24" s="146"/>
      <c r="WCJ24" s="146"/>
      <c r="WCK24" s="146"/>
      <c r="WCL24" s="146"/>
      <c r="WCM24" s="146"/>
      <c r="WCN24" s="146"/>
      <c r="WCO24" s="146"/>
      <c r="WCP24" s="146"/>
      <c r="WCQ24" s="146"/>
      <c r="WCR24" s="146"/>
      <c r="WCS24" s="146"/>
      <c r="WCT24" s="146"/>
      <c r="WCU24" s="146"/>
      <c r="WCV24" s="146"/>
      <c r="WCW24" s="146"/>
      <c r="WCX24" s="146"/>
      <c r="WCY24" s="146"/>
      <c r="WCZ24" s="146"/>
      <c r="WDA24" s="146"/>
      <c r="WDB24" s="146"/>
      <c r="WDC24" s="146"/>
      <c r="WDD24" s="146"/>
      <c r="WDE24" s="146"/>
      <c r="WDF24" s="146"/>
      <c r="WDG24" s="146"/>
      <c r="WDH24" s="146"/>
      <c r="WDI24" s="146"/>
      <c r="WDJ24" s="146"/>
      <c r="WDK24" s="146"/>
      <c r="WDL24" s="146"/>
      <c r="WDM24" s="146"/>
      <c r="WDN24" s="146"/>
      <c r="WDO24" s="146"/>
      <c r="WDP24" s="146"/>
      <c r="WDQ24" s="146"/>
      <c r="WDR24" s="146"/>
      <c r="WDS24" s="146"/>
      <c r="WDT24" s="146"/>
      <c r="WDU24" s="146"/>
      <c r="WDV24" s="146"/>
      <c r="WDW24" s="146"/>
      <c r="WDX24" s="146"/>
      <c r="WDY24" s="146"/>
      <c r="WDZ24" s="146"/>
      <c r="WEA24" s="146"/>
      <c r="WEB24" s="146"/>
      <c r="WEC24" s="146"/>
      <c r="WED24" s="146"/>
      <c r="WEE24" s="146"/>
      <c r="WEF24" s="146"/>
      <c r="WEG24" s="146"/>
      <c r="WEH24" s="146"/>
      <c r="WEI24" s="146"/>
      <c r="WEJ24" s="146"/>
      <c r="WEK24" s="146"/>
      <c r="WEL24" s="146"/>
      <c r="WEM24" s="146"/>
      <c r="WEN24" s="146"/>
      <c r="WEO24" s="146"/>
      <c r="WEP24" s="146"/>
      <c r="WEQ24" s="146"/>
      <c r="WER24" s="146"/>
      <c r="WES24" s="146"/>
      <c r="WET24" s="146"/>
      <c r="WEU24" s="146"/>
      <c r="WEV24" s="146"/>
      <c r="WEW24" s="146"/>
      <c r="WEX24" s="146"/>
      <c r="WEY24" s="146"/>
      <c r="WEZ24" s="146"/>
      <c r="WFA24" s="146"/>
      <c r="WFB24" s="146"/>
      <c r="WFC24" s="146"/>
      <c r="WFD24" s="146"/>
      <c r="WFE24" s="146"/>
      <c r="WFF24" s="146"/>
      <c r="WFG24" s="146"/>
      <c r="WFH24" s="146"/>
      <c r="WFI24" s="146"/>
      <c r="WFJ24" s="146"/>
      <c r="WFK24" s="146"/>
      <c r="WFL24" s="146"/>
      <c r="WFM24" s="146"/>
      <c r="WFN24" s="146"/>
      <c r="WFO24" s="146"/>
      <c r="WFP24" s="146"/>
      <c r="WFQ24" s="146"/>
      <c r="WFR24" s="146"/>
      <c r="WFS24" s="146"/>
      <c r="WFT24" s="146"/>
      <c r="WFU24" s="146"/>
      <c r="WFV24" s="146"/>
      <c r="WFW24" s="146"/>
      <c r="WFX24" s="146"/>
      <c r="WFY24" s="146"/>
      <c r="WFZ24" s="146"/>
      <c r="WGA24" s="146"/>
      <c r="WGB24" s="146"/>
      <c r="WGC24" s="146"/>
      <c r="WGD24" s="146"/>
      <c r="WGE24" s="146"/>
      <c r="WGF24" s="146"/>
      <c r="WGG24" s="146"/>
      <c r="WGH24" s="146"/>
      <c r="WGI24" s="146"/>
      <c r="WGJ24" s="146"/>
      <c r="WGK24" s="146"/>
      <c r="WGL24" s="146"/>
      <c r="WGM24" s="146"/>
      <c r="WGN24" s="146"/>
      <c r="WGO24" s="146"/>
      <c r="WGP24" s="146"/>
      <c r="WGQ24" s="146"/>
      <c r="WGR24" s="146"/>
      <c r="WGS24" s="146"/>
      <c r="WGT24" s="146"/>
      <c r="WGU24" s="146"/>
      <c r="WGV24" s="146"/>
      <c r="WGW24" s="146"/>
      <c r="WGX24" s="146"/>
      <c r="WGY24" s="146"/>
      <c r="WGZ24" s="146"/>
      <c r="WHA24" s="146"/>
      <c r="WHB24" s="146"/>
      <c r="WHC24" s="146"/>
      <c r="WHD24" s="146"/>
      <c r="WHE24" s="146"/>
      <c r="WHF24" s="146"/>
      <c r="WHG24" s="146"/>
      <c r="WHH24" s="146"/>
      <c r="WHI24" s="146"/>
      <c r="WHJ24" s="146"/>
      <c r="WHK24" s="146"/>
      <c r="WHL24" s="146"/>
      <c r="WHM24" s="146"/>
      <c r="WHN24" s="146"/>
      <c r="WHO24" s="146"/>
      <c r="WHP24" s="146"/>
      <c r="WHQ24" s="146"/>
      <c r="WHR24" s="146"/>
      <c r="WHS24" s="146"/>
      <c r="WHT24" s="146"/>
      <c r="WHU24" s="146"/>
      <c r="WHV24" s="146"/>
      <c r="WHW24" s="146"/>
      <c r="WHX24" s="146"/>
      <c r="WHY24" s="146"/>
      <c r="WHZ24" s="146"/>
      <c r="WIA24" s="146"/>
      <c r="WIB24" s="146"/>
      <c r="WIC24" s="146"/>
      <c r="WID24" s="146"/>
      <c r="WIE24" s="146"/>
      <c r="WIF24" s="146"/>
      <c r="WIG24" s="146"/>
      <c r="WIH24" s="146"/>
      <c r="WII24" s="146"/>
      <c r="WIJ24" s="146"/>
      <c r="WIK24" s="146"/>
      <c r="WIL24" s="146"/>
      <c r="WIM24" s="146"/>
      <c r="WIN24" s="146"/>
      <c r="WIO24" s="146"/>
      <c r="WIP24" s="146"/>
      <c r="WIQ24" s="146"/>
      <c r="WIR24" s="146"/>
      <c r="WIS24" s="146"/>
      <c r="WIT24" s="146"/>
      <c r="WIU24" s="146"/>
      <c r="WIV24" s="146"/>
      <c r="WIW24" s="146"/>
      <c r="WIX24" s="146"/>
      <c r="WIY24" s="146"/>
      <c r="WIZ24" s="146"/>
      <c r="WJA24" s="146"/>
      <c r="WJB24" s="146"/>
      <c r="WJC24" s="146"/>
      <c r="WJD24" s="146"/>
      <c r="WJE24" s="146"/>
      <c r="WJF24" s="146"/>
      <c r="WJG24" s="146"/>
      <c r="WJH24" s="146"/>
      <c r="WJI24" s="146"/>
      <c r="WJJ24" s="146"/>
      <c r="WJK24" s="146"/>
      <c r="WJL24" s="146"/>
      <c r="WJM24" s="146"/>
      <c r="WJN24" s="146"/>
      <c r="WJO24" s="146"/>
      <c r="WJP24" s="146"/>
      <c r="WJQ24" s="146"/>
      <c r="WJR24" s="146"/>
      <c r="WJS24" s="146"/>
      <c r="WJT24" s="146"/>
      <c r="WJU24" s="146"/>
      <c r="WJV24" s="146"/>
      <c r="WJW24" s="146"/>
      <c r="WJX24" s="146"/>
      <c r="WJY24" s="146"/>
      <c r="WJZ24" s="146"/>
      <c r="WKA24" s="146"/>
      <c r="WKB24" s="146"/>
      <c r="WKC24" s="146"/>
      <c r="WKD24" s="146"/>
      <c r="WKE24" s="146"/>
      <c r="WKF24" s="146"/>
      <c r="WKG24" s="146"/>
      <c r="WKH24" s="146"/>
      <c r="WKI24" s="146"/>
      <c r="WKJ24" s="146"/>
      <c r="WKK24" s="146"/>
      <c r="WKL24" s="146"/>
      <c r="WKM24" s="146"/>
      <c r="WKN24" s="146"/>
      <c r="WKO24" s="146"/>
      <c r="WKP24" s="146"/>
      <c r="WKQ24" s="146"/>
      <c r="WKR24" s="146"/>
      <c r="WKS24" s="146"/>
      <c r="WKT24" s="146"/>
      <c r="WKU24" s="146"/>
      <c r="WKV24" s="146"/>
      <c r="WKW24" s="146"/>
      <c r="WKX24" s="146"/>
      <c r="WKY24" s="146"/>
      <c r="WKZ24" s="146"/>
      <c r="WLA24" s="146"/>
      <c r="WLB24" s="146"/>
      <c r="WLC24" s="146"/>
      <c r="WLD24" s="146"/>
      <c r="WLE24" s="146"/>
      <c r="WLF24" s="146"/>
      <c r="WLG24" s="146"/>
      <c r="WLH24" s="146"/>
      <c r="WLI24" s="146"/>
      <c r="WLJ24" s="146"/>
      <c r="WLK24" s="146"/>
      <c r="WLL24" s="146"/>
      <c r="WLM24" s="146"/>
      <c r="WLN24" s="146"/>
      <c r="WLO24" s="146"/>
      <c r="WLP24" s="146"/>
      <c r="WLQ24" s="146"/>
      <c r="WLR24" s="146"/>
      <c r="WLS24" s="146"/>
      <c r="WLT24" s="146"/>
      <c r="WLU24" s="146"/>
      <c r="WLV24" s="146"/>
      <c r="WLW24" s="146"/>
      <c r="WLX24" s="146"/>
      <c r="WLY24" s="146"/>
      <c r="WLZ24" s="146"/>
      <c r="WMA24" s="146"/>
      <c r="WMB24" s="146"/>
      <c r="WMC24" s="146"/>
      <c r="WMD24" s="146"/>
      <c r="WME24" s="146"/>
      <c r="WMF24" s="146"/>
      <c r="WMG24" s="146"/>
      <c r="WMH24" s="146"/>
      <c r="WMI24" s="146"/>
      <c r="WMJ24" s="146"/>
      <c r="WMK24" s="146"/>
      <c r="WML24" s="146"/>
      <c r="WMM24" s="146"/>
      <c r="WMN24" s="146"/>
      <c r="WMO24" s="146"/>
      <c r="WMP24" s="146"/>
      <c r="WMQ24" s="146"/>
      <c r="WMR24" s="146"/>
      <c r="WMS24" s="146"/>
      <c r="WMT24" s="146"/>
      <c r="WMU24" s="146"/>
      <c r="WMV24" s="146"/>
      <c r="WMW24" s="146"/>
      <c r="WMX24" s="146"/>
      <c r="WMY24" s="146"/>
      <c r="WMZ24" s="146"/>
      <c r="WNA24" s="146"/>
      <c r="WNB24" s="146"/>
      <c r="WNC24" s="146"/>
      <c r="WND24" s="146"/>
      <c r="WNE24" s="146"/>
      <c r="WNF24" s="146"/>
      <c r="WNG24" s="146"/>
      <c r="WNH24" s="146"/>
      <c r="WNI24" s="146"/>
      <c r="WNJ24" s="146"/>
      <c r="WNK24" s="146"/>
      <c r="WNL24" s="146"/>
      <c r="WNM24" s="146"/>
      <c r="WNN24" s="146"/>
      <c r="WNO24" s="146"/>
      <c r="WNP24" s="146"/>
      <c r="WNQ24" s="146"/>
      <c r="WNR24" s="146"/>
      <c r="WNS24" s="146"/>
      <c r="WNT24" s="146"/>
      <c r="WNU24" s="146"/>
      <c r="WNV24" s="146"/>
      <c r="WNW24" s="146"/>
      <c r="WNX24" s="146"/>
      <c r="WNY24" s="146"/>
      <c r="WNZ24" s="146"/>
      <c r="WOA24" s="146"/>
      <c r="WOB24" s="146"/>
      <c r="WOC24" s="146"/>
      <c r="WOD24" s="146"/>
      <c r="WOE24" s="146"/>
      <c r="WOF24" s="146"/>
      <c r="WOG24" s="146"/>
      <c r="WOH24" s="146"/>
      <c r="WOI24" s="146"/>
      <c r="WOJ24" s="146"/>
      <c r="WOK24" s="146"/>
      <c r="WOL24" s="146"/>
      <c r="WOM24" s="146"/>
      <c r="WON24" s="146"/>
      <c r="WOO24" s="146"/>
      <c r="WOP24" s="146"/>
      <c r="WOQ24" s="146"/>
      <c r="WOR24" s="146"/>
      <c r="WOS24" s="146"/>
      <c r="WOT24" s="146"/>
      <c r="WOU24" s="146"/>
      <c r="WOV24" s="146"/>
      <c r="WOW24" s="146"/>
      <c r="WOX24" s="146"/>
      <c r="WOY24" s="146"/>
      <c r="WOZ24" s="146"/>
      <c r="WPA24" s="146"/>
      <c r="WPB24" s="146"/>
      <c r="WPC24" s="146"/>
      <c r="WPD24" s="146"/>
      <c r="WPE24" s="146"/>
      <c r="WPF24" s="146"/>
      <c r="WPG24" s="146"/>
      <c r="WPH24" s="146"/>
      <c r="WPI24" s="146"/>
      <c r="WPJ24" s="146"/>
      <c r="WPK24" s="146"/>
      <c r="WPL24" s="146"/>
      <c r="WPM24" s="146"/>
      <c r="WPN24" s="146"/>
      <c r="WPO24" s="146"/>
      <c r="WPP24" s="146"/>
      <c r="WPQ24" s="146"/>
      <c r="WPR24" s="146"/>
      <c r="WPS24" s="146"/>
      <c r="WPT24" s="146"/>
      <c r="WPU24" s="146"/>
      <c r="WPV24" s="146"/>
      <c r="WPW24" s="146"/>
      <c r="WPX24" s="146"/>
      <c r="WPY24" s="146"/>
      <c r="WPZ24" s="146"/>
      <c r="WQA24" s="146"/>
      <c r="WQB24" s="146"/>
      <c r="WQC24" s="146"/>
      <c r="WQD24" s="146"/>
      <c r="WQE24" s="146"/>
      <c r="WQF24" s="146"/>
      <c r="WQG24" s="146"/>
      <c r="WQH24" s="146"/>
      <c r="WQI24" s="146"/>
      <c r="WQJ24" s="146"/>
      <c r="WQK24" s="146"/>
      <c r="WQL24" s="146"/>
      <c r="WQM24" s="146"/>
      <c r="WQN24" s="146"/>
      <c r="WQO24" s="146"/>
      <c r="WQP24" s="146"/>
      <c r="WQQ24" s="146"/>
      <c r="WQR24" s="146"/>
      <c r="WQS24" s="146"/>
      <c r="WQT24" s="146"/>
      <c r="WQU24" s="146"/>
      <c r="WQV24" s="146"/>
      <c r="WQW24" s="146"/>
      <c r="WQX24" s="146"/>
      <c r="WQY24" s="146"/>
      <c r="WQZ24" s="146"/>
      <c r="WRA24" s="146"/>
      <c r="WRB24" s="146"/>
      <c r="WRC24" s="146"/>
      <c r="WRD24" s="146"/>
      <c r="WRE24" s="146"/>
      <c r="WRF24" s="146"/>
      <c r="WRG24" s="146"/>
      <c r="WRH24" s="146"/>
      <c r="WRI24" s="146"/>
      <c r="WRJ24" s="146"/>
      <c r="WRK24" s="146"/>
      <c r="WRL24" s="146"/>
      <c r="WRM24" s="146"/>
      <c r="WRN24" s="146"/>
      <c r="WRO24" s="146"/>
      <c r="WRP24" s="146"/>
      <c r="WRQ24" s="146"/>
      <c r="WRR24" s="146"/>
      <c r="WRS24" s="146"/>
      <c r="WRT24" s="146"/>
      <c r="WRU24" s="146"/>
      <c r="WRV24" s="146"/>
      <c r="WRW24" s="146"/>
      <c r="WRX24" s="146"/>
      <c r="WRY24" s="146"/>
      <c r="WRZ24" s="146"/>
      <c r="WSA24" s="146"/>
      <c r="WSB24" s="146"/>
      <c r="WSC24" s="146"/>
      <c r="WSD24" s="146"/>
      <c r="WSE24" s="146"/>
      <c r="WSF24" s="146"/>
      <c r="WSG24" s="146"/>
      <c r="WSH24" s="146"/>
      <c r="WSI24" s="146"/>
      <c r="WSJ24" s="146"/>
      <c r="WSK24" s="146"/>
      <c r="WSL24" s="146"/>
      <c r="WSM24" s="146"/>
      <c r="WSN24" s="146"/>
      <c r="WSO24" s="146"/>
      <c r="WSP24" s="146"/>
      <c r="WSQ24" s="146"/>
      <c r="WSR24" s="146"/>
      <c r="WSS24" s="146"/>
      <c r="WST24" s="146"/>
      <c r="WSU24" s="146"/>
      <c r="WSV24" s="146"/>
      <c r="WSW24" s="146"/>
      <c r="WSX24" s="146"/>
      <c r="WSY24" s="146"/>
      <c r="WSZ24" s="146"/>
      <c r="WTA24" s="146"/>
      <c r="WTB24" s="146"/>
      <c r="WTC24" s="146"/>
      <c r="WTD24" s="146"/>
      <c r="WTE24" s="146"/>
      <c r="WTF24" s="146"/>
      <c r="WTG24" s="146"/>
      <c r="WTH24" s="146"/>
      <c r="WTI24" s="146"/>
      <c r="WTJ24" s="146"/>
      <c r="WTK24" s="146"/>
      <c r="WTL24" s="146"/>
      <c r="WTM24" s="146"/>
      <c r="WTN24" s="146"/>
      <c r="WTO24" s="146"/>
      <c r="WTP24" s="146"/>
      <c r="WTQ24" s="146"/>
      <c r="WTR24" s="146"/>
      <c r="WTS24" s="146"/>
      <c r="WTT24" s="146"/>
      <c r="WTU24" s="146"/>
      <c r="WTV24" s="146"/>
      <c r="WTW24" s="146"/>
      <c r="WTX24" s="146"/>
      <c r="WTY24" s="146"/>
      <c r="WTZ24" s="146"/>
      <c r="WUA24" s="146"/>
      <c r="WUB24" s="146"/>
      <c r="WUC24" s="146"/>
      <c r="WUD24" s="146"/>
      <c r="WUE24" s="146"/>
      <c r="WUF24" s="146"/>
      <c r="WUG24" s="146"/>
      <c r="WUH24" s="146"/>
      <c r="WUI24" s="146"/>
      <c r="WUJ24" s="146"/>
      <c r="WUK24" s="146"/>
      <c r="WUL24" s="146"/>
      <c r="WUM24" s="146"/>
      <c r="WUN24" s="146"/>
      <c r="WUO24" s="146"/>
      <c r="WUP24" s="146"/>
      <c r="WUQ24" s="146"/>
      <c r="WUR24" s="146"/>
      <c r="WUS24" s="146"/>
      <c r="WUT24" s="146"/>
      <c r="WUU24" s="146"/>
      <c r="WUV24" s="146"/>
      <c r="WUW24" s="146"/>
      <c r="WUX24" s="146"/>
      <c r="WUY24" s="146"/>
      <c r="WUZ24" s="146"/>
      <c r="WVA24" s="146"/>
      <c r="WVB24" s="146"/>
      <c r="WVC24" s="146"/>
      <c r="WVD24" s="146"/>
      <c r="WVE24" s="146"/>
      <c r="WVF24" s="146"/>
      <c r="WVG24" s="146"/>
      <c r="WVH24" s="146"/>
      <c r="WVI24" s="146"/>
      <c r="WVJ24" s="146"/>
      <c r="WVK24" s="146"/>
      <c r="WVL24" s="146"/>
      <c r="WVM24" s="146"/>
      <c r="WVN24" s="146"/>
      <c r="WVO24" s="146"/>
      <c r="WVP24" s="146"/>
      <c r="WVQ24" s="146"/>
      <c r="WVR24" s="146"/>
      <c r="WVS24" s="146"/>
      <c r="WVT24" s="146"/>
      <c r="WVU24" s="146"/>
      <c r="WVV24" s="146"/>
      <c r="WVW24" s="146"/>
      <c r="WVX24" s="146"/>
      <c r="WVY24" s="146"/>
      <c r="WVZ24" s="146"/>
      <c r="WWA24" s="146"/>
      <c r="WWB24" s="146"/>
      <c r="WWC24" s="146"/>
      <c r="WWD24" s="146"/>
      <c r="WWE24" s="146"/>
      <c r="WWF24" s="146"/>
      <c r="WWG24" s="146"/>
      <c r="WWH24" s="146"/>
      <c r="WWI24" s="146"/>
      <c r="WWJ24" s="146"/>
      <c r="WWK24" s="146"/>
      <c r="WWL24" s="146"/>
      <c r="WWM24" s="146"/>
      <c r="WWN24" s="146"/>
      <c r="WWO24" s="146"/>
      <c r="WWP24" s="146"/>
      <c r="WWQ24" s="146"/>
      <c r="WWR24" s="146"/>
      <c r="WWS24" s="146"/>
      <c r="WWT24" s="146"/>
      <c r="WWU24" s="146"/>
      <c r="WWV24" s="146"/>
      <c r="WWW24" s="146"/>
      <c r="WWX24" s="146"/>
      <c r="WWY24" s="146"/>
      <c r="WWZ24" s="146"/>
      <c r="WXA24" s="146"/>
      <c r="WXB24" s="146"/>
      <c r="WXC24" s="146"/>
      <c r="WXD24" s="146"/>
      <c r="WXE24" s="146"/>
      <c r="WXF24" s="146"/>
      <c r="WXG24" s="146"/>
      <c r="WXH24" s="146"/>
      <c r="WXI24" s="146"/>
      <c r="WXJ24" s="146"/>
      <c r="WXK24" s="146"/>
      <c r="WXL24" s="146"/>
      <c r="WXM24" s="146"/>
      <c r="WXN24" s="146"/>
      <c r="WXO24" s="146"/>
      <c r="WXP24" s="146"/>
      <c r="WXQ24" s="146"/>
      <c r="WXR24" s="146"/>
      <c r="WXS24" s="146"/>
      <c r="WXT24" s="146"/>
      <c r="WXU24" s="146"/>
      <c r="WXV24" s="146"/>
      <c r="WXW24" s="146"/>
      <c r="WXX24" s="146"/>
      <c r="WXY24" s="146"/>
      <c r="WXZ24" s="146"/>
      <c r="WYA24" s="146"/>
      <c r="WYB24" s="146"/>
      <c r="WYC24" s="146"/>
      <c r="WYD24" s="146"/>
      <c r="WYE24" s="146"/>
      <c r="WYF24" s="146"/>
      <c r="WYG24" s="146"/>
      <c r="WYH24" s="146"/>
      <c r="WYI24" s="146"/>
      <c r="WYJ24" s="146"/>
      <c r="WYK24" s="146"/>
      <c r="WYL24" s="146"/>
      <c r="WYM24" s="146"/>
      <c r="WYN24" s="146"/>
      <c r="WYO24" s="146"/>
      <c r="WYP24" s="146"/>
      <c r="WYQ24" s="146"/>
      <c r="WYR24" s="146"/>
      <c r="WYS24" s="146"/>
      <c r="WYT24" s="146"/>
      <c r="WYU24" s="146"/>
      <c r="WYV24" s="146"/>
      <c r="WYW24" s="146"/>
      <c r="WYX24" s="146"/>
      <c r="WYY24" s="146"/>
      <c r="WYZ24" s="146"/>
      <c r="WZA24" s="146"/>
      <c r="WZB24" s="146"/>
      <c r="WZC24" s="146"/>
      <c r="WZD24" s="146"/>
      <c r="WZE24" s="146"/>
      <c r="WZF24" s="146"/>
      <c r="WZG24" s="146"/>
      <c r="WZH24" s="146"/>
      <c r="WZI24" s="146"/>
      <c r="WZJ24" s="146"/>
      <c r="WZK24" s="146"/>
      <c r="WZL24" s="146"/>
      <c r="WZM24" s="146"/>
      <c r="WZN24" s="146"/>
      <c r="WZO24" s="146"/>
      <c r="WZP24" s="146"/>
      <c r="WZQ24" s="146"/>
      <c r="WZR24" s="146"/>
      <c r="WZS24" s="146"/>
      <c r="WZT24" s="146"/>
      <c r="WZU24" s="146"/>
      <c r="WZV24" s="146"/>
      <c r="WZW24" s="146"/>
      <c r="WZX24" s="146"/>
      <c r="WZY24" s="146"/>
      <c r="WZZ24" s="146"/>
      <c r="XAA24" s="146"/>
      <c r="XAB24" s="146"/>
      <c r="XAC24" s="146"/>
      <c r="XAD24" s="146"/>
      <c r="XAE24" s="146"/>
      <c r="XAF24" s="146"/>
      <c r="XAG24" s="146"/>
      <c r="XAH24" s="146"/>
      <c r="XAI24" s="146"/>
      <c r="XAJ24" s="146"/>
      <c r="XAK24" s="146"/>
      <c r="XAL24" s="146"/>
      <c r="XAM24" s="146"/>
      <c r="XAN24" s="146"/>
      <c r="XAO24" s="146"/>
      <c r="XAP24" s="146"/>
      <c r="XAQ24" s="146"/>
      <c r="XAR24" s="146"/>
      <c r="XAS24" s="146"/>
      <c r="XAT24" s="146"/>
      <c r="XAU24" s="146"/>
      <c r="XAV24" s="146"/>
      <c r="XAW24" s="146"/>
      <c r="XAX24" s="146"/>
      <c r="XAY24" s="146"/>
      <c r="XAZ24" s="146"/>
      <c r="XBA24" s="146"/>
      <c r="XBB24" s="146"/>
      <c r="XBC24" s="146"/>
      <c r="XBD24" s="146"/>
      <c r="XBE24" s="146"/>
      <c r="XBF24" s="146"/>
      <c r="XBG24" s="146"/>
      <c r="XBH24" s="146"/>
      <c r="XBI24" s="146"/>
      <c r="XBJ24" s="146"/>
      <c r="XBK24" s="146"/>
      <c r="XBL24" s="146"/>
      <c r="XBM24" s="146"/>
      <c r="XBN24" s="146"/>
      <c r="XBO24" s="146"/>
      <c r="XBP24" s="146"/>
      <c r="XBQ24" s="146"/>
      <c r="XBR24" s="146"/>
      <c r="XBS24" s="146"/>
      <c r="XBT24" s="146"/>
      <c r="XBU24" s="146"/>
      <c r="XBV24" s="146"/>
      <c r="XBW24" s="146"/>
      <c r="XBX24" s="146"/>
      <c r="XBY24" s="146"/>
      <c r="XBZ24" s="146"/>
      <c r="XCA24" s="146"/>
      <c r="XCB24" s="146"/>
      <c r="XCC24" s="146"/>
      <c r="XCD24" s="146"/>
      <c r="XCE24" s="146"/>
      <c r="XCF24" s="146"/>
      <c r="XCG24" s="146"/>
      <c r="XCH24" s="146"/>
      <c r="XCI24" s="146"/>
      <c r="XCJ24" s="146"/>
      <c r="XCK24" s="146"/>
      <c r="XCL24" s="146"/>
      <c r="XCM24" s="146"/>
      <c r="XCN24" s="146"/>
      <c r="XCO24" s="146"/>
      <c r="XCP24" s="146"/>
      <c r="XCQ24" s="146"/>
      <c r="XCR24" s="146"/>
      <c r="XCS24" s="146"/>
      <c r="XCT24" s="146"/>
      <c r="XCU24" s="146"/>
      <c r="XCV24" s="146"/>
      <c r="XCW24" s="146"/>
      <c r="XCX24" s="146"/>
      <c r="XCY24" s="146"/>
      <c r="XCZ24" s="146"/>
      <c r="XDA24" s="146"/>
      <c r="XDB24" s="146"/>
      <c r="XDC24" s="146"/>
      <c r="XDD24" s="146"/>
      <c r="XDE24" s="146"/>
      <c r="XDF24" s="146"/>
      <c r="XDG24" s="146"/>
      <c r="XDH24" s="146"/>
      <c r="XDI24" s="146"/>
      <c r="XDJ24" s="146"/>
      <c r="XDK24" s="146"/>
      <c r="XDL24" s="146"/>
      <c r="XDM24" s="146"/>
      <c r="XDN24" s="146"/>
      <c r="XDO24" s="146"/>
      <c r="XDP24" s="146"/>
      <c r="XDQ24" s="146"/>
      <c r="XDR24" s="146"/>
      <c r="XDS24" s="146"/>
      <c r="XDT24" s="146"/>
      <c r="XDU24" s="146"/>
      <c r="XDV24" s="146"/>
      <c r="XDW24" s="146"/>
      <c r="XDX24" s="146"/>
      <c r="XDY24" s="146"/>
      <c r="XDZ24" s="146"/>
      <c r="XEA24" s="146"/>
      <c r="XEB24" s="146"/>
      <c r="XEC24" s="146"/>
      <c r="XED24" s="146"/>
      <c r="XEE24" s="146"/>
      <c r="XEF24" s="146"/>
      <c r="XEG24" s="146"/>
      <c r="XEH24" s="146"/>
      <c r="XEI24" s="146"/>
      <c r="XEJ24" s="146"/>
      <c r="XEK24" s="146"/>
      <c r="XEL24" s="146"/>
      <c r="XEM24" s="146"/>
      <c r="XEN24" s="146"/>
      <c r="XEO24" s="146"/>
      <c r="XEP24" s="146"/>
      <c r="XEQ24" s="146"/>
      <c r="XER24" s="146"/>
      <c r="XES24" s="146"/>
      <c r="XET24" s="146"/>
      <c r="XEU24" s="146"/>
      <c r="XEV24" s="146"/>
      <c r="XEW24" s="146"/>
      <c r="XEX24" s="146"/>
      <c r="XEY24" s="146"/>
      <c r="XEZ24" s="146"/>
      <c r="XFA24" s="146"/>
      <c r="XFB24" s="146"/>
      <c r="XFC24" s="146"/>
      <c r="XFD24" s="146"/>
    </row>
  </sheetData>
  <mergeCells count="9">
    <mergeCell ref="A24:E24"/>
    <mergeCell ref="A23:E23"/>
    <mergeCell ref="A16:E16"/>
    <mergeCell ref="A17:E17"/>
    <mergeCell ref="A18:E18"/>
    <mergeCell ref="A19:E19"/>
    <mergeCell ref="A20:E20"/>
    <mergeCell ref="A21:E21"/>
    <mergeCell ref="A22:E22"/>
  </mergeCells>
  <phoneticPr fontId="14"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tabColor rgb="FF92D050"/>
  </sheetPr>
  <dimension ref="A1:L14"/>
  <sheetViews>
    <sheetView workbookViewId="0">
      <selection activeCell="F16" sqref="F16"/>
    </sheetView>
  </sheetViews>
  <sheetFormatPr baseColWidth="10" defaultRowHeight="12.75"/>
  <cols>
    <col min="1" max="1" width="35.42578125" customWidth="1"/>
    <col min="10" max="10" width="11.42578125" style="819"/>
  </cols>
  <sheetData>
    <row r="1" spans="1:12" s="183" customFormat="1" ht="31.5" customHeight="1">
      <c r="A1" s="363" t="s">
        <v>278</v>
      </c>
      <c r="B1" s="363"/>
      <c r="C1" s="363"/>
      <c r="D1" s="363"/>
      <c r="E1" s="363"/>
      <c r="F1" s="363"/>
    </row>
    <row r="2" spans="1:12" ht="13.5" thickBot="1"/>
    <row r="3" spans="1:12" ht="18" customHeight="1">
      <c r="A3" s="366"/>
      <c r="B3" s="367">
        <v>2009</v>
      </c>
      <c r="C3" s="367">
        <v>2010</v>
      </c>
      <c r="D3" s="367">
        <v>2011</v>
      </c>
      <c r="E3" s="367">
        <v>2012</v>
      </c>
      <c r="F3" s="367">
        <v>2013</v>
      </c>
      <c r="G3" s="367">
        <v>2014</v>
      </c>
      <c r="H3" s="367">
        <v>2015</v>
      </c>
      <c r="I3" s="367">
        <v>2016</v>
      </c>
      <c r="J3" s="367">
        <v>2017</v>
      </c>
      <c r="K3" s="367">
        <v>2018</v>
      </c>
    </row>
    <row r="4" spans="1:12" ht="17.25" customHeight="1">
      <c r="A4" s="368" t="s">
        <v>109</v>
      </c>
      <c r="B4" s="364">
        <v>0.38100000000000001</v>
      </c>
      <c r="C4" s="364">
        <v>0.45400000000000001</v>
      </c>
      <c r="D4" s="364">
        <v>0.51300000000000001</v>
      </c>
      <c r="E4" s="364">
        <v>0.29599999999999999</v>
      </c>
      <c r="F4" s="364">
        <v>0.35099999999999998</v>
      </c>
      <c r="G4" s="364">
        <v>0.36399999999999999</v>
      </c>
      <c r="H4" s="364">
        <v>0.53200000000000003</v>
      </c>
      <c r="I4" s="365">
        <v>0.69799999999999995</v>
      </c>
      <c r="J4" s="365">
        <v>0.84099999999999997</v>
      </c>
      <c r="K4" s="365">
        <f>(('V 3-A1-1 bilan GIPA 2018'!B5)/1)/100</f>
        <v>0.75800000000000001</v>
      </c>
      <c r="L4" s="829"/>
    </row>
    <row r="5" spans="1:12" ht="17.25" customHeight="1">
      <c r="A5" s="368" t="s">
        <v>110</v>
      </c>
      <c r="B5" s="364">
        <v>0.19500000000000001</v>
      </c>
      <c r="C5" s="364">
        <v>0.41399999999999998</v>
      </c>
      <c r="D5" s="364">
        <v>0.24099999999999999</v>
      </c>
      <c r="E5" s="364">
        <v>0.214</v>
      </c>
      <c r="F5" s="364">
        <v>0.126</v>
      </c>
      <c r="G5" s="364">
        <v>0.13400000000000001</v>
      </c>
      <c r="H5" s="364">
        <v>0.125</v>
      </c>
      <c r="I5" s="365">
        <v>0.104</v>
      </c>
      <c r="J5" s="365">
        <v>4.8000000000000001E-2</v>
      </c>
      <c r="K5" s="365">
        <f>(('V 3-A1-1 bilan GIPA 2018'!B6)/1)/100</f>
        <v>3.3000000000000002E-2</v>
      </c>
    </row>
    <row r="6" spans="1:12" ht="16.5" customHeight="1">
      <c r="A6" s="368" t="s">
        <v>111</v>
      </c>
      <c r="B6" s="364">
        <v>0.32600000000000001</v>
      </c>
      <c r="C6" s="364">
        <v>4.2999999999999997E-2</v>
      </c>
      <c r="D6" s="364">
        <v>0.123</v>
      </c>
      <c r="E6" s="364">
        <v>0.40400000000000003</v>
      </c>
      <c r="F6" s="364">
        <v>0.42299999999999999</v>
      </c>
      <c r="G6" s="364">
        <v>0.40300000000000002</v>
      </c>
      <c r="H6" s="364">
        <v>0.25</v>
      </c>
      <c r="I6" s="365">
        <v>3.5000000000000003E-2</v>
      </c>
      <c r="J6" s="365">
        <v>7.0000000000000001E-3</v>
      </c>
      <c r="K6" s="365">
        <f>(('V 3-A1-1 bilan GIPA 2018'!B7)/1)/100</f>
        <v>7.0000000000000001E-3</v>
      </c>
    </row>
    <row r="7" spans="1:12" ht="16.5" customHeight="1">
      <c r="A7" s="368" t="s">
        <v>112</v>
      </c>
      <c r="B7" s="364">
        <v>5.1999999999999998E-2</v>
      </c>
      <c r="C7" s="364">
        <v>6.8000000000000005E-2</v>
      </c>
      <c r="D7" s="364">
        <v>7.1999999999999995E-2</v>
      </c>
      <c r="E7" s="364">
        <v>4.2000000000000003E-2</v>
      </c>
      <c r="F7" s="364">
        <v>0.05</v>
      </c>
      <c r="G7" s="364">
        <v>4.7E-2</v>
      </c>
      <c r="H7" s="364">
        <v>0.05</v>
      </c>
      <c r="I7" s="365">
        <v>8.8999999999999996E-2</v>
      </c>
      <c r="J7" s="365">
        <v>5.0999999999999997E-2</v>
      </c>
      <c r="K7" s="365">
        <f>(('V 3-A1-1 bilan GIPA 2018'!B8)/1)/100</f>
        <v>4.1000000000000002E-2</v>
      </c>
    </row>
    <row r="8" spans="1:12" ht="15" customHeight="1">
      <c r="A8" s="368" t="s">
        <v>96</v>
      </c>
      <c r="B8" s="364">
        <v>4.2999999999999997E-2</v>
      </c>
      <c r="C8" s="364">
        <v>1.7000000000000001E-2</v>
      </c>
      <c r="D8" s="364">
        <v>4.9000000000000002E-2</v>
      </c>
      <c r="E8" s="364">
        <v>4.1000000000000002E-2</v>
      </c>
      <c r="F8" s="364">
        <v>4.7E-2</v>
      </c>
      <c r="G8" s="364">
        <v>4.8000000000000001E-2</v>
      </c>
      <c r="H8" s="364">
        <v>3.6999999999999998E-2</v>
      </c>
      <c r="I8" s="365">
        <v>3.3000000000000002E-2</v>
      </c>
      <c r="J8" s="365">
        <v>2.8000000000000001E-2</v>
      </c>
      <c r="K8" s="365">
        <f>(('V 3-A1-1 bilan GIPA 2018'!B9)/1)/100</f>
        <v>5.7000000000000002E-2</v>
      </c>
    </row>
    <row r="9" spans="1:12" ht="18" customHeight="1" thickBot="1">
      <c r="A9" s="369" t="s">
        <v>69</v>
      </c>
      <c r="B9" s="370">
        <v>3.0000000000000001E-3</v>
      </c>
      <c r="C9" s="370">
        <v>3.0000000000000001E-3</v>
      </c>
      <c r="D9" s="370">
        <v>2E-3</v>
      </c>
      <c r="E9" s="370">
        <v>3.0000000000000001E-3</v>
      </c>
      <c r="F9" s="370">
        <v>3.0000000000000001E-3</v>
      </c>
      <c r="G9" s="370">
        <v>4.0000000000000001E-3</v>
      </c>
      <c r="H9" s="370">
        <v>5.0000000000000001E-3</v>
      </c>
      <c r="I9" s="371">
        <v>4.2000000000000003E-2</v>
      </c>
      <c r="J9" s="371">
        <v>2.5999999999999999E-2</v>
      </c>
      <c r="K9" s="371">
        <f>(('V 3-A1-1 bilan GIPA 2018'!B10)/1)/100</f>
        <v>0.10299999999999999</v>
      </c>
    </row>
    <row r="10" spans="1:12">
      <c r="A10" s="4" t="s">
        <v>332</v>
      </c>
      <c r="B10" s="5"/>
      <c r="C10" s="6"/>
      <c r="D10" s="6"/>
      <c r="E10" s="6"/>
      <c r="F10" s="6"/>
      <c r="G10" s="6"/>
      <c r="H10" s="6"/>
    </row>
    <row r="11" spans="1:12" ht="23.25" customHeight="1">
      <c r="A11" s="1242" t="s">
        <v>346</v>
      </c>
      <c r="B11" s="1242"/>
      <c r="C11" s="1242"/>
      <c r="D11" s="1242"/>
      <c r="E11" s="1242"/>
      <c r="F11" s="1242"/>
      <c r="G11" s="1242"/>
      <c r="H11" s="1242"/>
    </row>
    <row r="12" spans="1:12">
      <c r="A12" s="17"/>
    </row>
    <row r="13" spans="1:12">
      <c r="A13" s="18"/>
      <c r="I13" s="828"/>
      <c r="J13" s="828"/>
    </row>
    <row r="14" spans="1:12">
      <c r="B14" s="828"/>
      <c r="C14" s="828"/>
      <c r="D14" s="828"/>
      <c r="E14" s="828"/>
      <c r="F14" s="828"/>
      <c r="G14" s="828"/>
      <c r="H14" s="828"/>
      <c r="I14" s="828"/>
      <c r="J14" s="828"/>
      <c r="K14" s="828"/>
    </row>
  </sheetData>
  <mergeCells count="1">
    <mergeCell ref="A11:H1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37"/>
  <sheetViews>
    <sheetView workbookViewId="0">
      <selection sqref="A1:F1"/>
    </sheetView>
  </sheetViews>
  <sheetFormatPr baseColWidth="10" defaultRowHeight="12.75"/>
  <cols>
    <col min="2" max="2" width="16.140625" customWidth="1"/>
  </cols>
  <sheetData>
    <row r="1" spans="1:6" ht="60.75" customHeight="1">
      <c r="A1" s="1244" t="s">
        <v>435</v>
      </c>
      <c r="B1" s="1244"/>
      <c r="C1" s="1244"/>
      <c r="D1" s="1244"/>
      <c r="E1" s="1244"/>
      <c r="F1" s="1244"/>
    </row>
    <row r="2" spans="1:6">
      <c r="A2" s="967" t="s">
        <v>368</v>
      </c>
      <c r="B2" s="967" t="s">
        <v>366</v>
      </c>
      <c r="C2" s="967" t="s">
        <v>367</v>
      </c>
    </row>
    <row r="3" spans="1:6">
      <c r="A3" t="s">
        <v>25</v>
      </c>
      <c r="B3" s="451">
        <v>4.2000000000000003E-2</v>
      </c>
      <c r="C3" s="968">
        <v>4.3999999999999997E-2</v>
      </c>
    </row>
    <row r="4" spans="1:6">
      <c r="A4" t="s">
        <v>26</v>
      </c>
      <c r="B4" s="451">
        <v>3.9E-2</v>
      </c>
      <c r="C4" s="968">
        <v>3.9E-2</v>
      </c>
    </row>
    <row r="5" spans="1:6">
      <c r="A5" t="s">
        <v>27</v>
      </c>
      <c r="B5" s="451">
        <v>3.2000000000000001E-2</v>
      </c>
      <c r="C5" s="968">
        <v>3.3000000000000002E-2</v>
      </c>
    </row>
    <row r="6" spans="1:6">
      <c r="A6" t="s">
        <v>28</v>
      </c>
      <c r="B6" s="451">
        <v>2.7E-2</v>
      </c>
      <c r="C6" s="968">
        <v>2.7E-2</v>
      </c>
    </row>
    <row r="7" spans="1:6">
      <c r="A7" t="s">
        <v>29</v>
      </c>
      <c r="B7" s="451">
        <v>2.5999999999999999E-2</v>
      </c>
      <c r="C7" s="968">
        <v>2.5999999999999999E-2</v>
      </c>
    </row>
    <row r="8" spans="1:6">
      <c r="A8" t="s">
        <v>30</v>
      </c>
      <c r="B8" s="451">
        <v>2.4E-2</v>
      </c>
      <c r="C8" s="968">
        <v>2.5000000000000001E-2</v>
      </c>
    </row>
    <row r="9" spans="1:6">
      <c r="A9" t="s">
        <v>24</v>
      </c>
      <c r="B9" s="451">
        <v>2.3E-2</v>
      </c>
      <c r="C9" s="968">
        <v>2.3E-2</v>
      </c>
    </row>
    <row r="10" spans="1:6">
      <c r="A10" t="s">
        <v>23</v>
      </c>
      <c r="B10" s="451">
        <v>0.02</v>
      </c>
      <c r="C10" s="968">
        <v>0.02</v>
      </c>
    </row>
    <row r="11" spans="1:6">
      <c r="A11" t="s">
        <v>22</v>
      </c>
      <c r="B11" s="451">
        <v>1.4E-2</v>
      </c>
      <c r="C11" s="968">
        <v>1.4E-2</v>
      </c>
    </row>
    <row r="34" spans="1:1">
      <c r="A34" s="49" t="s">
        <v>332</v>
      </c>
    </row>
    <row r="35" spans="1:1">
      <c r="A35" s="49" t="s">
        <v>369</v>
      </c>
    </row>
    <row r="36" spans="1:1">
      <c r="A36" s="49" t="s">
        <v>434</v>
      </c>
    </row>
    <row r="37" spans="1:1">
      <c r="A37" s="49" t="s">
        <v>370</v>
      </c>
    </row>
  </sheetData>
  <mergeCells count="1">
    <mergeCell ref="A1:F1"/>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tabColor rgb="FF92D050"/>
  </sheetPr>
  <dimension ref="A1:I25"/>
  <sheetViews>
    <sheetView workbookViewId="0">
      <selection sqref="A1:H1"/>
    </sheetView>
  </sheetViews>
  <sheetFormatPr baseColWidth="10" defaultRowHeight="12.75"/>
  <cols>
    <col min="1" max="1" width="31.42578125" customWidth="1"/>
    <col min="2" max="2" width="13.140625" customWidth="1"/>
    <col min="3" max="3" width="11.5703125" customWidth="1"/>
    <col min="4" max="4" width="10.140625" customWidth="1"/>
    <col min="5" max="5" width="11.42578125" style="11" customWidth="1"/>
    <col min="6" max="6" width="10.28515625" customWidth="1"/>
    <col min="7" max="7" width="11.28515625" style="11" customWidth="1"/>
    <col min="8" max="8" width="15.28515625" customWidth="1"/>
  </cols>
  <sheetData>
    <row r="1" spans="1:9" s="167" customFormat="1" ht="25.5" customHeight="1" thickBot="1">
      <c r="A1" s="1238" t="s">
        <v>436</v>
      </c>
      <c r="B1" s="1245"/>
      <c r="C1" s="1245"/>
      <c r="D1" s="1245"/>
      <c r="E1" s="1245"/>
      <c r="F1" s="1245"/>
      <c r="G1" s="1245"/>
      <c r="H1" s="1245"/>
    </row>
    <row r="2" spans="1:9" ht="60">
      <c r="A2" s="375"/>
      <c r="B2" s="360" t="s">
        <v>54</v>
      </c>
      <c r="C2" s="361" t="s">
        <v>392</v>
      </c>
      <c r="D2" s="361" t="s">
        <v>218</v>
      </c>
      <c r="E2" s="361" t="s">
        <v>219</v>
      </c>
      <c r="F2" s="360" t="s">
        <v>220</v>
      </c>
      <c r="G2" s="382" t="s">
        <v>221</v>
      </c>
    </row>
    <row r="3" spans="1:9" ht="21" customHeight="1">
      <c r="A3" s="376" t="s">
        <v>8</v>
      </c>
      <c r="B3" s="434">
        <v>100</v>
      </c>
      <c r="C3" s="434">
        <v>106.1</v>
      </c>
      <c r="D3" s="435">
        <v>1151</v>
      </c>
      <c r="E3" s="435">
        <v>320</v>
      </c>
      <c r="F3" s="435">
        <v>880</v>
      </c>
      <c r="G3" s="436">
        <v>2240</v>
      </c>
    </row>
    <row r="4" spans="1:9" ht="18.75" customHeight="1">
      <c r="A4" s="377" t="s">
        <v>97</v>
      </c>
      <c r="B4" s="437">
        <v>32.200000000000003</v>
      </c>
      <c r="C4" s="437">
        <v>43</v>
      </c>
      <c r="D4" s="438">
        <v>1451</v>
      </c>
      <c r="E4" s="438">
        <v>375</v>
      </c>
      <c r="F4" s="438">
        <v>1250</v>
      </c>
      <c r="G4" s="439">
        <v>2750</v>
      </c>
    </row>
    <row r="5" spans="1:9" ht="20.25" customHeight="1">
      <c r="A5" s="377" t="s">
        <v>98</v>
      </c>
      <c r="B5" s="437">
        <v>44.7</v>
      </c>
      <c r="C5" s="437">
        <v>41.1</v>
      </c>
      <c r="D5" s="438">
        <v>996</v>
      </c>
      <c r="E5" s="438">
        <v>320</v>
      </c>
      <c r="F5" s="438">
        <v>800</v>
      </c>
      <c r="G5" s="439">
        <v>2000</v>
      </c>
    </row>
    <row r="6" spans="1:9" ht="18.75" customHeight="1">
      <c r="A6" s="377" t="s">
        <v>99</v>
      </c>
      <c r="B6" s="437">
        <v>13.6</v>
      </c>
      <c r="C6" s="437">
        <v>9.4</v>
      </c>
      <c r="D6" s="438">
        <v>752</v>
      </c>
      <c r="E6" s="438">
        <v>195</v>
      </c>
      <c r="F6" s="438">
        <v>650</v>
      </c>
      <c r="G6" s="439">
        <v>1430</v>
      </c>
    </row>
    <row r="7" spans="1:9" ht="15.75" customHeight="1">
      <c r="A7" s="377" t="s">
        <v>100</v>
      </c>
      <c r="B7" s="437">
        <v>3.9</v>
      </c>
      <c r="C7" s="437">
        <v>5.6</v>
      </c>
      <c r="D7" s="438">
        <v>1567</v>
      </c>
      <c r="E7" s="438">
        <v>400</v>
      </c>
      <c r="F7" s="438">
        <v>1250</v>
      </c>
      <c r="G7" s="439">
        <v>3125</v>
      </c>
    </row>
    <row r="8" spans="1:9" s="819" customFormat="1" ht="15.75" customHeight="1">
      <c r="A8" s="377" t="s">
        <v>279</v>
      </c>
      <c r="B8" s="437">
        <v>0.9</v>
      </c>
      <c r="C8" s="437">
        <v>0.8</v>
      </c>
      <c r="D8" s="438">
        <v>898</v>
      </c>
      <c r="E8" s="438">
        <v>195</v>
      </c>
      <c r="F8" s="438">
        <v>650</v>
      </c>
      <c r="G8" s="830">
        <v>1885</v>
      </c>
    </row>
    <row r="9" spans="1:9" ht="16.5" customHeight="1">
      <c r="A9" s="377" t="s">
        <v>96</v>
      </c>
      <c r="B9" s="437">
        <v>1.6</v>
      </c>
      <c r="C9" s="437">
        <v>2</v>
      </c>
      <c r="D9" s="438">
        <v>1337</v>
      </c>
      <c r="E9" s="438">
        <v>320</v>
      </c>
      <c r="F9" s="438">
        <v>1125</v>
      </c>
      <c r="G9" s="439">
        <v>2750</v>
      </c>
      <c r="H9" s="827"/>
    </row>
    <row r="10" spans="1:9" ht="16.5" customHeight="1">
      <c r="A10" s="377" t="s">
        <v>69</v>
      </c>
      <c r="B10" s="437">
        <f>3.1</f>
        <v>3.1</v>
      </c>
      <c r="C10" s="437">
        <v>4.2</v>
      </c>
      <c r="D10" s="438">
        <v>1460</v>
      </c>
      <c r="E10" s="438">
        <v>325</v>
      </c>
      <c r="F10" s="438">
        <v>1250</v>
      </c>
      <c r="G10" s="439">
        <v>3125</v>
      </c>
    </row>
    <row r="11" spans="1:9" ht="17.25" customHeight="1">
      <c r="A11" s="378" t="s">
        <v>36</v>
      </c>
      <c r="B11" s="440">
        <v>2.2000000000000002</v>
      </c>
      <c r="C11" s="440">
        <v>1.8</v>
      </c>
      <c r="D11" s="441">
        <v>907</v>
      </c>
      <c r="E11" s="441">
        <v>233</v>
      </c>
      <c r="F11" s="441">
        <v>750</v>
      </c>
      <c r="G11" s="442">
        <v>1875</v>
      </c>
      <c r="I11" s="827"/>
    </row>
    <row r="12" spans="1:9" ht="18" customHeight="1">
      <c r="A12" s="377" t="s">
        <v>31</v>
      </c>
      <c r="B12" s="437">
        <v>7.6</v>
      </c>
      <c r="C12" s="437">
        <v>7.5</v>
      </c>
      <c r="D12" s="438">
        <v>1062</v>
      </c>
      <c r="E12" s="438">
        <v>320</v>
      </c>
      <c r="F12" s="438">
        <v>800</v>
      </c>
      <c r="G12" s="439">
        <v>2080</v>
      </c>
    </row>
    <row r="13" spans="1:9" ht="20.25" customHeight="1">
      <c r="A13" s="377" t="s">
        <v>32</v>
      </c>
      <c r="B13" s="437">
        <v>12.5</v>
      </c>
      <c r="C13" s="437">
        <v>12.4</v>
      </c>
      <c r="D13" s="438">
        <v>1077</v>
      </c>
      <c r="E13" s="438">
        <v>320</v>
      </c>
      <c r="F13" s="438">
        <v>875</v>
      </c>
      <c r="G13" s="439">
        <v>2080</v>
      </c>
    </row>
    <row r="14" spans="1:9" ht="15.75" customHeight="1">
      <c r="A14" s="377" t="s">
        <v>18</v>
      </c>
      <c r="B14" s="437">
        <v>17.2</v>
      </c>
      <c r="C14" s="437">
        <v>17.7</v>
      </c>
      <c r="D14" s="438">
        <v>1119</v>
      </c>
      <c r="E14" s="438">
        <v>320</v>
      </c>
      <c r="F14" s="438">
        <v>880</v>
      </c>
      <c r="G14" s="439">
        <v>2125</v>
      </c>
    </row>
    <row r="15" spans="1:9" ht="18.75" customHeight="1">
      <c r="A15" s="377" t="s">
        <v>19</v>
      </c>
      <c r="B15" s="437">
        <v>18.2</v>
      </c>
      <c r="C15" s="437">
        <v>19.2</v>
      </c>
      <c r="D15" s="438">
        <v>1144</v>
      </c>
      <c r="E15" s="438">
        <v>320</v>
      </c>
      <c r="F15" s="438">
        <v>960</v>
      </c>
      <c r="G15" s="439">
        <v>2160</v>
      </c>
    </row>
    <row r="16" spans="1:9" ht="18" customHeight="1">
      <c r="A16" s="377" t="s">
        <v>20</v>
      </c>
      <c r="B16" s="437">
        <v>14.8</v>
      </c>
      <c r="C16" s="437">
        <v>16</v>
      </c>
      <c r="D16" s="438">
        <v>1165</v>
      </c>
      <c r="E16" s="438">
        <v>320</v>
      </c>
      <c r="F16" s="438">
        <v>960</v>
      </c>
      <c r="G16" s="439">
        <v>2375</v>
      </c>
    </row>
    <row r="17" spans="1:8" ht="17.25" customHeight="1">
      <c r="A17" s="379" t="s">
        <v>21</v>
      </c>
      <c r="B17" s="443">
        <v>27.5</v>
      </c>
      <c r="C17" s="443">
        <v>31.5</v>
      </c>
      <c r="D17" s="444">
        <v>1244</v>
      </c>
      <c r="E17" s="444">
        <v>260</v>
      </c>
      <c r="F17" s="444">
        <v>960</v>
      </c>
      <c r="G17" s="445">
        <v>2500</v>
      </c>
    </row>
    <row r="18" spans="1:8" ht="16.5" customHeight="1">
      <c r="A18" s="380" t="s">
        <v>16</v>
      </c>
      <c r="B18" s="446">
        <v>62.5</v>
      </c>
      <c r="C18" s="446">
        <v>72</v>
      </c>
      <c r="D18" s="447">
        <v>1250</v>
      </c>
      <c r="E18" s="447">
        <v>325</v>
      </c>
      <c r="F18" s="447">
        <v>1008</v>
      </c>
      <c r="G18" s="442">
        <v>2375</v>
      </c>
    </row>
    <row r="19" spans="1:8" ht="16.5" customHeight="1" thickBot="1">
      <c r="A19" s="381" t="s">
        <v>17</v>
      </c>
      <c r="B19" s="448">
        <v>37.5</v>
      </c>
      <c r="C19" s="448">
        <v>34.1</v>
      </c>
      <c r="D19" s="449">
        <v>985</v>
      </c>
      <c r="E19" s="449">
        <v>250</v>
      </c>
      <c r="F19" s="449">
        <v>800</v>
      </c>
      <c r="G19" s="450">
        <v>1950</v>
      </c>
    </row>
    <row r="20" spans="1:8" s="158" customFormat="1">
      <c r="A20" s="372"/>
      <c r="B20" s="373"/>
      <c r="C20" s="373"/>
      <c r="D20" s="374"/>
      <c r="E20" s="374"/>
      <c r="F20" s="374"/>
      <c r="G20" s="21"/>
    </row>
    <row r="21" spans="1:8" s="10" customFormat="1">
      <c r="A21" s="4" t="s">
        <v>332</v>
      </c>
      <c r="B21" s="5"/>
      <c r="C21" s="6"/>
      <c r="D21" s="6"/>
      <c r="E21" s="6"/>
      <c r="F21" s="6"/>
      <c r="G21" s="6"/>
      <c r="H21" s="6"/>
    </row>
    <row r="22" spans="1:8" s="10" customFormat="1" ht="30.75" customHeight="1">
      <c r="A22" s="1242" t="s">
        <v>276</v>
      </c>
      <c r="B22" s="1243"/>
      <c r="C22" s="1243"/>
      <c r="D22" s="1243"/>
      <c r="E22" s="1243"/>
      <c r="F22" s="1243"/>
      <c r="G22" s="1243"/>
      <c r="H22" s="1243"/>
    </row>
    <row r="23" spans="1:8" ht="50.25" customHeight="1">
      <c r="A23" s="1240" t="s">
        <v>432</v>
      </c>
      <c r="B23" s="1241"/>
      <c r="C23" s="1241"/>
      <c r="D23" s="1241"/>
      <c r="E23" s="1241"/>
      <c r="F23" s="1241"/>
      <c r="G23" s="1241"/>
      <c r="H23" s="1241"/>
    </row>
    <row r="24" spans="1:8">
      <c r="A24" s="1242"/>
      <c r="B24" s="1243"/>
      <c r="C24" s="1243"/>
      <c r="D24" s="1243"/>
      <c r="E24" s="1243"/>
      <c r="F24" s="1243"/>
      <c r="G24" s="1243"/>
      <c r="H24" s="1243"/>
    </row>
    <row r="25" spans="1:8" ht="3" customHeight="1">
      <c r="A25" s="1242"/>
      <c r="B25" s="1243"/>
      <c r="C25" s="1243"/>
      <c r="D25" s="1243"/>
      <c r="E25" s="1243"/>
      <c r="F25" s="1243"/>
      <c r="G25" s="1243"/>
      <c r="H25" s="1243"/>
    </row>
  </sheetData>
  <mergeCells count="5">
    <mergeCell ref="A1:H1"/>
    <mergeCell ref="A22:H22"/>
    <mergeCell ref="A23:H23"/>
    <mergeCell ref="A24:H24"/>
    <mergeCell ref="A25:H25"/>
  </mergeCells>
  <phoneticPr fontId="14" type="noConversion"/>
  <pageMargins left="0.78740157499999996" right="0.78740157499999996" top="0.984251969" bottom="0.984251969" header="0.4921259845" footer="0.4921259845"/>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tabColor rgb="FF92D050"/>
  </sheetPr>
  <dimension ref="A1:N44"/>
  <sheetViews>
    <sheetView workbookViewId="0">
      <selection activeCell="F39" sqref="F39"/>
    </sheetView>
  </sheetViews>
  <sheetFormatPr baseColWidth="10" defaultRowHeight="12.75"/>
  <sheetData>
    <row r="1" spans="1:14" s="167" customFormat="1" ht="33.75" customHeight="1">
      <c r="A1" s="1246" t="s">
        <v>438</v>
      </c>
      <c r="B1" s="1246"/>
      <c r="C1" s="1246"/>
      <c r="D1" s="1246"/>
      <c r="E1" s="1246"/>
      <c r="F1" s="1246"/>
      <c r="G1" s="1246"/>
      <c r="H1" s="1246"/>
      <c r="I1" s="1246"/>
      <c r="J1" s="698"/>
      <c r="K1" s="698"/>
      <c r="L1" s="698"/>
      <c r="M1" s="698"/>
      <c r="N1" s="698"/>
    </row>
    <row r="2" spans="1:14" ht="7.5" customHeight="1"/>
    <row r="20" spans="1:8" s="158" customFormat="1"/>
    <row r="21" spans="1:8" s="158" customFormat="1"/>
    <row r="22" spans="1:8" s="158" customFormat="1"/>
    <row r="23" spans="1:8">
      <c r="A23" s="4" t="s">
        <v>332</v>
      </c>
      <c r="B23" s="5"/>
      <c r="C23" s="6"/>
      <c r="D23" s="6"/>
      <c r="E23" s="6"/>
      <c r="F23" s="6"/>
      <c r="G23" s="6"/>
      <c r="H23" s="6"/>
    </row>
    <row r="24" spans="1:8" ht="39.75" customHeight="1">
      <c r="A24" s="1242" t="s">
        <v>369</v>
      </c>
      <c r="B24" s="1243"/>
      <c r="C24" s="1243"/>
      <c r="D24" s="1243"/>
      <c r="E24" s="1243"/>
      <c r="F24" s="1243"/>
      <c r="G24" s="1243"/>
      <c r="H24" s="1243"/>
    </row>
    <row r="39" spans="1:5">
      <c r="A39" s="419"/>
    </row>
    <row r="40" spans="1:5">
      <c r="A40" s="2"/>
    </row>
    <row r="41" spans="1:5">
      <c r="B41" s="7"/>
    </row>
    <row r="42" spans="1:5">
      <c r="B42" s="7"/>
      <c r="C42" s="8"/>
      <c r="D42" s="8"/>
      <c r="E42" s="8"/>
    </row>
    <row r="43" spans="1:5">
      <c r="C43" s="8"/>
      <c r="D43" s="8"/>
      <c r="E43" s="8"/>
    </row>
    <row r="44" spans="1:5">
      <c r="B44" s="7"/>
      <c r="C44" s="8"/>
      <c r="D44" s="8"/>
      <c r="E44" s="9"/>
    </row>
  </sheetData>
  <mergeCells count="2">
    <mergeCell ref="A24:H24"/>
    <mergeCell ref="A1:I1"/>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tabColor rgb="FF92D050"/>
  </sheetPr>
  <dimension ref="A1:K14"/>
  <sheetViews>
    <sheetView workbookViewId="0">
      <selection activeCell="A14" sqref="A14:H14"/>
    </sheetView>
  </sheetViews>
  <sheetFormatPr baseColWidth="10" defaultRowHeight="12.75"/>
  <cols>
    <col min="1" max="1" width="35.140625" customWidth="1"/>
    <col min="10" max="10" width="11.42578125" style="818"/>
  </cols>
  <sheetData>
    <row r="1" spans="1:11" s="167" customFormat="1" ht="22.5" customHeight="1">
      <c r="A1" s="193" t="s">
        <v>277</v>
      </c>
    </row>
    <row r="3" spans="1:11" ht="13.5" thickBot="1"/>
    <row r="4" spans="1:11">
      <c r="A4" s="383"/>
      <c r="B4" s="384">
        <v>2009</v>
      </c>
      <c r="C4" s="384">
        <v>2010</v>
      </c>
      <c r="D4" s="384">
        <v>2011</v>
      </c>
      <c r="E4" s="384">
        <v>2012</v>
      </c>
      <c r="F4" s="384">
        <v>2013</v>
      </c>
      <c r="G4" s="384">
        <v>2014</v>
      </c>
      <c r="H4" s="384">
        <v>2015</v>
      </c>
      <c r="I4" s="384">
        <v>2016</v>
      </c>
      <c r="J4" s="820">
        <v>2017</v>
      </c>
      <c r="K4" s="822">
        <v>2018</v>
      </c>
    </row>
    <row r="5" spans="1:11" ht="17.25" customHeight="1">
      <c r="A5" s="385" t="s">
        <v>109</v>
      </c>
      <c r="B5" s="387">
        <v>0.45700000000000002</v>
      </c>
      <c r="C5" s="387">
        <v>0.42</v>
      </c>
      <c r="D5" s="387">
        <v>0.41399999999999998</v>
      </c>
      <c r="E5" s="387">
        <v>0.38200000000000001</v>
      </c>
      <c r="F5" s="387">
        <v>0.36599999999999999</v>
      </c>
      <c r="G5" s="387">
        <v>0.34499999999999997</v>
      </c>
      <c r="H5" s="387">
        <v>0.33300000000000002</v>
      </c>
      <c r="I5" s="432">
        <v>0.315</v>
      </c>
      <c r="J5" s="432">
        <v>0.32200000000000001</v>
      </c>
      <c r="K5" s="823">
        <v>0.32200000000000001</v>
      </c>
    </row>
    <row r="6" spans="1:11" ht="16.5" customHeight="1">
      <c r="A6" s="385" t="s">
        <v>110</v>
      </c>
      <c r="B6" s="387">
        <v>0.26500000000000001</v>
      </c>
      <c r="C6" s="387">
        <v>0.28699999999999998</v>
      </c>
      <c r="D6" s="387">
        <v>0.309</v>
      </c>
      <c r="E6" s="387">
        <v>0.34</v>
      </c>
      <c r="F6" s="387">
        <v>0.375</v>
      </c>
      <c r="G6" s="387">
        <v>0.39300000000000002</v>
      </c>
      <c r="H6" s="387">
        <v>0.40899999999999997</v>
      </c>
      <c r="I6" s="432">
        <v>0.40799999999999997</v>
      </c>
      <c r="J6" s="432">
        <v>0.439</v>
      </c>
      <c r="K6" s="823">
        <v>0.44700000000000001</v>
      </c>
    </row>
    <row r="7" spans="1:11" ht="15.75" customHeight="1">
      <c r="A7" s="385" t="s">
        <v>111</v>
      </c>
      <c r="B7" s="387">
        <v>0.16900000000000001</v>
      </c>
      <c r="C7" s="387">
        <v>0.184</v>
      </c>
      <c r="D7" s="387">
        <v>0.153</v>
      </c>
      <c r="E7" s="387">
        <v>0.14299999999999999</v>
      </c>
      <c r="F7" s="387">
        <v>0.14000000000000001</v>
      </c>
      <c r="G7" s="387">
        <v>0.14499999999999999</v>
      </c>
      <c r="H7" s="387">
        <v>0.14799999999999999</v>
      </c>
      <c r="I7" s="432">
        <v>0.14499999999999999</v>
      </c>
      <c r="J7" s="432">
        <v>0.14099999999999999</v>
      </c>
      <c r="K7" s="823">
        <v>0.13600000000000001</v>
      </c>
    </row>
    <row r="8" spans="1:11" ht="18" customHeight="1">
      <c r="A8" s="385" t="s">
        <v>112</v>
      </c>
      <c r="B8" s="387">
        <v>5.5E-2</v>
      </c>
      <c r="C8" s="387">
        <v>5.1999999999999998E-2</v>
      </c>
      <c r="D8" s="387">
        <v>6.7000000000000004E-2</v>
      </c>
      <c r="E8" s="387">
        <v>7.6999999999999999E-2</v>
      </c>
      <c r="F8" s="387">
        <v>6.3E-2</v>
      </c>
      <c r="G8" s="387">
        <v>6.2E-2</v>
      </c>
      <c r="H8" s="387">
        <v>0.06</v>
      </c>
      <c r="I8" s="432">
        <v>8.1000000000000003E-2</v>
      </c>
      <c r="J8" s="432">
        <v>0.05</v>
      </c>
      <c r="K8" s="823">
        <v>3.9E-2</v>
      </c>
    </row>
    <row r="9" spans="1:11" ht="16.5" customHeight="1">
      <c r="A9" s="385" t="s">
        <v>96</v>
      </c>
      <c r="B9" s="387">
        <v>3.5000000000000003E-2</v>
      </c>
      <c r="C9" s="387">
        <v>3.7999999999999999E-2</v>
      </c>
      <c r="D9" s="387">
        <v>4.1000000000000002E-2</v>
      </c>
      <c r="E9" s="387">
        <v>4.1000000000000002E-2</v>
      </c>
      <c r="F9" s="387">
        <v>3.9E-2</v>
      </c>
      <c r="G9" s="387">
        <v>4.2000000000000003E-2</v>
      </c>
      <c r="H9" s="387">
        <v>3.3000000000000002E-2</v>
      </c>
      <c r="I9" s="432">
        <v>2.1999999999999999E-2</v>
      </c>
      <c r="J9" s="432">
        <v>1.7999999999999999E-2</v>
      </c>
      <c r="K9" s="823">
        <v>1.6E-2</v>
      </c>
    </row>
    <row r="10" spans="1:11" ht="21" customHeight="1" thickBot="1">
      <c r="A10" s="386" t="s">
        <v>69</v>
      </c>
      <c r="B10" s="388">
        <v>1.9E-2</v>
      </c>
      <c r="C10" s="388">
        <v>1.9E-2</v>
      </c>
      <c r="D10" s="388">
        <v>1.6E-2</v>
      </c>
      <c r="E10" s="388">
        <v>1.7000000000000001E-2</v>
      </c>
      <c r="F10" s="388">
        <v>1.6E-2</v>
      </c>
      <c r="G10" s="388">
        <v>1.4E-2</v>
      </c>
      <c r="H10" s="388">
        <v>1.7000000000000001E-2</v>
      </c>
      <c r="I10" s="433">
        <v>2.9000000000000001E-2</v>
      </c>
      <c r="J10" s="821">
        <v>0.03</v>
      </c>
      <c r="K10" s="824">
        <v>0.04</v>
      </c>
    </row>
    <row r="13" spans="1:11">
      <c r="A13" s="4" t="s">
        <v>332</v>
      </c>
      <c r="B13" s="5"/>
      <c r="C13" s="6"/>
      <c r="D13" s="6"/>
      <c r="E13" s="6"/>
      <c r="F13" s="6"/>
      <c r="G13" s="6"/>
      <c r="H13" s="6"/>
    </row>
    <row r="14" spans="1:11" ht="54.75" customHeight="1">
      <c r="A14" s="1242" t="s">
        <v>346</v>
      </c>
      <c r="B14" s="1243"/>
      <c r="C14" s="1243"/>
      <c r="D14" s="1243"/>
      <c r="E14" s="1243"/>
      <c r="F14" s="1243"/>
      <c r="G14" s="1243"/>
      <c r="H14" s="1243"/>
    </row>
  </sheetData>
  <mergeCells count="1">
    <mergeCell ref="A14:H14"/>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workbookViewId="0">
      <selection activeCell="C10" sqref="C10"/>
    </sheetView>
  </sheetViews>
  <sheetFormatPr baseColWidth="10" defaultRowHeight="12.75"/>
  <cols>
    <col min="1" max="1" width="43.85546875" customWidth="1"/>
  </cols>
  <sheetData>
    <row r="1" spans="1:9" ht="12.75" customHeight="1">
      <c r="A1" s="616" t="s">
        <v>213</v>
      </c>
      <c r="B1" s="616"/>
      <c r="C1" s="454"/>
      <c r="D1" s="454"/>
      <c r="E1" s="454"/>
      <c r="F1" s="454"/>
      <c r="G1" s="454"/>
      <c r="H1" s="454"/>
      <c r="I1" s="454"/>
    </row>
    <row r="2" spans="1:9">
      <c r="A2" s="455"/>
      <c r="B2" s="455"/>
      <c r="C2" s="454"/>
      <c r="D2" s="454"/>
      <c r="E2" s="454"/>
      <c r="F2" s="454"/>
      <c r="G2" s="454"/>
      <c r="H2" s="454"/>
      <c r="I2" s="454"/>
    </row>
    <row r="3" spans="1:9">
      <c r="A3" s="617" t="s">
        <v>222</v>
      </c>
      <c r="B3" s="701">
        <v>28</v>
      </c>
      <c r="C3" s="454"/>
      <c r="D3" s="456"/>
      <c r="E3" s="457"/>
      <c r="F3" s="454"/>
      <c r="G3" s="454"/>
      <c r="H3" s="454"/>
      <c r="I3" s="454"/>
    </row>
    <row r="4" spans="1:9">
      <c r="A4" s="617" t="s">
        <v>211</v>
      </c>
      <c r="B4" s="701">
        <v>15</v>
      </c>
      <c r="C4" s="454"/>
      <c r="D4" s="456"/>
      <c r="E4" s="454"/>
      <c r="F4" s="454"/>
      <c r="G4" s="454"/>
      <c r="H4" s="454"/>
      <c r="I4" s="454"/>
    </row>
    <row r="5" spans="1:9">
      <c r="A5" s="617" t="s">
        <v>212</v>
      </c>
      <c r="B5" s="618">
        <v>468600</v>
      </c>
      <c r="C5" s="454"/>
      <c r="D5" s="456"/>
      <c r="E5" s="454"/>
      <c r="F5" s="454"/>
      <c r="G5" s="454"/>
      <c r="H5" s="454"/>
      <c r="I5" s="454"/>
    </row>
    <row r="6" spans="1:9">
      <c r="A6" s="617" t="s">
        <v>200</v>
      </c>
      <c r="B6" s="618">
        <v>7230200</v>
      </c>
      <c r="C6" s="454"/>
      <c r="D6" s="456"/>
      <c r="E6" s="454"/>
      <c r="F6" s="454"/>
      <c r="G6" s="454"/>
      <c r="H6" s="454"/>
      <c r="I6" s="454"/>
    </row>
    <row r="7" spans="1:9" ht="10.5" customHeight="1">
      <c r="A7" s="619" t="s">
        <v>201</v>
      </c>
      <c r="B7" s="459">
        <v>193300</v>
      </c>
      <c r="C7" s="454"/>
      <c r="D7" s="456"/>
      <c r="E7" s="454"/>
      <c r="F7" s="454"/>
      <c r="G7" s="454"/>
      <c r="H7" s="454"/>
      <c r="I7" s="454"/>
    </row>
    <row r="8" spans="1:9">
      <c r="A8" s="617" t="s">
        <v>391</v>
      </c>
      <c r="B8" s="459">
        <v>11400</v>
      </c>
      <c r="C8" s="454"/>
      <c r="D8" s="454"/>
      <c r="E8" s="454"/>
      <c r="F8" s="454"/>
      <c r="G8" s="454"/>
      <c r="H8" s="454"/>
      <c r="I8" s="454"/>
    </row>
    <row r="9" spans="1:9" ht="19.5" customHeight="1">
      <c r="A9" s="1247" t="s">
        <v>214</v>
      </c>
      <c r="B9" s="454"/>
      <c r="C9" s="454"/>
      <c r="D9" s="454"/>
      <c r="E9" s="454"/>
      <c r="F9" s="454"/>
      <c r="G9" s="454"/>
      <c r="H9" s="454"/>
      <c r="I9" s="454"/>
    </row>
    <row r="10" spans="1:9">
      <c r="A10" s="1248"/>
      <c r="B10" s="454"/>
      <c r="C10" s="454"/>
      <c r="D10" s="454"/>
      <c r="E10" s="454"/>
      <c r="F10" s="454"/>
      <c r="G10" s="454"/>
      <c r="H10" s="454"/>
      <c r="I10" s="454"/>
    </row>
    <row r="11" spans="1:9">
      <c r="A11" s="458" t="s">
        <v>439</v>
      </c>
      <c r="B11" s="454"/>
      <c r="C11" s="454"/>
      <c r="D11" s="454"/>
      <c r="E11" s="454"/>
      <c r="F11" s="454"/>
      <c r="G11" s="454"/>
      <c r="H11" s="454"/>
      <c r="I11" s="454"/>
    </row>
    <row r="12" spans="1:9">
      <c r="A12" s="458"/>
      <c r="B12" s="454"/>
      <c r="C12" s="454"/>
      <c r="D12" s="454"/>
      <c r="E12" s="454"/>
      <c r="F12" s="454"/>
      <c r="G12" s="454"/>
      <c r="H12" s="454"/>
      <c r="I12" s="454"/>
    </row>
    <row r="13" spans="1:9">
      <c r="A13" s="1"/>
      <c r="B13" s="1"/>
      <c r="C13" s="1"/>
      <c r="D13" s="1"/>
      <c r="E13" s="1"/>
      <c r="F13" s="1"/>
      <c r="G13" s="1"/>
      <c r="H13" s="1"/>
      <c r="I13" s="1"/>
    </row>
  </sheetData>
  <mergeCells count="1">
    <mergeCell ref="A9:A10"/>
  </mergeCells>
  <pageMargins left="0.7" right="0.7" top="0.75" bottom="0.75" header="0.3" footer="0.3"/>
  <pageSetup paperSize="9"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
  <sheetViews>
    <sheetView workbookViewId="0">
      <selection activeCell="F5" sqref="F5"/>
    </sheetView>
  </sheetViews>
  <sheetFormatPr baseColWidth="10" defaultRowHeight="15"/>
  <cols>
    <col min="1" max="1" width="15.140625" style="614" customWidth="1"/>
    <col min="2" max="3" width="15.5703125" style="614" bestFit="1" customWidth="1"/>
    <col min="4" max="4" width="15.28515625" style="614" bestFit="1" customWidth="1"/>
    <col min="5" max="5" width="13.7109375" style="614" bestFit="1" customWidth="1"/>
    <col min="6" max="6" width="21" style="614" customWidth="1"/>
    <col min="7" max="7" width="20.42578125" style="614" customWidth="1"/>
    <col min="8" max="8" width="14.140625" style="614" customWidth="1"/>
    <col min="9" max="9" width="15.140625" style="614" customWidth="1"/>
    <col min="10" max="10" width="16.42578125" style="614" customWidth="1"/>
    <col min="11" max="16384" width="11.42578125" style="614"/>
  </cols>
  <sheetData>
    <row r="1" spans="1:10" ht="29.25" customHeight="1">
      <c r="A1" s="1249" t="s">
        <v>440</v>
      </c>
      <c r="B1" s="1249"/>
      <c r="C1" s="1249"/>
      <c r="D1" s="1249"/>
      <c r="E1" s="1249"/>
      <c r="F1" s="1249"/>
      <c r="G1" s="699"/>
      <c r="H1" s="699"/>
      <c r="I1" s="699"/>
      <c r="J1" s="699"/>
    </row>
    <row r="5" spans="1:10" ht="60">
      <c r="A5" s="621"/>
      <c r="B5" s="700" t="s">
        <v>223</v>
      </c>
      <c r="C5" s="622" t="s">
        <v>208</v>
      </c>
    </row>
    <row r="6" spans="1:10">
      <c r="A6" s="621" t="s">
        <v>17</v>
      </c>
      <c r="B6" s="623">
        <v>27.1</v>
      </c>
      <c r="C6" s="623">
        <v>13.6</v>
      </c>
    </row>
    <row r="7" spans="1:10">
      <c r="A7" s="621" t="s">
        <v>209</v>
      </c>
      <c r="B7" s="623">
        <v>29.7</v>
      </c>
      <c r="C7" s="623">
        <v>18</v>
      </c>
    </row>
    <row r="8" spans="1:10">
      <c r="A8" s="621"/>
      <c r="B8" s="623"/>
      <c r="C8" s="623"/>
    </row>
    <row r="9" spans="1:10">
      <c r="A9" s="621" t="s">
        <v>13</v>
      </c>
      <c r="B9" s="623">
        <v>23.1</v>
      </c>
      <c r="C9" s="623">
        <v>13.6</v>
      </c>
    </row>
    <row r="10" spans="1:10">
      <c r="A10" s="621" t="s">
        <v>12</v>
      </c>
      <c r="B10" s="623">
        <v>38.799999999999997</v>
      </c>
      <c r="C10" s="623">
        <v>16.2</v>
      </c>
    </row>
    <row r="11" spans="1:10">
      <c r="A11" s="621" t="s">
        <v>210</v>
      </c>
      <c r="B11" s="623">
        <v>52</v>
      </c>
      <c r="C11" s="623">
        <v>20.9</v>
      </c>
    </row>
    <row r="12" spans="1:10">
      <c r="A12" s="621"/>
      <c r="B12" s="623"/>
      <c r="C12" s="623"/>
    </row>
    <row r="13" spans="1:10">
      <c r="A13" s="624" t="s">
        <v>8</v>
      </c>
      <c r="B13" s="623">
        <v>28.2</v>
      </c>
      <c r="C13" s="623">
        <v>15.4</v>
      </c>
    </row>
    <row r="14" spans="1:10" ht="15" customHeight="1">
      <c r="B14" s="615"/>
      <c r="C14" s="615"/>
    </row>
    <row r="15" spans="1:10">
      <c r="B15" s="615"/>
      <c r="C15" s="615"/>
    </row>
    <row r="16" spans="1:10" ht="15" customHeight="1">
      <c r="A16" s="620" t="s">
        <v>214</v>
      </c>
    </row>
    <row r="17" spans="1:1">
      <c r="A17" s="616"/>
    </row>
  </sheetData>
  <mergeCells count="1">
    <mergeCell ref="A1:F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2"/>
  <sheetViews>
    <sheetView workbookViewId="0">
      <selection activeCell="A10" sqref="A10:XFD10"/>
    </sheetView>
  </sheetViews>
  <sheetFormatPr baseColWidth="10" defaultRowHeight="12.75"/>
  <sheetData>
    <row r="1" spans="1:10">
      <c r="A1" s="1009" t="s">
        <v>444</v>
      </c>
    </row>
    <row r="2" spans="1:10">
      <c r="A2" t="s">
        <v>41</v>
      </c>
    </row>
    <row r="3" spans="1:10" ht="36">
      <c r="A3" s="859"/>
      <c r="B3" s="860" t="s">
        <v>445</v>
      </c>
      <c r="C3" s="860" t="s">
        <v>446</v>
      </c>
      <c r="D3" s="860" t="s">
        <v>447</v>
      </c>
      <c r="E3" s="918"/>
      <c r="F3" s="918"/>
    </row>
    <row r="4" spans="1:10">
      <c r="A4" s="861" t="s">
        <v>448</v>
      </c>
      <c r="B4" s="1010"/>
      <c r="C4" s="1010"/>
      <c r="D4" s="1010"/>
      <c r="E4" s="918"/>
      <c r="F4" s="918"/>
    </row>
    <row r="5" spans="1:10">
      <c r="A5" s="859" t="s">
        <v>71</v>
      </c>
      <c r="B5" s="1011">
        <v>6440</v>
      </c>
      <c r="C5" s="1011">
        <v>8130</v>
      </c>
      <c r="D5" s="1011">
        <v>7480</v>
      </c>
      <c r="E5" s="918"/>
      <c r="F5" s="918"/>
    </row>
    <row r="6" spans="1:10">
      <c r="A6" s="859" t="s">
        <v>39</v>
      </c>
      <c r="B6" s="1011">
        <v>4660</v>
      </c>
      <c r="C6" s="1011">
        <v>5640</v>
      </c>
      <c r="D6" s="1011">
        <v>5270</v>
      </c>
      <c r="E6" s="918"/>
      <c r="F6" s="918"/>
    </row>
    <row r="7" spans="1:10">
      <c r="A7" s="859" t="s">
        <v>119</v>
      </c>
      <c r="B7" s="1011">
        <v>7690</v>
      </c>
      <c r="C7" s="1011">
        <v>9150</v>
      </c>
      <c r="D7" s="1011">
        <v>8580</v>
      </c>
      <c r="E7" s="918"/>
      <c r="F7" s="918"/>
    </row>
    <row r="8" spans="1:10">
      <c r="A8" s="861" t="s">
        <v>8</v>
      </c>
      <c r="B8" s="1012">
        <v>6500</v>
      </c>
      <c r="C8" s="1012">
        <v>7990</v>
      </c>
      <c r="D8" s="1012">
        <v>7440</v>
      </c>
      <c r="E8" s="918"/>
      <c r="F8" s="918"/>
    </row>
    <row r="9" spans="1:10">
      <c r="A9" s="833" t="s">
        <v>451</v>
      </c>
      <c r="B9" s="836"/>
      <c r="C9" s="834"/>
      <c r="D9" s="834"/>
      <c r="E9" s="918"/>
      <c r="F9" s="918"/>
    </row>
    <row r="10" spans="1:10">
      <c r="A10" s="967" t="s">
        <v>449</v>
      </c>
      <c r="B10" s="918"/>
      <c r="C10" s="918"/>
      <c r="D10" s="918"/>
      <c r="E10" s="918"/>
      <c r="F10" s="918"/>
    </row>
    <row r="11" spans="1:10">
      <c r="A11" s="918" t="s">
        <v>337</v>
      </c>
      <c r="B11" s="918"/>
      <c r="C11" s="918"/>
      <c r="D11" s="918"/>
      <c r="E11" s="918"/>
      <c r="F11" s="918"/>
    </row>
    <row r="12" spans="1:10" ht="39" customHeight="1">
      <c r="A12" s="1086" t="s">
        <v>452</v>
      </c>
      <c r="B12" s="1086"/>
      <c r="C12" s="1086"/>
      <c r="D12" s="1086"/>
      <c r="E12" s="1086"/>
      <c r="F12" s="1086"/>
      <c r="G12" s="1086"/>
      <c r="H12" s="1086"/>
      <c r="I12" s="1086"/>
      <c r="J12" s="1086"/>
    </row>
  </sheetData>
  <mergeCells count="1">
    <mergeCell ref="A12:J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5"/>
  <sheetViews>
    <sheetView workbookViewId="0">
      <selection activeCell="A20" sqref="A20"/>
    </sheetView>
  </sheetViews>
  <sheetFormatPr baseColWidth="10" defaultRowHeight="12.75"/>
  <cols>
    <col min="1" max="1" width="17.28515625" customWidth="1"/>
  </cols>
  <sheetData>
    <row r="1" spans="1:5">
      <c r="A1" s="832" t="s">
        <v>441</v>
      </c>
      <c r="B1" s="837"/>
      <c r="C1" s="837"/>
      <c r="D1" s="837"/>
      <c r="E1" s="837"/>
    </row>
    <row r="2" spans="1:5">
      <c r="A2" s="837"/>
      <c r="B2" s="837"/>
      <c r="C2" s="837"/>
      <c r="D2" s="837"/>
      <c r="E2" s="838" t="s">
        <v>282</v>
      </c>
    </row>
    <row r="3" spans="1:5" ht="36">
      <c r="A3" s="859"/>
      <c r="B3" s="860" t="s">
        <v>283</v>
      </c>
      <c r="C3" s="860" t="s">
        <v>284</v>
      </c>
      <c r="D3" s="860" t="s">
        <v>285</v>
      </c>
      <c r="E3" s="860" t="s">
        <v>107</v>
      </c>
    </row>
    <row r="4" spans="1:5">
      <c r="A4" s="861" t="s">
        <v>4</v>
      </c>
      <c r="B4" s="860"/>
      <c r="C4" s="860"/>
      <c r="D4" s="860"/>
      <c r="E4" s="860"/>
    </row>
    <row r="5" spans="1:5">
      <c r="A5" s="859" t="s">
        <v>286</v>
      </c>
      <c r="B5" s="862">
        <v>45.6</v>
      </c>
      <c r="C5" s="862">
        <v>33.700000000000003</v>
      </c>
      <c r="D5" s="862">
        <v>27.5</v>
      </c>
      <c r="E5" s="862">
        <v>63.7</v>
      </c>
    </row>
    <row r="6" spans="1:5">
      <c r="A6" s="859" t="s">
        <v>287</v>
      </c>
      <c r="B6" s="862">
        <v>54.4</v>
      </c>
      <c r="C6" s="862">
        <v>66.3</v>
      </c>
      <c r="D6" s="862">
        <v>72.5</v>
      </c>
      <c r="E6" s="862">
        <v>36.299999999999997</v>
      </c>
    </row>
    <row r="7" spans="1:5">
      <c r="A7" s="861" t="s">
        <v>288</v>
      </c>
      <c r="B7" s="859"/>
      <c r="C7" s="859"/>
      <c r="D7" s="859"/>
      <c r="E7" s="859"/>
    </row>
    <row r="8" spans="1:5">
      <c r="A8" s="859" t="s">
        <v>95</v>
      </c>
      <c r="B8" s="862">
        <v>75.400000000000006</v>
      </c>
      <c r="C8" s="862">
        <v>42.6</v>
      </c>
      <c r="D8" s="862">
        <v>44</v>
      </c>
      <c r="E8" s="862">
        <v>75.5</v>
      </c>
    </row>
    <row r="9" spans="1:5">
      <c r="A9" s="859" t="s">
        <v>96</v>
      </c>
      <c r="B9" s="862">
        <v>8.9</v>
      </c>
      <c r="C9" s="862">
        <v>6.6</v>
      </c>
      <c r="D9" s="862">
        <v>6.9</v>
      </c>
      <c r="E9" s="862">
        <v>17</v>
      </c>
    </row>
    <row r="10" spans="1:5">
      <c r="A10" s="859" t="s">
        <v>289</v>
      </c>
      <c r="B10" s="862">
        <f>100-B8-B9</f>
        <v>15.7</v>
      </c>
      <c r="C10" s="862">
        <f>100-C8-C9</f>
        <v>50.8</v>
      </c>
      <c r="D10" s="862">
        <f>100-D8-D9</f>
        <v>49.1</v>
      </c>
      <c r="E10" s="862">
        <f>100-E8-E9</f>
        <v>7.5</v>
      </c>
    </row>
    <row r="11" spans="1:5">
      <c r="A11" s="861" t="s">
        <v>290</v>
      </c>
      <c r="B11" s="863"/>
      <c r="C11" s="863"/>
      <c r="D11" s="863"/>
      <c r="E11" s="863"/>
    </row>
    <row r="12" spans="1:5">
      <c r="A12" s="859" t="s">
        <v>291</v>
      </c>
      <c r="B12" s="862">
        <v>11.1</v>
      </c>
      <c r="C12" s="862">
        <v>7.2</v>
      </c>
      <c r="D12" s="862">
        <v>5.6</v>
      </c>
      <c r="E12" s="862">
        <v>33.6</v>
      </c>
    </row>
    <row r="13" spans="1:5">
      <c r="A13" s="859" t="s">
        <v>102</v>
      </c>
      <c r="B13" s="862">
        <v>28.7</v>
      </c>
      <c r="C13" s="862">
        <v>19.2</v>
      </c>
      <c r="D13" s="862">
        <v>18.2</v>
      </c>
      <c r="E13" s="862">
        <v>30</v>
      </c>
    </row>
    <row r="14" spans="1:5">
      <c r="A14" s="859" t="s">
        <v>292</v>
      </c>
      <c r="B14" s="862">
        <v>19.7</v>
      </c>
      <c r="C14" s="862">
        <v>18</v>
      </c>
      <c r="D14" s="862">
        <v>17.899999999999999</v>
      </c>
      <c r="E14" s="862">
        <v>15.3</v>
      </c>
    </row>
    <row r="15" spans="1:5">
      <c r="A15" s="859" t="s">
        <v>293</v>
      </c>
      <c r="B15" s="862">
        <v>22.2</v>
      </c>
      <c r="C15" s="862">
        <v>25.1</v>
      </c>
      <c r="D15" s="862">
        <v>26.2</v>
      </c>
      <c r="E15" s="862">
        <v>14</v>
      </c>
    </row>
    <row r="16" spans="1:5">
      <c r="A16" s="859" t="s">
        <v>294</v>
      </c>
      <c r="B16" s="862">
        <v>15.7</v>
      </c>
      <c r="C16" s="862">
        <v>24.1</v>
      </c>
      <c r="D16" s="862">
        <v>25</v>
      </c>
      <c r="E16" s="862">
        <v>6.5</v>
      </c>
    </row>
    <row r="17" spans="1:5">
      <c r="A17" s="859" t="s">
        <v>295</v>
      </c>
      <c r="B17" s="862">
        <v>2.6</v>
      </c>
      <c r="C17" s="862">
        <v>6.5</v>
      </c>
      <c r="D17" s="862">
        <v>7.2</v>
      </c>
      <c r="E17" s="862">
        <v>0.7</v>
      </c>
    </row>
    <row r="19" spans="1:5">
      <c r="A19" s="833" t="s">
        <v>159</v>
      </c>
      <c r="B19" s="836"/>
      <c r="C19" s="834"/>
      <c r="D19" s="834"/>
      <c r="E19" s="834"/>
    </row>
    <row r="20" spans="1:5">
      <c r="A20" s="967" t="s">
        <v>449</v>
      </c>
    </row>
    <row r="21" spans="1:5">
      <c r="A21" t="s">
        <v>337</v>
      </c>
    </row>
    <row r="22" spans="1:5">
      <c r="A22" s="835" t="s">
        <v>296</v>
      </c>
      <c r="B22" s="839"/>
      <c r="C22" s="839"/>
      <c r="D22" s="839"/>
      <c r="E22" s="839"/>
    </row>
    <row r="25" spans="1:5">
      <c r="B25" s="831"/>
      <c r="C25" s="831"/>
      <c r="D25" s="831"/>
      <c r="E25" s="8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
  <sheetViews>
    <sheetView workbookViewId="0">
      <selection activeCell="A9" sqref="A9"/>
    </sheetView>
  </sheetViews>
  <sheetFormatPr baseColWidth="10" defaultRowHeight="12.75"/>
  <sheetData>
    <row r="1" spans="1:10">
      <c r="A1" s="843" t="s">
        <v>442</v>
      </c>
      <c r="B1" s="840"/>
      <c r="C1" s="842"/>
      <c r="D1" s="840"/>
      <c r="E1" s="840"/>
      <c r="F1" s="840"/>
      <c r="G1" s="840"/>
      <c r="H1" s="840"/>
      <c r="I1" s="840"/>
      <c r="J1" s="840"/>
    </row>
    <row r="2" spans="1:10">
      <c r="A2" s="844"/>
      <c r="B2" s="841"/>
      <c r="C2" s="840"/>
      <c r="D2" s="840"/>
      <c r="E2" s="840"/>
      <c r="F2" s="840"/>
      <c r="G2" s="840"/>
      <c r="H2" s="840"/>
      <c r="I2" s="840"/>
      <c r="J2" s="840"/>
    </row>
    <row r="3" spans="1:10" ht="39" customHeight="1">
      <c r="A3" s="1092"/>
      <c r="B3" s="1092"/>
      <c r="C3" s="1090" t="s">
        <v>372</v>
      </c>
      <c r="D3" s="1090"/>
      <c r="E3" s="1090" t="s">
        <v>373</v>
      </c>
      <c r="F3" s="1090"/>
      <c r="G3" s="1090" t="s">
        <v>374</v>
      </c>
      <c r="H3" s="1090"/>
      <c r="I3" s="1089" t="s">
        <v>107</v>
      </c>
      <c r="J3" s="1089"/>
    </row>
    <row r="4" spans="1:10">
      <c r="A4" s="1092"/>
      <c r="B4" s="1092"/>
      <c r="C4" s="864" t="s">
        <v>297</v>
      </c>
      <c r="D4" s="864" t="s">
        <v>298</v>
      </c>
      <c r="E4" s="864" t="s">
        <v>297</v>
      </c>
      <c r="F4" s="864" t="s">
        <v>298</v>
      </c>
      <c r="G4" s="864" t="s">
        <v>297</v>
      </c>
      <c r="H4" s="864" t="s">
        <v>298</v>
      </c>
      <c r="I4" s="864" t="s">
        <v>297</v>
      </c>
      <c r="J4" s="864" t="s">
        <v>298</v>
      </c>
    </row>
    <row r="5" spans="1:10" ht="24.95" customHeight="1">
      <c r="A5" s="1091" t="s">
        <v>302</v>
      </c>
      <c r="B5" s="1091"/>
      <c r="C5" s="865">
        <v>307692</v>
      </c>
      <c r="D5" s="866">
        <f>C5/SUM(C$5:C$7)*100</f>
        <v>63.6</v>
      </c>
      <c r="E5" s="865">
        <v>19471</v>
      </c>
      <c r="F5" s="866">
        <f>E5/SUM(E$5:E$7)*100</f>
        <v>40.200000000000003</v>
      </c>
      <c r="G5" s="865">
        <v>10361</v>
      </c>
      <c r="H5" s="866">
        <f>G5/SUM(G$5:G$7)*100</f>
        <v>42.8</v>
      </c>
      <c r="I5" s="867">
        <v>2029057</v>
      </c>
      <c r="J5" s="866">
        <f>I5/SUM(I$5:I$7)*100</f>
        <v>41.9</v>
      </c>
    </row>
    <row r="6" spans="1:10" ht="24.95" customHeight="1">
      <c r="A6" s="1087" t="s">
        <v>299</v>
      </c>
      <c r="B6" s="1087"/>
      <c r="C6" s="865">
        <v>96307</v>
      </c>
      <c r="D6" s="866">
        <f>C6/SUM(C$5:C$7)*100</f>
        <v>19.899999999999999</v>
      </c>
      <c r="E6" s="865">
        <v>26134</v>
      </c>
      <c r="F6" s="866">
        <f>E6/SUM(E$5:E$7)*100</f>
        <v>54</v>
      </c>
      <c r="G6" s="865">
        <v>12691</v>
      </c>
      <c r="H6" s="866">
        <f>G6/SUM(G$5:G$7)*100</f>
        <v>52.5</v>
      </c>
      <c r="I6" s="867">
        <v>1051317</v>
      </c>
      <c r="J6" s="866">
        <f>I6/SUM(I$5:I$7)*100</f>
        <v>21.7</v>
      </c>
    </row>
    <row r="7" spans="1:10" ht="24.95" customHeight="1">
      <c r="A7" s="1087" t="s">
        <v>300</v>
      </c>
      <c r="B7" s="1087"/>
      <c r="C7" s="865">
        <v>79883</v>
      </c>
      <c r="D7" s="866">
        <f>C7/SUM(C$5:C$7)*100</f>
        <v>16.5</v>
      </c>
      <c r="E7" s="865">
        <v>2781</v>
      </c>
      <c r="F7" s="866">
        <f>E7/SUM(E$5:E$7)*100</f>
        <v>5.7</v>
      </c>
      <c r="G7" s="865">
        <v>1141</v>
      </c>
      <c r="H7" s="866">
        <f>G7/SUM(G$5:G$7)*100</f>
        <v>4.7</v>
      </c>
      <c r="I7" s="867">
        <v>1758276</v>
      </c>
      <c r="J7" s="866">
        <f>I7/SUM(I$5:I$7)*100</f>
        <v>36.299999999999997</v>
      </c>
    </row>
    <row r="8" spans="1:10" ht="24.95" customHeight="1">
      <c r="A8" s="1087" t="s">
        <v>348</v>
      </c>
      <c r="B8" s="1087"/>
      <c r="C8" s="867">
        <v>8550</v>
      </c>
      <c r="D8" s="868"/>
      <c r="E8" s="867">
        <v>4227</v>
      </c>
      <c r="F8" s="868"/>
      <c r="G8" s="867">
        <v>3422</v>
      </c>
      <c r="H8" s="868"/>
      <c r="I8" s="867">
        <v>11903</v>
      </c>
      <c r="J8" s="868"/>
    </row>
    <row r="9" spans="1:10" s="819" customFormat="1">
      <c r="A9" s="833" t="s">
        <v>450</v>
      </c>
      <c r="B9" s="845"/>
      <c r="C9" s="846"/>
      <c r="D9" s="847"/>
      <c r="E9" s="846"/>
      <c r="F9" s="847"/>
      <c r="G9" s="846"/>
      <c r="H9" s="847"/>
      <c r="I9" s="846"/>
      <c r="J9" s="847"/>
    </row>
    <row r="10" spans="1:10" ht="54" customHeight="1">
      <c r="A10" s="1088" t="s">
        <v>301</v>
      </c>
      <c r="B10" s="1088"/>
      <c r="C10" s="1088"/>
      <c r="D10" s="1088"/>
      <c r="E10" s="1088"/>
      <c r="F10" s="1088"/>
      <c r="G10" s="1088"/>
      <c r="H10" s="1088"/>
      <c r="I10" s="1088"/>
      <c r="J10" s="1088"/>
    </row>
    <row r="11" spans="1:10" ht="45" customHeight="1">
      <c r="A11" s="1088" t="s">
        <v>375</v>
      </c>
      <c r="B11" s="1088"/>
      <c r="C11" s="1088"/>
      <c r="D11" s="1088"/>
      <c r="E11" s="1088"/>
      <c r="F11" s="1088"/>
      <c r="G11" s="1088"/>
      <c r="H11" s="1088"/>
      <c r="I11" s="1088"/>
      <c r="J11" s="1088"/>
    </row>
  </sheetData>
  <mergeCells count="11">
    <mergeCell ref="A7:B7"/>
    <mergeCell ref="A8:B8"/>
    <mergeCell ref="A10:J10"/>
    <mergeCell ref="A11:J11"/>
    <mergeCell ref="I3:J3"/>
    <mergeCell ref="G3:H3"/>
    <mergeCell ref="A5:B5"/>
    <mergeCell ref="A6:B6"/>
    <mergeCell ref="A3:B4"/>
    <mergeCell ref="C3:D3"/>
    <mergeCell ref="E3: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4"/>
  <sheetViews>
    <sheetView topLeftCell="A13" workbookViewId="0">
      <selection activeCell="G40" sqref="G40"/>
    </sheetView>
  </sheetViews>
  <sheetFormatPr baseColWidth="10" defaultRowHeight="12.75"/>
  <cols>
    <col min="1" max="1" width="51.42578125" customWidth="1"/>
  </cols>
  <sheetData>
    <row r="1" spans="1:7" ht="15">
      <c r="A1" s="1094" t="s">
        <v>443</v>
      </c>
      <c r="B1" s="1094"/>
      <c r="C1" s="1094"/>
      <c r="D1" s="1094"/>
      <c r="E1" s="1094"/>
      <c r="F1" s="1094"/>
      <c r="G1" s="1094"/>
    </row>
    <row r="2" spans="1:7" ht="15">
      <c r="A2" s="851"/>
      <c r="B2" s="849"/>
      <c r="C2" s="849"/>
      <c r="D2" s="849"/>
      <c r="E2" s="849"/>
      <c r="F2" s="849"/>
      <c r="G2" s="849"/>
    </row>
    <row r="3" spans="1:7" ht="108">
      <c r="A3" s="869"/>
      <c r="B3" s="870" t="s">
        <v>303</v>
      </c>
      <c r="C3" s="871" t="s">
        <v>327</v>
      </c>
      <c r="D3" s="871" t="s">
        <v>328</v>
      </c>
      <c r="E3" s="854"/>
      <c r="F3" s="848"/>
      <c r="G3" s="848"/>
    </row>
    <row r="4" spans="1:7" ht="15" customHeight="1">
      <c r="A4" s="872" t="s">
        <v>377</v>
      </c>
      <c r="B4" s="873"/>
      <c r="C4" s="874"/>
      <c r="D4" s="875"/>
      <c r="E4" s="854"/>
      <c r="F4" s="848"/>
      <c r="G4" s="848"/>
    </row>
    <row r="5" spans="1:7" ht="15" customHeight="1">
      <c r="A5" s="876" t="s">
        <v>304</v>
      </c>
      <c r="B5" s="877">
        <v>6603</v>
      </c>
      <c r="C5" s="878">
        <v>49</v>
      </c>
      <c r="D5" s="879">
        <v>10.9</v>
      </c>
      <c r="E5" s="854"/>
      <c r="F5" s="848"/>
      <c r="G5" s="848"/>
    </row>
    <row r="6" spans="1:7" ht="28.5" customHeight="1">
      <c r="A6" s="880" t="s">
        <v>305</v>
      </c>
      <c r="B6" s="881">
        <v>10715</v>
      </c>
      <c r="C6" s="882">
        <v>100</v>
      </c>
      <c r="D6" s="883">
        <v>0.8</v>
      </c>
      <c r="E6" s="854"/>
      <c r="F6" s="849"/>
      <c r="G6" s="849"/>
    </row>
    <row r="7" spans="1:7" ht="15" customHeight="1">
      <c r="A7" s="880" t="s">
        <v>306</v>
      </c>
      <c r="B7" s="881">
        <v>7756</v>
      </c>
      <c r="C7" s="882">
        <v>76</v>
      </c>
      <c r="D7" s="883">
        <v>5.4</v>
      </c>
      <c r="E7" s="854"/>
      <c r="F7" s="849"/>
      <c r="G7" s="849"/>
    </row>
    <row r="8" spans="1:7" ht="15" customHeight="1">
      <c r="A8" s="884" t="s">
        <v>307</v>
      </c>
      <c r="B8" s="881">
        <v>8330</v>
      </c>
      <c r="C8" s="882">
        <v>86</v>
      </c>
      <c r="D8" s="883">
        <v>2.4</v>
      </c>
      <c r="E8" s="854"/>
      <c r="F8" s="849"/>
      <c r="G8" s="849"/>
    </row>
    <row r="9" spans="1:7" ht="27" customHeight="1">
      <c r="A9" s="884" t="s">
        <v>308</v>
      </c>
      <c r="B9" s="881">
        <v>8413</v>
      </c>
      <c r="C9" s="882">
        <v>93</v>
      </c>
      <c r="D9" s="883">
        <v>1.1000000000000001</v>
      </c>
      <c r="E9" s="854"/>
      <c r="F9" s="849"/>
      <c r="G9" s="849"/>
    </row>
    <row r="10" spans="1:7" ht="15" customHeight="1">
      <c r="A10" s="885" t="s">
        <v>309</v>
      </c>
      <c r="B10" s="881">
        <v>6576</v>
      </c>
      <c r="C10" s="882">
        <v>51</v>
      </c>
      <c r="D10" s="883">
        <v>1.3</v>
      </c>
      <c r="E10" s="854"/>
      <c r="F10" s="849"/>
      <c r="G10" s="849"/>
    </row>
    <row r="11" spans="1:7" ht="15" customHeight="1">
      <c r="A11" s="880" t="s">
        <v>349</v>
      </c>
      <c r="B11" s="881">
        <v>5768</v>
      </c>
      <c r="C11" s="882">
        <v>33</v>
      </c>
      <c r="D11" s="883">
        <v>4.5999999999999996</v>
      </c>
      <c r="E11" s="854"/>
      <c r="F11" s="849"/>
      <c r="G11" s="849"/>
    </row>
    <row r="12" spans="1:7" ht="15" customHeight="1">
      <c r="A12" s="884" t="s">
        <v>376</v>
      </c>
      <c r="B12" s="881">
        <v>6418</v>
      </c>
      <c r="C12" s="882">
        <v>44</v>
      </c>
      <c r="D12" s="883">
        <v>1.6</v>
      </c>
      <c r="E12" s="854"/>
      <c r="F12" s="849"/>
      <c r="G12" s="849"/>
    </row>
    <row r="13" spans="1:7" ht="15" customHeight="1">
      <c r="A13" s="884" t="s">
        <v>310</v>
      </c>
      <c r="B13" s="881">
        <v>6204</v>
      </c>
      <c r="C13" s="882">
        <v>42</v>
      </c>
      <c r="D13" s="883">
        <v>1.8</v>
      </c>
      <c r="E13" s="854"/>
      <c r="F13" s="849"/>
      <c r="G13" s="849"/>
    </row>
    <row r="14" spans="1:7" ht="15" customHeight="1">
      <c r="A14" s="876" t="s">
        <v>311</v>
      </c>
      <c r="B14" s="877">
        <v>5872</v>
      </c>
      <c r="C14" s="878">
        <v>32</v>
      </c>
      <c r="D14" s="879">
        <v>7.6</v>
      </c>
      <c r="E14" s="854"/>
      <c r="F14" s="849"/>
      <c r="G14" s="849"/>
    </row>
    <row r="15" spans="1:7" ht="15" customHeight="1">
      <c r="A15" s="876" t="s">
        <v>312</v>
      </c>
      <c r="B15" s="877">
        <v>3710</v>
      </c>
      <c r="C15" s="878">
        <v>1</v>
      </c>
      <c r="D15" s="879">
        <v>1.7</v>
      </c>
      <c r="E15" s="854"/>
      <c r="F15" s="852"/>
      <c r="G15" s="849"/>
    </row>
    <row r="16" spans="1:7" ht="15" customHeight="1">
      <c r="A16" s="876" t="s">
        <v>350</v>
      </c>
      <c r="B16" s="877">
        <v>6283</v>
      </c>
      <c r="C16" s="878">
        <v>49</v>
      </c>
      <c r="D16" s="879">
        <v>5.6</v>
      </c>
      <c r="E16" s="854"/>
      <c r="F16" s="852"/>
      <c r="G16" s="849"/>
    </row>
    <row r="17" spans="1:7" ht="15" customHeight="1">
      <c r="A17" s="876" t="s">
        <v>313</v>
      </c>
      <c r="B17" s="877">
        <v>2594</v>
      </c>
      <c r="C17" s="878">
        <v>0</v>
      </c>
      <c r="D17" s="879">
        <v>5.9</v>
      </c>
      <c r="E17" s="854"/>
      <c r="F17" s="849"/>
      <c r="G17" s="849"/>
    </row>
    <row r="18" spans="1:7" ht="15" customHeight="1">
      <c r="A18" s="876" t="s">
        <v>314</v>
      </c>
      <c r="B18" s="877">
        <v>2067</v>
      </c>
      <c r="C18" s="878">
        <v>1</v>
      </c>
      <c r="D18" s="879">
        <v>5.4</v>
      </c>
      <c r="E18" s="854"/>
      <c r="F18" s="849"/>
      <c r="G18" s="849"/>
    </row>
    <row r="19" spans="1:7" ht="15" customHeight="1">
      <c r="A19" s="876" t="s">
        <v>315</v>
      </c>
      <c r="B19" s="877">
        <v>6167</v>
      </c>
      <c r="C19" s="878">
        <v>38</v>
      </c>
      <c r="D19" s="879">
        <v>8</v>
      </c>
      <c r="E19" s="854"/>
      <c r="F19" s="849"/>
      <c r="G19" s="849"/>
    </row>
    <row r="20" spans="1:7" ht="15" customHeight="1">
      <c r="A20" s="886" t="s">
        <v>316</v>
      </c>
      <c r="B20" s="881">
        <v>13809</v>
      </c>
      <c r="C20" s="882">
        <v>94</v>
      </c>
      <c r="D20" s="883">
        <v>1.1000000000000001</v>
      </c>
      <c r="E20" s="854"/>
      <c r="F20" s="849"/>
      <c r="G20" s="849"/>
    </row>
    <row r="21" spans="1:7" ht="15" customHeight="1">
      <c r="A21" s="886" t="s">
        <v>317</v>
      </c>
      <c r="B21" s="881">
        <v>5723</v>
      </c>
      <c r="C21" s="882">
        <v>34</v>
      </c>
      <c r="D21" s="883">
        <v>6.9</v>
      </c>
      <c r="E21" s="854"/>
      <c r="F21" s="849"/>
      <c r="G21" s="849"/>
    </row>
    <row r="22" spans="1:7" ht="15" customHeight="1">
      <c r="A22" s="887" t="s">
        <v>300</v>
      </c>
      <c r="B22" s="888"/>
      <c r="C22" s="889"/>
      <c r="D22" s="890"/>
      <c r="E22" s="854"/>
      <c r="F22" s="852"/>
      <c r="G22" s="849"/>
    </row>
    <row r="23" spans="1:7" ht="15" customHeight="1">
      <c r="A23" s="876" t="s">
        <v>318</v>
      </c>
      <c r="B23" s="877">
        <v>5197</v>
      </c>
      <c r="C23" s="878">
        <v>19</v>
      </c>
      <c r="D23" s="879">
        <v>2</v>
      </c>
      <c r="E23" s="854"/>
      <c r="F23" s="849"/>
      <c r="G23" s="849"/>
    </row>
    <row r="24" spans="1:7" ht="15" customHeight="1">
      <c r="A24" s="876" t="s">
        <v>351</v>
      </c>
      <c r="B24" s="877">
        <v>5136</v>
      </c>
      <c r="C24" s="878">
        <v>12</v>
      </c>
      <c r="D24" s="879">
        <v>1.2</v>
      </c>
      <c r="E24" s="854"/>
      <c r="F24" s="849"/>
      <c r="G24" s="849"/>
    </row>
    <row r="25" spans="1:7" ht="15" customHeight="1">
      <c r="A25" s="876" t="s">
        <v>319</v>
      </c>
      <c r="B25" s="877">
        <v>4502</v>
      </c>
      <c r="C25" s="878">
        <v>4</v>
      </c>
      <c r="D25" s="879">
        <v>0.3</v>
      </c>
      <c r="E25" s="854"/>
      <c r="F25" s="849"/>
      <c r="G25" s="849"/>
    </row>
    <row r="26" spans="1:7" ht="15" customHeight="1">
      <c r="A26" s="876" t="s">
        <v>320</v>
      </c>
      <c r="B26" s="877">
        <v>1916</v>
      </c>
      <c r="C26" s="878">
        <v>0</v>
      </c>
      <c r="D26" s="879">
        <v>1.5</v>
      </c>
      <c r="E26" s="854"/>
      <c r="F26" s="849"/>
      <c r="G26" s="849"/>
    </row>
    <row r="27" spans="1:7" ht="15" customHeight="1">
      <c r="A27" s="891" t="s">
        <v>299</v>
      </c>
      <c r="B27" s="892"/>
      <c r="C27" s="893"/>
      <c r="D27" s="894"/>
      <c r="E27" s="854"/>
      <c r="F27" s="849"/>
      <c r="G27" s="849"/>
    </row>
    <row r="28" spans="1:7" ht="15" customHeight="1">
      <c r="A28" s="876" t="s">
        <v>318</v>
      </c>
      <c r="B28" s="877">
        <v>6140</v>
      </c>
      <c r="C28" s="878">
        <v>39</v>
      </c>
      <c r="D28" s="879">
        <v>3.1</v>
      </c>
      <c r="E28" s="854"/>
      <c r="F28" s="849"/>
      <c r="G28" s="849"/>
    </row>
    <row r="29" spans="1:7" ht="15" customHeight="1">
      <c r="A29" s="876" t="s">
        <v>351</v>
      </c>
      <c r="B29" s="877">
        <v>4362</v>
      </c>
      <c r="C29" s="878">
        <v>4</v>
      </c>
      <c r="D29" s="879">
        <v>0.1</v>
      </c>
      <c r="E29" s="854"/>
      <c r="F29" s="849"/>
      <c r="G29" s="849"/>
    </row>
    <row r="30" spans="1:7" ht="15" customHeight="1">
      <c r="A30" s="895" t="s">
        <v>352</v>
      </c>
      <c r="B30" s="896">
        <v>5001</v>
      </c>
      <c r="C30" s="897">
        <v>24</v>
      </c>
      <c r="D30" s="898">
        <v>3.4</v>
      </c>
      <c r="E30" s="854"/>
      <c r="F30" s="849"/>
      <c r="G30" s="849"/>
    </row>
    <row r="31" spans="1:7" ht="15" customHeight="1">
      <c r="A31" s="895" t="s">
        <v>321</v>
      </c>
      <c r="B31" s="896">
        <v>5622</v>
      </c>
      <c r="C31" s="897">
        <v>33</v>
      </c>
      <c r="D31" s="898">
        <v>42.5</v>
      </c>
      <c r="E31" s="854"/>
      <c r="F31" s="849"/>
      <c r="G31" s="849"/>
    </row>
    <row r="32" spans="1:7" ht="15" customHeight="1">
      <c r="A32" s="899" t="s">
        <v>322</v>
      </c>
      <c r="B32" s="900">
        <v>2018</v>
      </c>
      <c r="C32" s="901">
        <v>0</v>
      </c>
      <c r="D32" s="902">
        <v>0.7</v>
      </c>
      <c r="E32" s="854"/>
      <c r="F32" s="849"/>
      <c r="G32" s="849"/>
    </row>
    <row r="33" spans="1:10" s="819" customFormat="1">
      <c r="A33" s="833" t="s">
        <v>159</v>
      </c>
      <c r="B33" s="845"/>
      <c r="C33" s="846"/>
      <c r="D33" s="847"/>
      <c r="E33" s="846"/>
      <c r="F33" s="847"/>
      <c r="G33" s="846"/>
      <c r="H33" s="847"/>
      <c r="I33" s="846"/>
      <c r="J33" s="847"/>
    </row>
    <row r="34" spans="1:10" s="819" customFormat="1">
      <c r="A34" s="967" t="s">
        <v>449</v>
      </c>
      <c r="B34" s="845"/>
      <c r="C34" s="846"/>
      <c r="D34" s="847"/>
      <c r="E34" s="846"/>
      <c r="F34" s="847"/>
      <c r="G34" s="846"/>
      <c r="H34" s="847"/>
      <c r="I34" s="846"/>
      <c r="J34" s="847"/>
    </row>
    <row r="35" spans="1:10" s="819" customFormat="1" ht="15" customHeight="1">
      <c r="A35" s="1093" t="s">
        <v>326</v>
      </c>
      <c r="B35" s="1093"/>
      <c r="C35" s="1093"/>
      <c r="D35" s="1093"/>
      <c r="E35" s="854"/>
      <c r="F35" s="849"/>
      <c r="G35" s="849"/>
    </row>
    <row r="36" spans="1:10" ht="15">
      <c r="A36" s="1095" t="s">
        <v>323</v>
      </c>
      <c r="B36" s="1095"/>
      <c r="C36" s="1095"/>
      <c r="D36" s="857"/>
      <c r="E36" s="855"/>
      <c r="F36" s="849"/>
      <c r="G36" s="849"/>
    </row>
    <row r="37" spans="1:10" ht="15">
      <c r="A37" s="1096" t="s">
        <v>324</v>
      </c>
      <c r="B37" s="1096"/>
      <c r="C37" s="1096"/>
      <c r="D37" s="1096"/>
      <c r="E37" s="1096"/>
      <c r="F37" s="849"/>
      <c r="G37" s="849"/>
    </row>
    <row r="38" spans="1:10" ht="84.75" customHeight="1">
      <c r="A38" s="1097" t="s">
        <v>325</v>
      </c>
      <c r="B38" s="1097"/>
      <c r="C38" s="1097"/>
      <c r="D38" s="1097"/>
      <c r="E38" s="858"/>
      <c r="F38" s="849"/>
      <c r="G38" s="848"/>
    </row>
    <row r="39" spans="1:10" ht="76.5" customHeight="1">
      <c r="A39" s="1093" t="s">
        <v>378</v>
      </c>
      <c r="B39" s="1093"/>
      <c r="C39" s="1093"/>
      <c r="D39" s="1093"/>
      <c r="E39" s="850"/>
      <c r="F39" s="849"/>
      <c r="G39" s="849"/>
    </row>
    <row r="40" spans="1:10" ht="64.5" customHeight="1">
      <c r="A40" s="1093" t="s">
        <v>347</v>
      </c>
      <c r="B40" s="1093"/>
      <c r="C40" s="1093"/>
      <c r="D40" s="1093"/>
      <c r="E40" s="850"/>
      <c r="F40" s="849"/>
      <c r="G40" s="849"/>
    </row>
    <row r="41" spans="1:10" ht="47.25" customHeight="1">
      <c r="E41" s="853"/>
      <c r="F41" s="853"/>
      <c r="G41" s="853"/>
    </row>
    <row r="42" spans="1:10" ht="15">
      <c r="A42" s="856"/>
      <c r="B42" s="855"/>
      <c r="C42" s="855"/>
      <c r="D42" s="855"/>
      <c r="E42" s="855"/>
      <c r="F42" s="849"/>
      <c r="G42" s="849"/>
    </row>
    <row r="43" spans="1:10" ht="15">
      <c r="A43" s="849"/>
      <c r="B43" s="849"/>
      <c r="C43" s="849"/>
      <c r="D43" s="849"/>
      <c r="E43" s="849"/>
      <c r="F43" s="848"/>
      <c r="G43" s="848"/>
    </row>
    <row r="44" spans="1:10" ht="15">
      <c r="A44" s="849"/>
      <c r="B44" s="849"/>
      <c r="C44" s="849"/>
      <c r="D44" s="849"/>
      <c r="E44" s="849"/>
      <c r="F44" s="848"/>
      <c r="G44" s="848"/>
    </row>
  </sheetData>
  <mergeCells count="7">
    <mergeCell ref="A39:D39"/>
    <mergeCell ref="A40:D40"/>
    <mergeCell ref="A35:D35"/>
    <mergeCell ref="A1:G1"/>
    <mergeCell ref="A36:C36"/>
    <mergeCell ref="A37:E37"/>
    <mergeCell ref="A38:D3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tabColor rgb="FF92D050"/>
  </sheetPr>
  <dimension ref="A1:N67"/>
  <sheetViews>
    <sheetView topLeftCell="A19" zoomScaleNormal="100" workbookViewId="0">
      <selection activeCell="A43" sqref="A43:E43"/>
    </sheetView>
  </sheetViews>
  <sheetFormatPr baseColWidth="10" defaultRowHeight="12.75"/>
  <cols>
    <col min="1" max="1" width="11.28515625" customWidth="1"/>
  </cols>
  <sheetData>
    <row r="1" spans="1:12" ht="17.25">
      <c r="A1" s="166" t="s">
        <v>402</v>
      </c>
      <c r="B1" s="167"/>
      <c r="C1" s="167"/>
      <c r="D1" s="167"/>
      <c r="E1" s="167"/>
      <c r="F1" s="167"/>
      <c r="G1" s="167"/>
      <c r="H1" s="167"/>
      <c r="I1" s="167"/>
      <c r="J1" s="167"/>
      <c r="K1" s="167"/>
      <c r="L1" s="167"/>
    </row>
    <row r="2" spans="1:12">
      <c r="A2" s="172" t="s">
        <v>41</v>
      </c>
      <c r="J2" s="123"/>
    </row>
    <row r="40" spans="1:5" s="470" customFormat="1"/>
    <row r="41" spans="1:5" s="470" customFormat="1"/>
    <row r="42" spans="1:5" s="470" customFormat="1"/>
    <row r="43" spans="1:5" ht="53.25" customHeight="1">
      <c r="A43" s="1061" t="s">
        <v>457</v>
      </c>
      <c r="B43" s="1062"/>
      <c r="C43" s="1062"/>
      <c r="D43" s="1062"/>
      <c r="E43" s="1062"/>
    </row>
    <row r="44" spans="1:5" ht="46.5" customHeight="1">
      <c r="A44" s="1063" t="s">
        <v>335</v>
      </c>
      <c r="B44" s="1063"/>
      <c r="C44" s="1063"/>
      <c r="D44" s="1063"/>
      <c r="E44" s="1063"/>
    </row>
    <row r="45" spans="1:5" ht="90" customHeight="1">
      <c r="A45" s="1063" t="s">
        <v>400</v>
      </c>
      <c r="B45" s="1098"/>
      <c r="C45" s="1098"/>
      <c r="D45" s="1098"/>
      <c r="E45" s="1098"/>
    </row>
    <row r="46" spans="1:5" ht="48" customHeight="1">
      <c r="A46" s="1063" t="s">
        <v>254</v>
      </c>
      <c r="B46" s="1063"/>
      <c r="C46" s="1063"/>
      <c r="D46" s="1063"/>
      <c r="E46" s="1063"/>
    </row>
    <row r="47" spans="1:5" ht="23.25" customHeight="1">
      <c r="A47" s="140" t="s">
        <v>173</v>
      </c>
      <c r="B47" s="145"/>
      <c r="C47" s="145"/>
      <c r="D47" s="145"/>
      <c r="E47" s="145"/>
    </row>
    <row r="48" spans="1:5" ht="81.75" customHeight="1">
      <c r="A48" s="1065" t="s">
        <v>401</v>
      </c>
      <c r="B48" s="1070"/>
      <c r="C48" s="1070"/>
      <c r="D48" s="1070"/>
      <c r="E48" s="1070"/>
    </row>
    <row r="49" spans="1:14">
      <c r="A49" s="158"/>
      <c r="B49" s="158"/>
      <c r="C49" s="158"/>
      <c r="D49" s="158"/>
      <c r="E49" s="158"/>
      <c r="F49" s="158"/>
      <c r="G49" s="158"/>
      <c r="H49" s="158"/>
      <c r="I49" s="158"/>
      <c r="J49" s="158"/>
      <c r="K49" s="158"/>
      <c r="L49" s="158"/>
      <c r="M49" s="158"/>
      <c r="N49" s="158"/>
    </row>
    <row r="50" spans="1:14">
      <c r="A50" s="158"/>
      <c r="B50" s="158"/>
      <c r="C50" s="158"/>
      <c r="D50" s="158"/>
      <c r="E50" s="158"/>
      <c r="F50" s="158"/>
      <c r="G50" s="158"/>
      <c r="H50" s="158"/>
      <c r="I50" s="158"/>
      <c r="J50" s="158"/>
      <c r="K50" s="158"/>
      <c r="L50" s="158"/>
      <c r="M50" s="158"/>
      <c r="N50" s="158"/>
    </row>
    <row r="51" spans="1:14">
      <c r="A51" s="158"/>
      <c r="B51" s="158"/>
      <c r="C51" s="158"/>
      <c r="D51" s="158"/>
      <c r="E51" s="158"/>
      <c r="F51" s="158"/>
      <c r="G51" s="158"/>
      <c r="H51" s="158"/>
      <c r="I51" s="158"/>
      <c r="J51" s="158"/>
      <c r="K51" s="158"/>
      <c r="L51" s="158"/>
      <c r="M51" s="158"/>
      <c r="N51" s="158"/>
    </row>
    <row r="52" spans="1:14">
      <c r="A52" s="158"/>
      <c r="B52" s="158"/>
      <c r="C52" s="158"/>
      <c r="D52" s="158"/>
      <c r="E52" s="158"/>
      <c r="F52" s="158"/>
      <c r="G52" s="158"/>
      <c r="H52" s="158"/>
      <c r="I52" s="158"/>
      <c r="J52" s="158"/>
      <c r="K52" s="158"/>
      <c r="L52" s="158"/>
      <c r="M52" s="158"/>
      <c r="N52" s="158"/>
    </row>
    <row r="53" spans="1:14">
      <c r="A53" s="158"/>
      <c r="B53" s="158"/>
      <c r="C53" s="158"/>
      <c r="D53" s="158"/>
      <c r="E53" s="158"/>
      <c r="F53" s="158"/>
      <c r="G53" s="158"/>
      <c r="H53" s="158"/>
      <c r="I53" s="158"/>
      <c r="J53" s="158"/>
      <c r="K53" s="158"/>
      <c r="L53" s="158"/>
      <c r="M53" s="158"/>
      <c r="N53" s="158"/>
    </row>
    <row r="54" spans="1:14">
      <c r="A54" s="158"/>
      <c r="B54" s="158"/>
      <c r="C54" s="158"/>
      <c r="D54" s="158"/>
      <c r="E54" s="158"/>
      <c r="F54" s="158"/>
      <c r="G54" s="158"/>
      <c r="H54" s="158"/>
      <c r="I54" s="158"/>
      <c r="J54" s="158"/>
      <c r="K54" s="158"/>
      <c r="L54" s="158"/>
      <c r="M54" s="158"/>
      <c r="N54" s="158"/>
    </row>
    <row r="55" spans="1:14">
      <c r="A55" s="158"/>
      <c r="B55" s="158"/>
      <c r="C55" s="158"/>
      <c r="D55" s="158"/>
      <c r="E55" s="158"/>
      <c r="F55" s="158"/>
      <c r="G55" s="158"/>
      <c r="H55" s="158"/>
      <c r="I55" s="158"/>
      <c r="J55" s="158"/>
      <c r="K55" s="158"/>
      <c r="L55" s="158"/>
      <c r="M55" s="158"/>
      <c r="N55" s="158"/>
    </row>
    <row r="56" spans="1:14">
      <c r="A56" s="158"/>
      <c r="B56" s="158"/>
      <c r="C56" s="158"/>
      <c r="D56" s="158"/>
      <c r="E56" s="158"/>
      <c r="F56" s="158"/>
      <c r="G56" s="158"/>
      <c r="H56" s="158"/>
      <c r="I56" s="158"/>
      <c r="J56" s="158"/>
      <c r="K56" s="158"/>
      <c r="L56" s="158"/>
      <c r="M56" s="158"/>
      <c r="N56" s="158"/>
    </row>
    <row r="57" spans="1:14">
      <c r="A57" s="158"/>
      <c r="B57" s="158"/>
      <c r="C57" s="158"/>
      <c r="D57" s="158"/>
      <c r="E57" s="158"/>
      <c r="F57" s="158"/>
      <c r="G57" s="158"/>
      <c r="H57" s="158"/>
      <c r="I57" s="158"/>
      <c r="J57" s="158"/>
      <c r="K57" s="158"/>
      <c r="L57" s="158"/>
      <c r="M57" s="158"/>
      <c r="N57" s="158"/>
    </row>
    <row r="58" spans="1:14">
      <c r="A58" s="158"/>
      <c r="B58" s="158"/>
      <c r="C58" s="158"/>
      <c r="D58" s="158"/>
      <c r="E58" s="158"/>
      <c r="F58" s="158"/>
      <c r="G58" s="158"/>
      <c r="H58" s="158"/>
      <c r="I58" s="158"/>
      <c r="J58" s="158"/>
      <c r="K58" s="158"/>
      <c r="L58" s="158"/>
      <c r="M58" s="158"/>
      <c r="N58" s="158"/>
    </row>
    <row r="59" spans="1:14">
      <c r="A59" s="158"/>
      <c r="B59" s="158"/>
      <c r="C59" s="158"/>
      <c r="D59" s="158"/>
      <c r="E59" s="158"/>
      <c r="F59" s="158"/>
      <c r="G59" s="158"/>
      <c r="H59" s="158"/>
      <c r="I59" s="158"/>
      <c r="J59" s="158"/>
      <c r="K59" s="158"/>
      <c r="L59" s="158"/>
      <c r="M59" s="158"/>
      <c r="N59" s="158"/>
    </row>
    <row r="60" spans="1:14">
      <c r="A60" s="158"/>
      <c r="B60" s="158"/>
      <c r="C60" s="158"/>
      <c r="D60" s="158"/>
      <c r="E60" s="158"/>
      <c r="F60" s="158"/>
      <c r="G60" s="158"/>
      <c r="H60" s="158"/>
      <c r="I60" s="158"/>
      <c r="J60" s="158"/>
      <c r="K60" s="158"/>
      <c r="L60" s="158"/>
      <c r="M60" s="158"/>
      <c r="N60" s="158"/>
    </row>
    <row r="61" spans="1:14">
      <c r="A61" s="158"/>
      <c r="B61" s="158"/>
      <c r="C61" s="158"/>
      <c r="D61" s="158"/>
      <c r="E61" s="158"/>
      <c r="F61" s="158"/>
      <c r="G61" s="158"/>
      <c r="H61" s="158"/>
      <c r="I61" s="158"/>
      <c r="J61" s="158"/>
      <c r="K61" s="158"/>
      <c r="L61" s="158"/>
      <c r="M61" s="158"/>
      <c r="N61" s="158"/>
    </row>
    <row r="62" spans="1:14">
      <c r="A62" s="158"/>
      <c r="B62" s="158"/>
      <c r="C62" s="158"/>
      <c r="D62" s="158"/>
      <c r="E62" s="158"/>
      <c r="F62" s="158"/>
      <c r="G62" s="158"/>
      <c r="H62" s="158"/>
      <c r="I62" s="158"/>
      <c r="J62" s="158"/>
      <c r="K62" s="158"/>
      <c r="L62" s="158"/>
      <c r="M62" s="158"/>
      <c r="N62" s="158"/>
    </row>
    <row r="63" spans="1:14">
      <c r="A63" s="158"/>
      <c r="B63" s="158"/>
      <c r="C63" s="158"/>
      <c r="D63" s="158"/>
      <c r="E63" s="158"/>
      <c r="F63" s="158"/>
      <c r="G63" s="158"/>
      <c r="H63" s="158"/>
      <c r="I63" s="158"/>
      <c r="J63" s="158"/>
      <c r="K63" s="158"/>
      <c r="L63" s="158"/>
      <c r="M63" s="158"/>
      <c r="N63" s="158"/>
    </row>
    <row r="64" spans="1:14">
      <c r="A64" s="158"/>
      <c r="B64" s="158"/>
      <c r="C64" s="158"/>
      <c r="D64" s="158"/>
      <c r="E64" s="158"/>
      <c r="F64" s="158"/>
      <c r="G64" s="158"/>
      <c r="H64" s="158"/>
      <c r="I64" s="158"/>
      <c r="J64" s="158"/>
      <c r="K64" s="158"/>
      <c r="L64" s="158"/>
      <c r="M64" s="158"/>
      <c r="N64" s="158"/>
    </row>
    <row r="65" spans="1:14">
      <c r="A65" s="158"/>
      <c r="B65" s="158"/>
      <c r="C65" s="158"/>
      <c r="D65" s="158"/>
      <c r="E65" s="158"/>
      <c r="F65" s="158"/>
      <c r="G65" s="158"/>
      <c r="H65" s="158"/>
      <c r="I65" s="158"/>
      <c r="J65" s="158"/>
      <c r="K65" s="158"/>
      <c r="L65" s="158"/>
      <c r="M65" s="158"/>
      <c r="N65" s="158"/>
    </row>
    <row r="66" spans="1:14">
      <c r="A66" s="158"/>
      <c r="B66" s="158"/>
      <c r="C66" s="158"/>
      <c r="D66" s="158"/>
      <c r="E66" s="158"/>
      <c r="F66" s="158"/>
      <c r="G66" s="158"/>
      <c r="H66" s="158"/>
      <c r="I66" s="158"/>
      <c r="J66" s="158"/>
      <c r="K66" s="158"/>
      <c r="L66" s="158"/>
      <c r="M66" s="158"/>
      <c r="N66" s="158"/>
    </row>
    <row r="67" spans="1:14">
      <c r="A67" s="158"/>
      <c r="B67" s="158"/>
      <c r="C67" s="158"/>
      <c r="D67" s="158"/>
      <c r="E67" s="158"/>
      <c r="F67" s="158"/>
      <c r="G67" s="158"/>
      <c r="H67" s="158"/>
      <c r="I67" s="158"/>
      <c r="J67" s="158"/>
      <c r="K67" s="158"/>
      <c r="L67" s="158"/>
      <c r="M67" s="158"/>
      <c r="N67" s="158"/>
    </row>
  </sheetData>
  <mergeCells count="5">
    <mergeCell ref="A48:E48"/>
    <mergeCell ref="A43:E43"/>
    <mergeCell ref="A44:E44"/>
    <mergeCell ref="A45:E45"/>
    <mergeCell ref="A46:E46"/>
  </mergeCells>
  <phoneticPr fontId="14" type="noConversion"/>
  <pageMargins left="0.78740157499999996" right="0.78740157499999996" top="0.984251969" bottom="0.984251969" header="0.4921259845" footer="0.492125984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46</vt:i4>
      </vt:variant>
    </vt:vector>
  </HeadingPairs>
  <TitlesOfParts>
    <vt:vector size="46" baseType="lpstr">
      <vt:lpstr>V3-1 distrib sn privé FP</vt:lpstr>
      <vt:lpstr>Source V3-1 distrib sn privé </vt:lpstr>
      <vt:lpstr>V3-2 distrib sn 3vFP</vt:lpstr>
      <vt:lpstr>Source V3-2 distrib sn 3vFP</vt:lpstr>
      <vt:lpstr>V3-E3-1</vt:lpstr>
      <vt:lpstr>V3 -E3-2</vt:lpstr>
      <vt:lpstr>V3-E3-3</vt:lpstr>
      <vt:lpstr>V 3-E3-4</vt:lpstr>
      <vt:lpstr>V3-3 Sn CS 3vFP</vt:lpstr>
      <vt:lpstr>Source V3-3 Sn CS 3vFP</vt:lpstr>
      <vt:lpstr>V3-4 sal brut 3vFP</vt:lpstr>
      <vt:lpstr>V3-5 sal n 3vFP</vt:lpstr>
      <vt:lpstr>V3-6 ev sal b&amp;n 3vFP</vt:lpstr>
      <vt:lpstr>V3-7 ventil ev sal net 3vFP</vt:lpstr>
      <vt:lpstr>V 3-8 Décomp niv sal moy 3vFP</vt:lpstr>
      <vt:lpstr>V 3-8 compl</vt:lpstr>
      <vt:lpstr>V 3 -9 Décomp évo SMPT 3vFP</vt:lpstr>
      <vt:lpstr>V3-10 ventil prop rmpp&lt; IPC</vt:lpstr>
      <vt:lpstr>V3-11 ventil ev RMPP n </vt:lpstr>
      <vt:lpstr>V3-12 ventil RMPP selon pos</vt:lpstr>
      <vt:lpstr>Source V3-12 ventil RMPP pos</vt:lpstr>
      <vt:lpstr>V 3-13 Evol sal my net </vt:lpstr>
      <vt:lpstr>Figure V 3-E5 - entrees sorties</vt:lpstr>
      <vt:lpstr>V 3-14 Décomp niv sal moy FPE</vt:lpstr>
      <vt:lpstr>V 3-15 Décomp niv sal moy FPE</vt:lpstr>
      <vt:lpstr>V3-16 évol ITB-GI en GA</vt:lpstr>
      <vt:lpstr> V3-17 Evol ITN-GI</vt:lpstr>
      <vt:lpstr>Source V3-16 évol ITB-GI GA</vt:lpstr>
      <vt:lpstr>Source V3-17 Evol ITN-GI</vt:lpstr>
      <vt:lpstr>V3-18 Décomp RMPP fonc FPE</vt:lpstr>
      <vt:lpstr>Source V3-18 Décomp RMPP FPE GV</vt:lpstr>
      <vt:lpstr>V3-19 Eq salaire FPT</vt:lpstr>
      <vt:lpstr>V3-20 Evol s net FPT</vt:lpstr>
      <vt:lpstr>V3-21-filieres hop ETMS</vt:lpstr>
      <vt:lpstr>V3-22 Filières FPH </vt:lpstr>
      <vt:lpstr>V3-23 Eq salaire FPH</vt:lpstr>
      <vt:lpstr>V3-24 Eq salaire FPH</vt:lpstr>
      <vt:lpstr>V 3-A1-1 bilan GIPA 2018</vt:lpstr>
      <vt:lpstr>V 3.A1-2 GIPA</vt:lpstr>
      <vt:lpstr>Source V 3-A1-2 GIPA </vt:lpstr>
      <vt:lpstr>V3-A1-3</vt:lpstr>
      <vt:lpstr>V 3-A2-1 rachat RTT</vt:lpstr>
      <vt:lpstr>V 3-A2-2 CET min FPE</vt:lpstr>
      <vt:lpstr>Source V 3-A2-2 CET min FPE</vt:lpstr>
      <vt:lpstr>V 3-A2-3 CET FPT 2015</vt:lpstr>
      <vt:lpstr>V 3-A2-4 détail CET FPT 2015</vt:lpstr>
    </vt:vector>
  </TitlesOfParts>
  <Company>MEIE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lrocher-adc</dc:creator>
  <cp:lastModifiedBy>GAUTIER Nadine</cp:lastModifiedBy>
  <cp:lastPrinted>2019-08-02T14:06:51Z</cp:lastPrinted>
  <dcterms:created xsi:type="dcterms:W3CDTF">2010-06-29T11:33:05Z</dcterms:created>
  <dcterms:modified xsi:type="dcterms:W3CDTF">2019-11-22T09:30:36Z</dcterms:modified>
</cp:coreProperties>
</file>