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43d97dbf498b1a1/Desktop/Consegne/Week-1-D1/"/>
    </mc:Choice>
  </mc:AlternateContent>
  <xr:revisionPtr revIDLastSave="6" documentId="8_{C7331174-BC5C-460A-80CA-22CF1C9ACDB8}" xr6:coauthVersionLast="47" xr6:coauthVersionMax="47" xr10:uidLastSave="{628C19AC-5A5D-4EB8-834C-2D155D10A7E7}"/>
  <bookViews>
    <workbookView xWindow="-98" yWindow="-98" windowWidth="21795" windowHeight="12975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 s="1" a="1"/>
  <c r="D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D16" i="1" s="1" a="1"/>
  <c r="D16" i="1" s="1"/>
  <c r="K16" i="1"/>
  <c r="K17" i="1"/>
  <c r="K18" i="1"/>
  <c r="K19" i="1"/>
  <c r="K20" i="1"/>
  <c r="K21" i="1"/>
  <c r="K22" i="1"/>
  <c r="K23" i="1"/>
  <c r="K24" i="1"/>
  <c r="K25" i="1"/>
  <c r="K26" i="1"/>
  <c r="K27" i="1"/>
  <c r="K2" i="1"/>
  <c r="G4" i="2"/>
  <c r="C3" i="1"/>
  <c r="C4" i="1"/>
  <c r="C5" i="1"/>
  <c r="C6" i="1"/>
  <c r="C7" i="1"/>
  <c r="D7" i="1" s="1" a="1"/>
  <c r="D7" i="1" s="1"/>
  <c r="C8" i="1"/>
  <c r="D8" i="1" s="1" a="1"/>
  <c r="D8" i="1" s="1"/>
  <c r="C9" i="1"/>
  <c r="D9" i="1" s="1" a="1"/>
  <c r="D9" i="1" s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D27" i="1" s="1" a="1"/>
  <c r="D27" i="1" s="1"/>
  <c r="C28" i="1"/>
  <c r="C29" i="1"/>
  <c r="D29" i="1" s="1" a="1"/>
  <c r="D29" i="1" s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D47" i="1" s="1" a="1"/>
  <c r="D47" i="1" s="1"/>
  <c r="C48" i="1"/>
  <c r="C49" i="1"/>
  <c r="D49" i="1" s="1" a="1"/>
  <c r="D49" i="1" s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D67" i="1" s="1" a="1"/>
  <c r="D67" i="1" s="1"/>
  <c r="C68" i="1"/>
  <c r="C69" i="1"/>
  <c r="D69" i="1" s="1" a="1"/>
  <c r="D69" i="1" s="1"/>
  <c r="C70" i="1"/>
  <c r="C71" i="1"/>
  <c r="C72" i="1"/>
  <c r="C73" i="1"/>
  <c r="C74" i="1"/>
  <c r="C75" i="1"/>
  <c r="C76" i="1"/>
  <c r="C77" i="1"/>
  <c r="C78" i="1"/>
  <c r="C79" i="1"/>
  <c r="C80" i="1"/>
  <c r="C81" i="1"/>
  <c r="D81" i="1" s="1" a="1"/>
  <c r="D81" i="1" s="1"/>
  <c r="C82" i="1"/>
  <c r="D82" i="1" s="1" a="1"/>
  <c r="D82" i="1" s="1"/>
  <c r="C83" i="1"/>
  <c r="C84" i="1"/>
  <c r="C85" i="1"/>
  <c r="C86" i="1"/>
  <c r="C87" i="1"/>
  <c r="D87" i="1" s="1" a="1"/>
  <c r="D87" i="1" s="1"/>
  <c r="C88" i="1"/>
  <c r="C89" i="1"/>
  <c r="D89" i="1" s="1" a="1"/>
  <c r="D89" i="1" s="1"/>
  <c r="C90" i="1"/>
  <c r="C91" i="1"/>
  <c r="C92" i="1"/>
  <c r="C93" i="1"/>
  <c r="C94" i="1"/>
  <c r="C95" i="1"/>
  <c r="C96" i="1"/>
  <c r="C97" i="1"/>
  <c r="C98" i="1"/>
  <c r="C99" i="1"/>
  <c r="C100" i="1"/>
  <c r="D100" i="1" s="1" a="1"/>
  <c r="D100" i="1" s="1"/>
  <c r="C101" i="1"/>
  <c r="D101" i="1" s="1" a="1"/>
  <c r="D101" i="1" s="1"/>
  <c r="F6" i="2"/>
  <c r="F5" i="2"/>
  <c r="F4" i="2"/>
  <c r="F3" i="2"/>
  <c r="F2" i="2"/>
  <c r="E6" i="2"/>
  <c r="E5" i="2"/>
  <c r="E4" i="2"/>
  <c r="E3" i="2"/>
  <c r="E2" i="2"/>
  <c r="D42" i="1" l="1" a="1"/>
  <c r="D42" i="1" s="1"/>
  <c r="D41" i="1" a="1"/>
  <c r="D41" i="1" s="1"/>
  <c r="D40" i="1" a="1"/>
  <c r="D40" i="1" s="1"/>
  <c r="D14" i="1" a="1"/>
  <c r="D14" i="1" s="1"/>
  <c r="D93" i="1" a="1"/>
  <c r="D93" i="1" s="1"/>
  <c r="D73" i="1" a="1"/>
  <c r="D73" i="1" s="1"/>
  <c r="D53" i="1" a="1"/>
  <c r="D53" i="1" s="1"/>
  <c r="D33" i="1" a="1"/>
  <c r="D33" i="1" s="1"/>
  <c r="D13" i="1" a="1"/>
  <c r="D13" i="1" s="1"/>
  <c r="D92" i="1" a="1"/>
  <c r="D92" i="1" s="1"/>
  <c r="D72" i="1" a="1"/>
  <c r="D72" i="1" s="1"/>
  <c r="D52" i="1" a="1"/>
  <c r="D52" i="1" s="1"/>
  <c r="D32" i="1" a="1"/>
  <c r="D32" i="1" s="1"/>
  <c r="D91" i="1" a="1"/>
  <c r="D91" i="1" s="1"/>
  <c r="D71" i="1" a="1"/>
  <c r="D71" i="1" s="1"/>
  <c r="D51" i="1" a="1"/>
  <c r="D51" i="1" s="1"/>
  <c r="D31" i="1" a="1"/>
  <c r="D31" i="1" s="1"/>
  <c r="D11" i="1" a="1"/>
  <c r="D11" i="1" s="1"/>
  <c r="D90" i="1" a="1"/>
  <c r="D90" i="1" s="1"/>
  <c r="D70" i="1" a="1"/>
  <c r="D70" i="1" s="1"/>
  <c r="D50" i="1" a="1"/>
  <c r="D50" i="1" s="1"/>
  <c r="D30" i="1" a="1"/>
  <c r="D30" i="1" s="1"/>
  <c r="D10" i="1" a="1"/>
  <c r="D10" i="1" s="1"/>
  <c r="D80" i="1" a="1"/>
  <c r="D80" i="1" s="1"/>
  <c r="D86" i="1" a="1"/>
  <c r="D86" i="1" s="1"/>
  <c r="D66" i="1" a="1"/>
  <c r="D66" i="1" s="1"/>
  <c r="D46" i="1" a="1"/>
  <c r="D46" i="1" s="1"/>
  <c r="D26" i="1" a="1"/>
  <c r="D26" i="1" s="1"/>
  <c r="D6" i="1" a="1"/>
  <c r="D6" i="1" s="1"/>
  <c r="D85" i="1" a="1"/>
  <c r="D85" i="1" s="1"/>
  <c r="D65" i="1" a="1"/>
  <c r="D65" i="1" s="1"/>
  <c r="D45" i="1" a="1"/>
  <c r="D45" i="1" s="1"/>
  <c r="D25" i="1" a="1"/>
  <c r="D25" i="1" s="1"/>
  <c r="D5" i="1" a="1"/>
  <c r="D5" i="1" s="1"/>
  <c r="D4" i="1" a="1"/>
  <c r="D4" i="1" s="1"/>
  <c r="D62" i="1" a="1"/>
  <c r="D62" i="1" s="1"/>
  <c r="D83" i="1" a="1"/>
  <c r="D83" i="1" s="1"/>
  <c r="D63" i="1" a="1"/>
  <c r="D63" i="1" s="1"/>
  <c r="D43" i="1" a="1"/>
  <c r="D43" i="1" s="1"/>
  <c r="D23" i="1" a="1"/>
  <c r="D23" i="1" s="1"/>
  <c r="D3" i="1" a="1"/>
  <c r="D3" i="1" s="1"/>
  <c r="D61" i="1" a="1"/>
  <c r="D61" i="1" s="1"/>
  <c r="D60" i="1" a="1"/>
  <c r="D60" i="1" s="1"/>
  <c r="D21" i="1" a="1"/>
  <c r="D21" i="1" s="1"/>
  <c r="D17" i="1" a="1"/>
  <c r="D17" i="1" s="1"/>
  <c r="D15" i="1" a="1"/>
  <c r="D15" i="1" s="1"/>
  <c r="D99" i="1" a="1"/>
  <c r="D99" i="1" s="1"/>
  <c r="D79" i="1" a="1"/>
  <c r="D79" i="1" s="1"/>
  <c r="D59" i="1" a="1"/>
  <c r="D59" i="1" s="1"/>
  <c r="D39" i="1" a="1"/>
  <c r="D39" i="1" s="1"/>
  <c r="D19" i="1" a="1"/>
  <c r="D19" i="1" s="1"/>
  <c r="D98" i="1" a="1"/>
  <c r="D98" i="1" s="1"/>
  <c r="D88" i="1" a="1"/>
  <c r="D88" i="1" s="1"/>
  <c r="D78" i="1" a="1"/>
  <c r="D78" i="1" s="1"/>
  <c r="D68" i="1" a="1"/>
  <c r="D68" i="1" s="1"/>
  <c r="D58" i="1" a="1"/>
  <c r="D58" i="1" s="1"/>
  <c r="D48" i="1" a="1"/>
  <c r="D48" i="1" s="1"/>
  <c r="D38" i="1" a="1"/>
  <c r="D38" i="1" s="1"/>
  <c r="D28" i="1" a="1"/>
  <c r="D28" i="1" s="1"/>
  <c r="D97" i="1" a="1"/>
  <c r="D97" i="1" s="1"/>
  <c r="D77" i="1" a="1"/>
  <c r="D77" i="1" s="1"/>
  <c r="D57" i="1" a="1"/>
  <c r="D57" i="1" s="1"/>
  <c r="D37" i="1" a="1"/>
  <c r="D37" i="1" s="1"/>
  <c r="D96" i="1" a="1"/>
  <c r="D96" i="1" s="1"/>
  <c r="D76" i="1" a="1"/>
  <c r="D76" i="1" s="1"/>
  <c r="D56" i="1" a="1"/>
  <c r="D56" i="1" s="1"/>
  <c r="D36" i="1" a="1"/>
  <c r="D36" i="1" s="1"/>
  <c r="D95" i="1" a="1"/>
  <c r="D95" i="1" s="1"/>
  <c r="D75" i="1" a="1"/>
  <c r="D75" i="1" s="1"/>
  <c r="D55" i="1" a="1"/>
  <c r="D55" i="1" s="1"/>
  <c r="D35" i="1" a="1"/>
  <c r="D35" i="1" s="1"/>
  <c r="D94" i="1" a="1"/>
  <c r="D94" i="1" s="1"/>
  <c r="D84" i="1" a="1"/>
  <c r="D84" i="1" s="1"/>
  <c r="D74" i="1" a="1"/>
  <c r="D74" i="1" s="1"/>
  <c r="D64" i="1" a="1"/>
  <c r="D64" i="1" s="1"/>
  <c r="D54" i="1" a="1"/>
  <c r="D54" i="1" s="1"/>
  <c r="D44" i="1" a="1"/>
  <c r="D44" i="1" s="1"/>
  <c r="D34" i="1" a="1"/>
  <c r="D34" i="1" s="1"/>
  <c r="D24" i="1" a="1"/>
  <c r="D24" i="1" s="1"/>
  <c r="D22" i="1" a="1"/>
  <c r="D22" i="1" s="1"/>
  <c r="D12" i="1" a="1"/>
  <c r="D12" i="1" s="1"/>
  <c r="D20" i="1" a="1"/>
  <c r="D20" i="1" s="1"/>
  <c r="D18" i="1" a="1"/>
  <c r="D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<sst xmlns="http://schemas.openxmlformats.org/spreadsheetml/2006/main" count="194" uniqueCount="145">
  <si>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</si>
  <si>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</si>
  <si>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</si>
  <si>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</si>
  <si>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</si>
  <si>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</si>
  <si>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</si>
  <si>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</si>
  <si>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</si>
  <si>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</si>
  <si>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</si>
  <si>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</si>
  <si>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</si>
  <si>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</si>
  <si>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</si>
  <si>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</si>
  <si>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</si>
  <si>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</si>
  <si>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</si>
  <si>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</si>
  <si>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</si>
  <si>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</si>
  <si>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</si>
  <si>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</si>
  <si>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</si>
  <si>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</si>
  <si>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</si>
  <si>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</si>
  <si>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</si>
  <si>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</si>
  <si>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</si>
  <si>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</si>
  <si>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</si>
  <si>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</si>
  <si>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</si>
  <si>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</si>
  <si>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</si>
  <si>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</si>
  <si>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</si>
  <si>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</si>
  <si>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</si>
  <si>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</si>
  <si>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</si>
  <si>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</si>
  <si>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</si>
  <si>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</si>
  <si>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</si>
  <si>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</si>
  <si>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</si>
  <si>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</si>
  <si>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</si>
  <si>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</si>
  <si>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</si>
  <si>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</si>
  <si>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</si>
  <si>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</si>
  <si>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</si>
  <si>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</si>
  <si>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</si>
  <si>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</si>
  <si>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</si>
  <si>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</si>
  <si>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</si>
  <si>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</si>
  <si>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</si>
  <si>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</si>
  <si>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</si>
  <si>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</si>
  <si>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</si>
  <si>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</si>
  <si>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</si>
  <si>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</si>
  <si>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</si>
  <si>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</si>
  <si>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</si>
  <si>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</si>
  <si>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</si>
  <si>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</si>
  <si>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</si>
  <si>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</si>
  <si>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</si>
  <si>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</si>
  <si>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</si>
  <si>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</si>
  <si>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</si>
  <si>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</si>
  <si>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</si>
  <si>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</si>
  <si>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</si>
  <si>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</si>
  <si>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</si>
  <si>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</si>
  <si>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</si>
  <si>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</si>
  <si>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</si>
  <si>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</si>
  <si>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</si>
  <si>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</si>
  <si>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</si>
  <si>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</si>
  <si>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</si>
  <si>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</si>
  <si>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</si>
  <si>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</si>
  <si>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</si>
  <si>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</si>
  <si>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</si>
  <si>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</si>
  <si>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</si>
  <si>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</si>
  <si>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CONTEGGIO</t>
  </si>
  <si>
    <t>SOGGETTO</t>
  </si>
  <si>
    <t>PESO TOTALE</t>
  </si>
  <si>
    <t>COSTO TOALE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</si>
  <si>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</si>
  <si>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</si>
  <si>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</si>
  <si>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</si>
  <si>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</si>
  <si>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</si>
  <si>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</si>
  <si>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</si>
  <si>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</si>
  <si>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</si>
  <si>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</si>
  <si>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</si>
  <si>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</si>
  <si>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</si>
  <si>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</si>
  <si>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</si>
  <si>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</si>
  <si>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</si>
  <si>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</si>
  <si>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</si>
  <si>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Z</t>
  </si>
  <si>
    <t>J</t>
  </si>
  <si>
    <t>K</t>
  </si>
  <si>
    <t>W</t>
  </si>
  <si>
    <t>X</t>
  </si>
  <si>
    <t>Y</t>
  </si>
  <si>
    <t>Lettera</t>
  </si>
  <si>
    <t>Numero</t>
  </si>
  <si>
    <t>Costo</t>
  </si>
  <si>
    <t>Tariffa oraria</t>
  </si>
  <si>
    <t>Costo 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</si>
</sst>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20" fontId="0" fillId="0" borderId="0" xfId="0" applyNumberFormat="1"/>
    <xf numFmtId="20" fontId="4" fillId="0" borderId="0" xfId="0" applyNumberFormat="1" applyFont="1"/>
    <xf numFmtId="0" fontId="5" fillId="0" borderId="0" xfId="0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"/>
  <sheetViews>
    <sheetView tabSelected="1" workbookViewId="0">
      <selection activeCell="C15" sqref="C15"/>
    </sheetView>
  </sheetViews>
  <sheetFormatPr defaultColWidth="12.59765625" defaultRowHeight="15.75" customHeight="1" x14ac:dyDescent="0.35"/>
  <cols>
    <col min="2" max="2" width="25.3984375" customWidth="1"/>
    <col min="3" max="3" width="20.46484375" bestFit="1" customWidth="1"/>
    <col min="4" max="5" width="21.19921875" style="4" customWidth="1"/>
    <col min="10" max="10" width="14.9296875" bestFit="1" customWidth="1"/>
    <col min="11" max="11" width="12.59765625" style="4"/>
  </cols>
  <sheetData>
    <row r="1" spans="1:27" ht="15.75" customHeight="1" x14ac:dyDescent="0.4">
      <c r="A1" s="1" t="s">
        <v>0</v>
      </c>
      <c r="B1" s="1" t="s">
        <v>1</v>
      </c>
      <c r="C1" s="1" t="s">
        <v>2</v>
      </c>
      <c r="D1" s="8" t="s">
        <v>3</v>
      </c>
      <c r="E1" s="8"/>
      <c r="F1" s="1" t="s">
        <v>140</v>
      </c>
      <c r="G1" s="1" t="s">
        <v>141</v>
      </c>
      <c r="H1" s="1" t="s">
        <v>142</v>
      </c>
      <c r="I1" s="1" t="s">
        <v>143</v>
      </c>
      <c r="J1" s="3" t="s">
        <v>141</v>
      </c>
      <c r="K1" s="8" t="s">
        <v>144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x14ac:dyDescent="0.35">
      <c r="A2" s="7" t="s">
        <v>4</v>
      </c>
      <c r="B2" s="2">
        <v>1.5</v>
      </c>
      <c r="C2">
        <f>VLOOKUP(LEFT(A2,1),F$2:G$27,2,FALSE)</f>
        <v>0</v>
      </c>
      <c r="D2" s="4" cm="1">
        <f t="array" ref="D2">_xlfn.IFS(C2=G$2,B2*K$2,C2=G$8,B2*K$8,C2=G$15,B2*K$15)</f>
        <v>6</v>
      </c>
      <c r="F2" t="s">
        <v>114</v>
      </c>
      <c r="G2">
        <v>0</v>
      </c>
      <c r="H2" s="4">
        <v>2</v>
      </c>
      <c r="I2" s="5">
        <v>2.0833333333333332E-2</v>
      </c>
      <c r="J2">
        <v>0.5</v>
      </c>
      <c r="K2" s="4">
        <f>H2*2</f>
        <v>4</v>
      </c>
    </row>
    <row r="3" spans="1:27" ht="12.75" x14ac:dyDescent="0.35">
      <c r="A3" s="2" t="s">
        <v>5</v>
      </c>
      <c r="B3" s="2">
        <v>2.5</v>
      </c>
      <c r="C3">
        <f t="shared" ref="C3:C33" si="0">VLOOKUP(LEFT(A3,1),F$2:G$27,2,FALSE)</f>
        <v>1</v>
      </c>
      <c r="D3" s="4" cm="1">
        <f t="array" ref="D3">_xlfn.IFS(C3=G$2,B3*K$2,C3=G$8,B3*K$8,C3=G$15,B3*K$15)</f>
        <v>7.5</v>
      </c>
      <c r="F3" t="s">
        <v>115</v>
      </c>
      <c r="G3">
        <v>0</v>
      </c>
      <c r="H3" s="4">
        <v>2</v>
      </c>
      <c r="I3" s="5">
        <v>2.0833333333333332E-2</v>
      </c>
      <c r="J3">
        <v>0.5</v>
      </c>
      <c r="K3" s="4">
        <f t="shared" ref="K3:K7" si="1">H3*2</f>
        <v>4</v>
      </c>
    </row>
    <row r="4" spans="1:27" ht="12.75" x14ac:dyDescent="0.35">
      <c r="A4" s="2" t="s">
        <v>6</v>
      </c>
      <c r="B4" s="2">
        <v>3.5</v>
      </c>
      <c r="C4">
        <f t="shared" si="0"/>
        <v>2</v>
      </c>
      <c r="D4" s="4" cm="1">
        <f t="array" ref="D4">_xlfn.IFS(C4=G$2,B4*K$2,C4=G$8,B4*K$8,C4=G$15,B4*K$15)</f>
        <v>7</v>
      </c>
      <c r="F4" t="s">
        <v>116</v>
      </c>
      <c r="G4">
        <v>0</v>
      </c>
      <c r="H4" s="4">
        <v>2</v>
      </c>
      <c r="I4" s="5">
        <v>2.0833333333333332E-2</v>
      </c>
      <c r="J4">
        <v>0.5</v>
      </c>
      <c r="K4" s="4">
        <f t="shared" si="1"/>
        <v>4</v>
      </c>
    </row>
    <row r="5" spans="1:27" ht="12.75" x14ac:dyDescent="0.35">
      <c r="A5" s="2" t="s">
        <v>7</v>
      </c>
      <c r="B5" s="2">
        <v>4.5</v>
      </c>
      <c r="C5">
        <f t="shared" si="0"/>
        <v>2</v>
      </c>
      <c r="D5" s="4" cm="1">
        <f t="array" ref="D5">_xlfn.IFS(C5=G$2,B5*K$2,C5=G$8,B5*K$8,C5=G$15,B5*K$15)</f>
        <v>9</v>
      </c>
      <c r="F5" t="s">
        <v>117</v>
      </c>
      <c r="G5">
        <v>0</v>
      </c>
      <c r="H5" s="4">
        <v>2</v>
      </c>
      <c r="I5" s="5">
        <v>2.0833333333333332E-2</v>
      </c>
      <c r="J5">
        <v>0.5</v>
      </c>
      <c r="K5" s="4">
        <f t="shared" si="1"/>
        <v>4</v>
      </c>
    </row>
    <row r="6" spans="1:27" ht="12.75" x14ac:dyDescent="0.35">
      <c r="A6" s="2" t="s">
        <v>8</v>
      </c>
      <c r="B6" s="2">
        <v>5.5</v>
      </c>
      <c r="C6">
        <f t="shared" si="0"/>
        <v>2</v>
      </c>
      <c r="D6" s="4" cm="1">
        <f t="array" ref="D6">_xlfn.IFS(C6=G$2,B6*K$2,C6=G$8,B6*K$8,C6=G$15,B6*K$15)</f>
        <v>11</v>
      </c>
      <c r="F6" t="s">
        <v>118</v>
      </c>
      <c r="G6">
        <v>0</v>
      </c>
      <c r="H6" s="4">
        <v>2</v>
      </c>
      <c r="I6" s="5">
        <v>2.0833333333333332E-2</v>
      </c>
      <c r="J6">
        <v>0.5</v>
      </c>
      <c r="K6" s="4">
        <f t="shared" si="1"/>
        <v>4</v>
      </c>
    </row>
    <row r="7" spans="1:27" ht="12.75" x14ac:dyDescent="0.35">
      <c r="A7" s="2" t="s">
        <v>9</v>
      </c>
      <c r="B7" s="2">
        <v>6.5</v>
      </c>
      <c r="C7">
        <f t="shared" si="0"/>
        <v>2</v>
      </c>
      <c r="D7" s="4" cm="1">
        <f t="array" ref="D7">_xlfn.IFS(C7=G$2,B7*K$2,C7=G$8,B7*K$8,C7=G$15,B7*K$15)</f>
        <v>13</v>
      </c>
      <c r="F7" t="s">
        <v>119</v>
      </c>
      <c r="G7">
        <v>0</v>
      </c>
      <c r="H7" s="4">
        <v>2</v>
      </c>
      <c r="I7" s="5">
        <v>2.0833333333333332E-2</v>
      </c>
      <c r="J7">
        <v>0.5</v>
      </c>
      <c r="K7" s="4">
        <f t="shared" si="1"/>
        <v>4</v>
      </c>
    </row>
    <row r="8" spans="1:27" ht="12.75" x14ac:dyDescent="0.35">
      <c r="A8" s="2" t="s">
        <v>10</v>
      </c>
      <c r="B8" s="2">
        <v>7.5</v>
      </c>
      <c r="C8">
        <f t="shared" si="0"/>
        <v>0</v>
      </c>
      <c r="D8" s="4" cm="1">
        <f t="array" ref="D8">_xlfn.IFS(C8=G$2,B8*K$2,C8=G$8,B8*K$8,C8=G$15,B8*K$15)</f>
        <v>30</v>
      </c>
      <c r="F8" t="s">
        <v>120</v>
      </c>
      <c r="G8">
        <v>1</v>
      </c>
      <c r="H8" s="4">
        <v>1.5</v>
      </c>
      <c r="I8" s="5">
        <v>2.0833333333333332E-2</v>
      </c>
      <c r="J8">
        <v>0.5</v>
      </c>
      <c r="K8" s="4">
        <f>H8*2</f>
        <v>3</v>
      </c>
    </row>
    <row r="9" spans="1:27" ht="12.75" x14ac:dyDescent="0.35">
      <c r="A9" s="2" t="s">
        <v>11</v>
      </c>
      <c r="B9" s="2">
        <v>8.5</v>
      </c>
      <c r="C9">
        <f t="shared" si="0"/>
        <v>0</v>
      </c>
      <c r="D9" s="4" cm="1">
        <f t="array" ref="D9">_xlfn.IFS(C9=G$2,B9*K$2,C9=G$8,B9*K$8,C9=G$15,B9*K$15)</f>
        <v>34</v>
      </c>
      <c r="F9" t="s">
        <v>121</v>
      </c>
      <c r="G9">
        <v>1</v>
      </c>
      <c r="H9" s="4">
        <v>1.5</v>
      </c>
      <c r="I9" s="5">
        <v>2.0833333333333332E-2</v>
      </c>
      <c r="J9">
        <v>0.5</v>
      </c>
      <c r="K9" s="4">
        <f t="shared" ref="K9:K14" si="2">H9*2</f>
        <v>3</v>
      </c>
    </row>
    <row r="10" spans="1:27" ht="12.75" x14ac:dyDescent="0.35">
      <c r="A10" s="2" t="s">
        <v>12</v>
      </c>
      <c r="B10" s="2">
        <v>9.5</v>
      </c>
      <c r="C10">
        <f t="shared" si="0"/>
        <v>0</v>
      </c>
      <c r="D10" s="4" cm="1">
        <f t="array" ref="D10">_xlfn.IFS(C10=G$2,B10*K$2,C10=G$8,B10*K$8,C10=G$15,B10*K$15)</f>
        <v>38</v>
      </c>
      <c r="F10" t="s">
        <v>122</v>
      </c>
      <c r="G10">
        <v>1</v>
      </c>
      <c r="H10" s="4">
        <v>1.5</v>
      </c>
      <c r="I10" s="5">
        <v>2.0833333333333332E-2</v>
      </c>
      <c r="J10">
        <v>0.5</v>
      </c>
      <c r="K10" s="4">
        <f t="shared" si="2"/>
        <v>3</v>
      </c>
    </row>
    <row r="11" spans="1:27" ht="12.75" x14ac:dyDescent="0.35">
      <c r="A11" s="2" t="s">
        <v>13</v>
      </c>
      <c r="B11" s="2">
        <v>10</v>
      </c>
      <c r="C11">
        <f t="shared" si="0"/>
        <v>1</v>
      </c>
      <c r="D11" s="4" cm="1">
        <f t="array" ref="D11">_xlfn.IFS(C11=G$2,B11*K$2,C11=G$8,B11*K$8,C11=G$15,B11*K$15)</f>
        <v>30</v>
      </c>
      <c r="F11" t="s">
        <v>135</v>
      </c>
      <c r="G11">
        <v>1</v>
      </c>
      <c r="H11" s="4">
        <v>1.5</v>
      </c>
      <c r="I11" s="5">
        <v>2.0833333333333332E-2</v>
      </c>
      <c r="J11">
        <v>0.5</v>
      </c>
      <c r="K11" s="4">
        <f t="shared" si="2"/>
        <v>3</v>
      </c>
    </row>
    <row r="12" spans="1:27" ht="12.75" x14ac:dyDescent="0.35">
      <c r="A12" s="2" t="s">
        <v>14</v>
      </c>
      <c r="B12" s="2">
        <v>0.5</v>
      </c>
      <c r="C12">
        <f t="shared" si="0"/>
        <v>1</v>
      </c>
      <c r="D12" s="4" cm="1">
        <f t="array" ref="D12">_xlfn.IFS(C12=G$2,B12*K$2,C12=G$8,B12*K$8,C12=G$15,B12*K$15)</f>
        <v>1.5</v>
      </c>
      <c r="F12" t="s">
        <v>136</v>
      </c>
      <c r="G12">
        <v>1</v>
      </c>
      <c r="H12" s="4">
        <v>1.5</v>
      </c>
      <c r="I12" s="5">
        <v>2.0833333333333332E-2</v>
      </c>
      <c r="J12">
        <v>0.5</v>
      </c>
      <c r="K12" s="4">
        <f t="shared" si="2"/>
        <v>3</v>
      </c>
    </row>
    <row r="13" spans="1:27" ht="12.75" x14ac:dyDescent="0.35">
      <c r="A13" s="2" t="s">
        <v>15</v>
      </c>
      <c r="B13" s="2">
        <v>1</v>
      </c>
      <c r="C13">
        <f t="shared" si="0"/>
        <v>1</v>
      </c>
      <c r="D13" s="4" cm="1">
        <f t="array" ref="D13">_xlfn.IFS(C13=G$2,B13*K$2,C13=G$8,B13*K$8,C13=G$15,B13*K$15)</f>
        <v>3</v>
      </c>
      <c r="F13" t="s">
        <v>123</v>
      </c>
      <c r="G13">
        <v>1</v>
      </c>
      <c r="H13" s="4">
        <v>1.5</v>
      </c>
      <c r="I13" s="5">
        <v>2.0833333333333332E-2</v>
      </c>
      <c r="J13">
        <v>0.5</v>
      </c>
      <c r="K13" s="4">
        <f t="shared" si="2"/>
        <v>3</v>
      </c>
    </row>
    <row r="14" spans="1:27" ht="12.75" x14ac:dyDescent="0.35">
      <c r="A14" s="2" t="s">
        <v>16</v>
      </c>
      <c r="B14" s="2">
        <v>2</v>
      </c>
      <c r="C14">
        <f t="shared" si="0"/>
        <v>1</v>
      </c>
      <c r="D14" s="4" cm="1">
        <f t="array" ref="D14">_xlfn.IFS(C14=G$2,B14*K$2,C14=G$8,B14*K$8,C14=G$15,B14*K$15)</f>
        <v>6</v>
      </c>
      <c r="F14" t="s">
        <v>124</v>
      </c>
      <c r="G14">
        <v>1</v>
      </c>
      <c r="H14" s="4">
        <v>1.5</v>
      </c>
      <c r="I14" s="5">
        <v>2.0833333333333332E-2</v>
      </c>
      <c r="J14">
        <v>0.5</v>
      </c>
      <c r="K14" s="4">
        <f t="shared" si="2"/>
        <v>3</v>
      </c>
    </row>
    <row r="15" spans="1:27" ht="12.75" x14ac:dyDescent="0.35">
      <c r="A15" s="2" t="s">
        <v>17</v>
      </c>
      <c r="B15" s="2">
        <v>3</v>
      </c>
      <c r="C15">
        <f t="shared" si="0"/>
        <v>2</v>
      </c>
      <c r="D15" s="4" cm="1">
        <f t="array" ref="D15">_xlfn.IFS(C15=G$2,B15*K$2,C15=G$8,B15*K$8,C15=G$15,B15*K$15)</f>
        <v>6</v>
      </c>
      <c r="F15" t="s">
        <v>125</v>
      </c>
      <c r="G15">
        <v>2</v>
      </c>
      <c r="H15" s="4">
        <v>2</v>
      </c>
      <c r="I15" s="5">
        <v>4.1666666666666664E-2</v>
      </c>
      <c r="J15">
        <v>1</v>
      </c>
      <c r="K15" s="4">
        <f>H15*J15</f>
        <v>2</v>
      </c>
    </row>
    <row r="16" spans="1:27" ht="12.75" x14ac:dyDescent="0.35">
      <c r="A16" s="2" t="s">
        <v>18</v>
      </c>
      <c r="B16" s="2">
        <v>4</v>
      </c>
      <c r="C16">
        <f t="shared" si="0"/>
        <v>2</v>
      </c>
      <c r="D16" s="4" cm="1">
        <f t="array" ref="D16">_xlfn.IFS(C16=G$2,B16*K$2,C16=G$8,B16*K$8,C16=G$15,B16*K$15)</f>
        <v>8</v>
      </c>
      <c r="F16" t="s">
        <v>126</v>
      </c>
      <c r="G16">
        <v>2</v>
      </c>
      <c r="H16" s="4">
        <v>2</v>
      </c>
      <c r="I16" s="5">
        <v>4.1666666666666664E-2</v>
      </c>
      <c r="J16">
        <v>1</v>
      </c>
      <c r="K16" s="4">
        <f t="shared" ref="K16:K27" si="3">H16*J16</f>
        <v>2</v>
      </c>
    </row>
    <row r="17" spans="1:11" ht="12.75" x14ac:dyDescent="0.35">
      <c r="A17" s="2" t="s">
        <v>19</v>
      </c>
      <c r="B17" s="2">
        <v>5</v>
      </c>
      <c r="C17">
        <f t="shared" si="0"/>
        <v>2</v>
      </c>
      <c r="D17" s="4" cm="1">
        <f t="array" ref="D17">_xlfn.IFS(C17=G$2,B17*K$2,C17=G$8,B17*K$8,C17=G$15,B17*K$15)</f>
        <v>10</v>
      </c>
      <c r="F17" t="s">
        <v>127</v>
      </c>
      <c r="G17">
        <v>2</v>
      </c>
      <c r="H17" s="4">
        <v>2</v>
      </c>
      <c r="I17" s="5">
        <v>4.1666666666666664E-2</v>
      </c>
      <c r="J17">
        <v>1</v>
      </c>
      <c r="K17" s="4">
        <f t="shared" si="3"/>
        <v>2</v>
      </c>
    </row>
    <row r="18" spans="1:11" ht="12.75" x14ac:dyDescent="0.35">
      <c r="A18" s="2" t="s">
        <v>20</v>
      </c>
      <c r="B18" s="2">
        <v>6</v>
      </c>
      <c r="C18">
        <f t="shared" si="0"/>
        <v>2</v>
      </c>
      <c r="D18" s="4" cm="1">
        <f t="array" ref="D18">_xlfn.IFS(C18=G$2,B18*K$2,C18=G$8,B18*K$8,C18=G$15,B18*K$15)</f>
        <v>12</v>
      </c>
      <c r="F18" t="s">
        <v>128</v>
      </c>
      <c r="G18">
        <v>2</v>
      </c>
      <c r="H18" s="4">
        <v>2</v>
      </c>
      <c r="I18" s="6">
        <v>4.1666666666666664E-2</v>
      </c>
      <c r="J18">
        <v>1</v>
      </c>
      <c r="K18" s="4">
        <f t="shared" si="3"/>
        <v>2</v>
      </c>
    </row>
    <row r="19" spans="1:11" ht="12.75" x14ac:dyDescent="0.35">
      <c r="A19" s="2" t="s">
        <v>21</v>
      </c>
      <c r="B19" s="2">
        <v>7</v>
      </c>
      <c r="C19">
        <f t="shared" si="0"/>
        <v>2</v>
      </c>
      <c r="D19" s="4" cm="1">
        <f t="array" ref="D19">_xlfn.IFS(C19=G$2,B19*K$2,C19=G$8,B19*K$8,C19=G$15,B19*K$15)</f>
        <v>14</v>
      </c>
      <c r="F19" t="s">
        <v>129</v>
      </c>
      <c r="G19">
        <v>2</v>
      </c>
      <c r="H19" s="4">
        <v>2</v>
      </c>
      <c r="I19" s="5">
        <v>4.1666666666666664E-2</v>
      </c>
      <c r="J19">
        <v>1</v>
      </c>
      <c r="K19" s="4">
        <f t="shared" si="3"/>
        <v>2</v>
      </c>
    </row>
    <row r="20" spans="1:11" ht="12.75" x14ac:dyDescent="0.35">
      <c r="A20" s="2" t="s">
        <v>22</v>
      </c>
      <c r="B20" s="2">
        <v>8</v>
      </c>
      <c r="C20">
        <f t="shared" si="0"/>
        <v>2</v>
      </c>
      <c r="D20" s="4" cm="1">
        <f t="array" ref="D20">_xlfn.IFS(C20=G$2,B20*K$2,C20=G$8,B20*K$8,C20=G$15,B20*K$15)</f>
        <v>16</v>
      </c>
      <c r="F20" t="s">
        <v>130</v>
      </c>
      <c r="G20">
        <v>2</v>
      </c>
      <c r="H20" s="4">
        <v>2</v>
      </c>
      <c r="I20" s="5">
        <v>4.1666666666666664E-2</v>
      </c>
      <c r="J20">
        <v>1</v>
      </c>
      <c r="K20" s="4">
        <f t="shared" si="3"/>
        <v>2</v>
      </c>
    </row>
    <row r="21" spans="1:11" ht="12.75" x14ac:dyDescent="0.35">
      <c r="A21" s="2" t="s">
        <v>23</v>
      </c>
      <c r="B21" s="2">
        <v>9</v>
      </c>
      <c r="C21">
        <f t="shared" si="0"/>
        <v>0</v>
      </c>
      <c r="D21" s="4" cm="1">
        <f t="array" ref="D21">_xlfn.IFS(C21=G$2,B21*K$2,C21=G$8,B21*K$8,C21=G$15,B21*K$15)</f>
        <v>36</v>
      </c>
      <c r="F21" t="s">
        <v>131</v>
      </c>
      <c r="G21">
        <v>2</v>
      </c>
      <c r="H21" s="4">
        <v>2</v>
      </c>
      <c r="I21" s="5">
        <v>4.1666666666666664E-2</v>
      </c>
      <c r="J21">
        <v>1</v>
      </c>
      <c r="K21" s="4">
        <f t="shared" si="3"/>
        <v>2</v>
      </c>
    </row>
    <row r="22" spans="1:11" ht="12.75" x14ac:dyDescent="0.35">
      <c r="A22" s="2" t="s">
        <v>24</v>
      </c>
      <c r="B22" s="2">
        <v>10</v>
      </c>
      <c r="C22">
        <f t="shared" si="0"/>
        <v>0</v>
      </c>
      <c r="D22" s="4" cm="1">
        <f t="array" ref="D22">_xlfn.IFS(C22=G$2,B22*K$2,C22=G$8,B22*K$8,C22=G$15,B22*K$15)</f>
        <v>40</v>
      </c>
      <c r="F22" t="s">
        <v>132</v>
      </c>
      <c r="G22">
        <v>2</v>
      </c>
      <c r="H22" s="4">
        <v>2</v>
      </c>
      <c r="I22" s="5">
        <v>4.1666666666666664E-2</v>
      </c>
      <c r="J22">
        <v>1</v>
      </c>
      <c r="K22" s="4">
        <f t="shared" si="3"/>
        <v>2</v>
      </c>
    </row>
    <row r="23" spans="1:11" ht="12.75" x14ac:dyDescent="0.35">
      <c r="A23" s="2" t="s">
        <v>25</v>
      </c>
      <c r="B23" s="2">
        <v>0.5</v>
      </c>
      <c r="C23">
        <f t="shared" si="0"/>
        <v>0</v>
      </c>
      <c r="D23" s="4" cm="1">
        <f t="array" ref="D23">_xlfn.IFS(C23=G$2,B23*K$2,C23=G$8,B23*K$8,C23=G$15,B23*K$15)</f>
        <v>2</v>
      </c>
      <c r="F23" t="s">
        <v>133</v>
      </c>
      <c r="G23">
        <v>2</v>
      </c>
      <c r="H23" s="4">
        <v>2</v>
      </c>
      <c r="I23" s="5">
        <v>4.1666666666666664E-2</v>
      </c>
      <c r="J23">
        <v>1</v>
      </c>
      <c r="K23" s="4">
        <f t="shared" si="3"/>
        <v>2</v>
      </c>
    </row>
    <row r="24" spans="1:11" ht="12.75" x14ac:dyDescent="0.35">
      <c r="A24" s="2" t="s">
        <v>26</v>
      </c>
      <c r="B24" s="2">
        <v>1</v>
      </c>
      <c r="C24">
        <f t="shared" si="0"/>
        <v>1</v>
      </c>
      <c r="D24" s="4" cm="1">
        <f t="array" ref="D24">_xlfn.IFS(C24=G$2,B24*K$2,C24=G$8,B24*K$8,C24=G$15,B24*K$15)</f>
        <v>3</v>
      </c>
      <c r="F24" t="s">
        <v>137</v>
      </c>
      <c r="G24">
        <v>2</v>
      </c>
      <c r="H24" s="4">
        <v>2</v>
      </c>
      <c r="I24" s="5">
        <v>4.1666666666666664E-2</v>
      </c>
      <c r="J24">
        <v>1</v>
      </c>
      <c r="K24" s="4">
        <f t="shared" si="3"/>
        <v>2</v>
      </c>
    </row>
    <row r="25" spans="1:11" ht="12.75" x14ac:dyDescent="0.35">
      <c r="A25" s="2" t="s">
        <v>27</v>
      </c>
      <c r="B25" s="2">
        <v>2</v>
      </c>
      <c r="C25">
        <f t="shared" si="0"/>
        <v>1</v>
      </c>
      <c r="D25" s="4" cm="1">
        <f t="array" ref="D25">_xlfn.IFS(C25=G$2,B25*K$2,C25=G$8,B25*K$8,C25=G$15,B25*K$15)</f>
        <v>6</v>
      </c>
      <c r="F25" t="s">
        <v>138</v>
      </c>
      <c r="G25">
        <v>2</v>
      </c>
      <c r="H25" s="4">
        <v>2</v>
      </c>
      <c r="I25" s="5">
        <v>4.1666666666666664E-2</v>
      </c>
      <c r="J25">
        <v>1</v>
      </c>
      <c r="K25" s="4">
        <f t="shared" si="3"/>
        <v>2</v>
      </c>
    </row>
    <row r="26" spans="1:11" ht="12.75" x14ac:dyDescent="0.35">
      <c r="A26" s="2" t="s">
        <v>28</v>
      </c>
      <c r="B26" s="2">
        <v>3</v>
      </c>
      <c r="C26">
        <f t="shared" si="0"/>
        <v>1</v>
      </c>
      <c r="D26" s="4" cm="1">
        <f t="array" ref="D26">_xlfn.IFS(C26=G$2,B26*K$2,C26=G$8,B26*K$8,C26=G$15,B26*K$15)</f>
        <v>9</v>
      </c>
      <c r="F26" t="s">
        <v>139</v>
      </c>
      <c r="G26">
        <v>2</v>
      </c>
      <c r="H26" s="4">
        <v>2</v>
      </c>
      <c r="I26" s="5">
        <v>4.1666666666666664E-2</v>
      </c>
      <c r="J26">
        <v>1</v>
      </c>
      <c r="K26" s="4">
        <f t="shared" si="3"/>
        <v>2</v>
      </c>
    </row>
    <row r="27" spans="1:11" ht="12.75" x14ac:dyDescent="0.35">
      <c r="A27" s="2" t="s">
        <v>29</v>
      </c>
      <c r="B27" s="2">
        <v>4</v>
      </c>
      <c r="C27">
        <f t="shared" si="0"/>
        <v>1</v>
      </c>
      <c r="D27" s="4" cm="1">
        <f t="array" ref="D27">_xlfn.IFS(C27=G$2,B27*K$2,C27=G$8,B27*K$8,C27=G$15,B27*K$15)</f>
        <v>12</v>
      </c>
      <c r="F27" t="s">
        <v>134</v>
      </c>
      <c r="G27">
        <v>2</v>
      </c>
      <c r="H27" s="4">
        <v>2</v>
      </c>
      <c r="I27" s="5">
        <v>4.1666666666666664E-2</v>
      </c>
      <c r="J27">
        <v>1</v>
      </c>
      <c r="K27" s="4">
        <f t="shared" si="3"/>
        <v>2</v>
      </c>
    </row>
    <row r="28" spans="1:11" ht="12.75" x14ac:dyDescent="0.35">
      <c r="A28" s="2" t="s">
        <v>30</v>
      </c>
      <c r="B28" s="2">
        <v>5</v>
      </c>
      <c r="C28">
        <f t="shared" si="0"/>
        <v>2</v>
      </c>
      <c r="D28" s="4" cm="1">
        <f t="array" ref="D28">_xlfn.IFS(C28=G$2,B28*K$2,C28=G$8,B28*K$8,C28=G$15,B28*K$15)</f>
        <v>10</v>
      </c>
    </row>
    <row r="29" spans="1:11" ht="12.75" x14ac:dyDescent="0.35">
      <c r="A29" s="2" t="s">
        <v>31</v>
      </c>
      <c r="B29" s="2">
        <v>6</v>
      </c>
      <c r="C29">
        <f t="shared" si="0"/>
        <v>2</v>
      </c>
      <c r="D29" s="4" cm="1">
        <f t="array" ref="D29">_xlfn.IFS(C29=G$2,B29*K$2,C29=G$8,B29*K$8,C29=G$15,B29*K$15)</f>
        <v>12</v>
      </c>
    </row>
    <row r="30" spans="1:11" ht="12.75" x14ac:dyDescent="0.35">
      <c r="A30" s="2" t="s">
        <v>32</v>
      </c>
      <c r="B30" s="2">
        <v>7</v>
      </c>
      <c r="C30">
        <f t="shared" si="0"/>
        <v>2</v>
      </c>
      <c r="D30" s="4" cm="1">
        <f t="array" ref="D30">_xlfn.IFS(C30=G$2,B30*K$2,C30=G$8,B30*K$8,C30=G$15,B30*K$15)</f>
        <v>14</v>
      </c>
    </row>
    <row r="31" spans="1:11" ht="12.75" x14ac:dyDescent="0.35">
      <c r="A31" s="2" t="s">
        <v>33</v>
      </c>
      <c r="B31" s="2">
        <v>8</v>
      </c>
      <c r="C31">
        <f t="shared" si="0"/>
        <v>2</v>
      </c>
      <c r="D31" s="4" cm="1">
        <f t="array" ref="D31">_xlfn.IFS(C31=G$2,B31*K$2,C31=G$8,B31*K$8,C31=G$15,B31*K$15)</f>
        <v>16</v>
      </c>
    </row>
    <row r="32" spans="1:11" ht="12.75" x14ac:dyDescent="0.35">
      <c r="A32" s="2" t="s">
        <v>34</v>
      </c>
      <c r="B32" s="2">
        <v>9</v>
      </c>
      <c r="C32">
        <f t="shared" si="0"/>
        <v>2</v>
      </c>
      <c r="D32" s="4" cm="1">
        <f t="array" ref="D32">_xlfn.IFS(C32=G$2,B32*K$2,C32=G$8,B32*K$8,C32=G$15,B32*K$15)</f>
        <v>18</v>
      </c>
    </row>
    <row r="33" spans="1:4" ht="12.75" x14ac:dyDescent="0.35">
      <c r="A33" s="2" t="s">
        <v>35</v>
      </c>
      <c r="B33" s="2">
        <v>10</v>
      </c>
      <c r="C33">
        <f t="shared" si="0"/>
        <v>2</v>
      </c>
      <c r="D33" s="4" cm="1">
        <f t="array" ref="D33">_xlfn.IFS(C33=G$2,B33*K$2,C33=G$8,B33*K$8,C33=G$15,B33*K$15)</f>
        <v>20</v>
      </c>
    </row>
    <row r="34" spans="1:4" ht="12.75" x14ac:dyDescent="0.35">
      <c r="A34" s="2" t="s">
        <v>36</v>
      </c>
      <c r="B34" s="2">
        <v>0.5</v>
      </c>
      <c r="C34">
        <f t="shared" ref="C34:C65" si="4">VLOOKUP(LEFT(A34,1),F$2:G$27,2,FALSE)</f>
        <v>0</v>
      </c>
      <c r="D34" s="4" cm="1">
        <f t="array" ref="D34">_xlfn.IFS(C34=G$2,B34*K$2,C34=G$8,B34*K$8,C34=G$15,B34*K$15)</f>
        <v>2</v>
      </c>
    </row>
    <row r="35" spans="1:4" ht="12.75" x14ac:dyDescent="0.35">
      <c r="A35" s="2" t="s">
        <v>37</v>
      </c>
      <c r="B35" s="2">
        <v>1</v>
      </c>
      <c r="C35">
        <f t="shared" si="4"/>
        <v>0</v>
      </c>
      <c r="D35" s="4" cm="1">
        <f t="array" ref="D35">_xlfn.IFS(C35=G$2,B35*K$2,C35=G$8,B35*K$8,C35=G$15,B35*K$15)</f>
        <v>4</v>
      </c>
    </row>
    <row r="36" spans="1:4" ht="12.75" x14ac:dyDescent="0.35">
      <c r="A36" s="2" t="s">
        <v>38</v>
      </c>
      <c r="B36" s="2">
        <v>2</v>
      </c>
      <c r="C36">
        <f t="shared" si="4"/>
        <v>0</v>
      </c>
      <c r="D36" s="4" cm="1">
        <f t="array" ref="D36">_xlfn.IFS(C36=G$2,B36*K$2,C36=G$8,B36*K$8,C36=G$15,B36*K$15)</f>
        <v>8</v>
      </c>
    </row>
    <row r="37" spans="1:4" ht="12.75" x14ac:dyDescent="0.35">
      <c r="A37" s="2" t="s">
        <v>39</v>
      </c>
      <c r="B37" s="2">
        <v>3</v>
      </c>
      <c r="C37">
        <f t="shared" si="4"/>
        <v>1</v>
      </c>
      <c r="D37" s="4" cm="1">
        <f t="array" ref="D37">_xlfn.IFS(C37=G$2,B37*K$2,C37=G$8,B37*K$8,C37=G$15,B37*K$15)</f>
        <v>9</v>
      </c>
    </row>
    <row r="38" spans="1:4" ht="12.75" x14ac:dyDescent="0.35">
      <c r="A38" s="2" t="s">
        <v>40</v>
      </c>
      <c r="B38" s="2">
        <v>4</v>
      </c>
      <c r="C38">
        <f t="shared" si="4"/>
        <v>1</v>
      </c>
      <c r="D38" s="4" cm="1">
        <f t="array" ref="D38">_xlfn.IFS(C38=G$2,B38*K$2,C38=G$8,B38*K$8,C38=G$15,B38*K$15)</f>
        <v>12</v>
      </c>
    </row>
    <row r="39" spans="1:4" ht="12.75" x14ac:dyDescent="0.35">
      <c r="A39" s="2" t="s">
        <v>41</v>
      </c>
      <c r="B39" s="2">
        <v>5</v>
      </c>
      <c r="C39">
        <f t="shared" si="4"/>
        <v>1</v>
      </c>
      <c r="D39" s="4" cm="1">
        <f t="array" ref="D39">_xlfn.IFS(C39=G$2,B39*K$2,C39=G$8,B39*K$8,C39=G$15,B39*K$15)</f>
        <v>15</v>
      </c>
    </row>
    <row r="40" spans="1:4" ht="12.75" x14ac:dyDescent="0.35">
      <c r="A40" s="2" t="s">
        <v>42</v>
      </c>
      <c r="B40" s="2">
        <v>6</v>
      </c>
      <c r="C40">
        <f t="shared" si="4"/>
        <v>1</v>
      </c>
      <c r="D40" s="4" cm="1">
        <f t="array" ref="D40">_xlfn.IFS(C40=G$2,B40*K$2,C40=G$8,B40*K$8,C40=G$15,B40*K$15)</f>
        <v>18</v>
      </c>
    </row>
    <row r="41" spans="1:4" ht="12.75" x14ac:dyDescent="0.35">
      <c r="A41" s="2" t="s">
        <v>43</v>
      </c>
      <c r="B41" s="2">
        <v>7</v>
      </c>
      <c r="C41">
        <f t="shared" si="4"/>
        <v>2</v>
      </c>
      <c r="D41" s="4" cm="1">
        <f t="array" ref="D41">_xlfn.IFS(C41=G$2,B41*K$2,C41=G$8,B41*K$8,C41=G$15,B41*K$15)</f>
        <v>14</v>
      </c>
    </row>
    <row r="42" spans="1:4" ht="12.75" x14ac:dyDescent="0.35">
      <c r="A42" s="2" t="s">
        <v>44</v>
      </c>
      <c r="B42" s="2">
        <v>8</v>
      </c>
      <c r="C42">
        <f t="shared" si="4"/>
        <v>2</v>
      </c>
      <c r="D42" s="4" cm="1">
        <f t="array" ref="D42">_xlfn.IFS(C42=G$2,B42*K$2,C42=G$8,B42*K$8,C42=G$15,B42*K$15)</f>
        <v>16</v>
      </c>
    </row>
    <row r="43" spans="1:4" ht="12.75" x14ac:dyDescent="0.35">
      <c r="A43" s="2" t="s">
        <v>45</v>
      </c>
      <c r="B43" s="2">
        <v>9</v>
      </c>
      <c r="C43">
        <f t="shared" si="4"/>
        <v>2</v>
      </c>
      <c r="D43" s="4" cm="1">
        <f t="array" ref="D43">_xlfn.IFS(C43=G$2,B43*K$2,C43=G$8,B43*K$8,C43=G$15,B43*K$15)</f>
        <v>18</v>
      </c>
    </row>
    <row r="44" spans="1:4" ht="12.75" x14ac:dyDescent="0.35">
      <c r="A44" s="2" t="s">
        <v>7</v>
      </c>
      <c r="B44" s="2">
        <v>10</v>
      </c>
      <c r="C44">
        <f t="shared" si="4"/>
        <v>2</v>
      </c>
      <c r="D44" s="4" cm="1">
        <f t="array" ref="D44">_xlfn.IFS(C44=G$2,B44*K$2,C44=G$8,B44*K$8,C44=G$15,B44*K$15)</f>
        <v>20</v>
      </c>
    </row>
    <row r="45" spans="1:4" ht="12.75" x14ac:dyDescent="0.35">
      <c r="A45" s="2" t="s">
        <v>46</v>
      </c>
      <c r="B45" s="2">
        <v>0.5</v>
      </c>
      <c r="C45">
        <f t="shared" si="4"/>
        <v>2</v>
      </c>
      <c r="D45" s="4" cm="1">
        <f t="array" ref="D45">_xlfn.IFS(C45=G$2,B45*K$2,C45=G$8,B45*K$8,C45=G$15,B45*K$15)</f>
        <v>1</v>
      </c>
    </row>
    <row r="46" spans="1:4" ht="12.75" x14ac:dyDescent="0.35">
      <c r="A46" s="2" t="s">
        <v>47</v>
      </c>
      <c r="B46" s="2">
        <v>1</v>
      </c>
      <c r="C46">
        <f t="shared" si="4"/>
        <v>2</v>
      </c>
      <c r="D46" s="4" cm="1">
        <f t="array" ref="D46">_xlfn.IFS(C46=G$2,B46*K$2,C46=G$8,B46*K$8,C46=G$15,B46*K$15)</f>
        <v>2</v>
      </c>
    </row>
    <row r="47" spans="1:4" ht="12.75" x14ac:dyDescent="0.35">
      <c r="A47" s="2" t="s">
        <v>48</v>
      </c>
      <c r="B47" s="2">
        <v>2</v>
      </c>
      <c r="C47">
        <f t="shared" si="4"/>
        <v>0</v>
      </c>
      <c r="D47" s="4" cm="1">
        <f t="array" ref="D47">_xlfn.IFS(C47=G$2,B47*K$2,C47=G$8,B47*K$8,C47=G$15,B47*K$15)</f>
        <v>8</v>
      </c>
    </row>
    <row r="48" spans="1:4" ht="12.75" x14ac:dyDescent="0.35">
      <c r="A48" s="2" t="s">
        <v>49</v>
      </c>
      <c r="B48" s="2">
        <v>3</v>
      </c>
      <c r="C48">
        <f t="shared" si="4"/>
        <v>0</v>
      </c>
      <c r="D48" s="4" cm="1">
        <f t="array" ref="D48">_xlfn.IFS(C48=G$2,B48*K$2,C48=G$8,B48*K$8,C48=G$15,B48*K$15)</f>
        <v>12</v>
      </c>
    </row>
    <row r="49" spans="1:4" ht="12.75" x14ac:dyDescent="0.35">
      <c r="A49" s="2" t="s">
        <v>50</v>
      </c>
      <c r="B49" s="2">
        <v>4</v>
      </c>
      <c r="C49">
        <f t="shared" si="4"/>
        <v>0</v>
      </c>
      <c r="D49" s="4" cm="1">
        <f t="array" ref="D49">_xlfn.IFS(C49=G$2,B49*K$2,C49=G$8,B49*K$8,C49=G$15,B49*K$15)</f>
        <v>16</v>
      </c>
    </row>
    <row r="50" spans="1:4" ht="12.75" x14ac:dyDescent="0.35">
      <c r="A50" s="2" t="s">
        <v>51</v>
      </c>
      <c r="B50" s="2">
        <v>5</v>
      </c>
      <c r="C50">
        <f t="shared" si="4"/>
        <v>1</v>
      </c>
      <c r="D50" s="4" cm="1">
        <f t="array" ref="D50">_xlfn.IFS(C50=G$2,B50*K$2,C50=G$8,B50*K$8,C50=G$15,B50*K$15)</f>
        <v>15</v>
      </c>
    </row>
    <row r="51" spans="1:4" ht="12.75" x14ac:dyDescent="0.35">
      <c r="A51" s="2" t="s">
        <v>52</v>
      </c>
      <c r="B51" s="2">
        <v>6</v>
      </c>
      <c r="C51">
        <f t="shared" si="4"/>
        <v>1</v>
      </c>
      <c r="D51" s="4" cm="1">
        <f t="array" ref="D51">_xlfn.IFS(C51=G$2,B51*K$2,C51=G$8,B51*K$8,C51=G$15,B51*K$15)</f>
        <v>18</v>
      </c>
    </row>
    <row r="52" spans="1:4" ht="12.75" x14ac:dyDescent="0.35">
      <c r="A52" s="2" t="s">
        <v>53</v>
      </c>
      <c r="B52" s="2">
        <v>7</v>
      </c>
      <c r="C52">
        <f t="shared" si="4"/>
        <v>1</v>
      </c>
      <c r="D52" s="4" cm="1">
        <f t="array" ref="D52">_xlfn.IFS(C52=G$2,B52*K$2,C52=G$8,B52*K$8,C52=G$15,B52*K$15)</f>
        <v>21</v>
      </c>
    </row>
    <row r="53" spans="1:4" ht="12.75" x14ac:dyDescent="0.35">
      <c r="A53" s="2" t="s">
        <v>54</v>
      </c>
      <c r="B53" s="2">
        <v>8</v>
      </c>
      <c r="C53">
        <f t="shared" si="4"/>
        <v>1</v>
      </c>
      <c r="D53" s="4" cm="1">
        <f t="array" ref="D53">_xlfn.IFS(C53=G$2,B53*K$2,C53=G$8,B53*K$8,C53=G$15,B53*K$15)</f>
        <v>24</v>
      </c>
    </row>
    <row r="54" spans="1:4" ht="12.75" x14ac:dyDescent="0.35">
      <c r="A54" s="2" t="s">
        <v>55</v>
      </c>
      <c r="B54" s="2">
        <v>9</v>
      </c>
      <c r="C54">
        <f t="shared" si="4"/>
        <v>2</v>
      </c>
      <c r="D54" s="4" cm="1">
        <f t="array" ref="D54">_xlfn.IFS(C54=G$2,B54*K$2,C54=G$8,B54*K$8,C54=G$15,B54*K$15)</f>
        <v>18</v>
      </c>
    </row>
    <row r="55" spans="1:4" ht="12.75" x14ac:dyDescent="0.35">
      <c r="A55" s="2" t="s">
        <v>56</v>
      </c>
      <c r="B55" s="2">
        <v>10</v>
      </c>
      <c r="C55">
        <f t="shared" si="4"/>
        <v>2</v>
      </c>
      <c r="D55" s="4" cm="1">
        <f t="array" ref="D55">_xlfn.IFS(C55=G$2,B55*K$2,C55=G$8,B55*K$8,C55=G$15,B55*K$15)</f>
        <v>20</v>
      </c>
    </row>
    <row r="56" spans="1:4" ht="12.75" x14ac:dyDescent="0.35">
      <c r="A56" s="2" t="s">
        <v>57</v>
      </c>
      <c r="B56" s="2">
        <v>0.5</v>
      </c>
      <c r="C56">
        <f t="shared" si="4"/>
        <v>2</v>
      </c>
      <c r="D56" s="4" cm="1">
        <f t="array" ref="D56">_xlfn.IFS(C56=G$2,B56*K$2,C56=G$8,B56*K$8,C56=G$15,B56*K$15)</f>
        <v>1</v>
      </c>
    </row>
    <row r="57" spans="1:4" ht="12.75" x14ac:dyDescent="0.35">
      <c r="A57" s="2" t="s">
        <v>58</v>
      </c>
      <c r="B57" s="2">
        <v>1</v>
      </c>
      <c r="C57">
        <f t="shared" si="4"/>
        <v>2</v>
      </c>
      <c r="D57" s="4" cm="1">
        <f t="array" ref="D57">_xlfn.IFS(C57=G$2,B57*K$2,C57=G$8,B57*K$8,C57=G$15,B57*K$15)</f>
        <v>2</v>
      </c>
    </row>
    <row r="58" spans="1:4" ht="12.75" x14ac:dyDescent="0.35">
      <c r="A58" s="2" t="s">
        <v>59</v>
      </c>
      <c r="B58" s="2">
        <v>2</v>
      </c>
      <c r="C58">
        <f t="shared" si="4"/>
        <v>2</v>
      </c>
      <c r="D58" s="4" cm="1">
        <f t="array" ref="D58">_xlfn.IFS(C58=G$2,B58*K$2,C58=G$8,B58*K$8,C58=G$15,B58*K$15)</f>
        <v>4</v>
      </c>
    </row>
    <row r="59" spans="1:4" ht="12.75" x14ac:dyDescent="0.35">
      <c r="A59" s="2" t="s">
        <v>60</v>
      </c>
      <c r="B59" s="2">
        <v>3</v>
      </c>
      <c r="C59">
        <f t="shared" si="4"/>
        <v>2</v>
      </c>
      <c r="D59" s="4" cm="1">
        <f t="array" ref="D59">_xlfn.IFS(C59=G$2,B59*K$2,C59=G$8,B59*K$8,C59=G$15,B59*K$15)</f>
        <v>6</v>
      </c>
    </row>
    <row r="60" spans="1:4" ht="12.75" x14ac:dyDescent="0.35">
      <c r="A60" s="2" t="s">
        <v>61</v>
      </c>
      <c r="B60" s="2">
        <v>4</v>
      </c>
      <c r="C60">
        <f t="shared" si="4"/>
        <v>0</v>
      </c>
      <c r="D60" s="4" cm="1">
        <f t="array" ref="D60">_xlfn.IFS(C60=G$2,B60*K$2,C60=G$8,B60*K$8,C60=G$15,B60*K$15)</f>
        <v>16</v>
      </c>
    </row>
    <row r="61" spans="1:4" ht="12.75" x14ac:dyDescent="0.35">
      <c r="A61" s="2" t="s">
        <v>62</v>
      </c>
      <c r="B61" s="2">
        <v>5</v>
      </c>
      <c r="C61">
        <f t="shared" si="4"/>
        <v>0</v>
      </c>
      <c r="D61" s="4" cm="1">
        <f t="array" ref="D61">_xlfn.IFS(C61=G$2,B61*K$2,C61=G$8,B61*K$8,C61=G$15,B61*K$15)</f>
        <v>20</v>
      </c>
    </row>
    <row r="62" spans="1:4" ht="12.75" x14ac:dyDescent="0.35">
      <c r="A62" s="2" t="s">
        <v>63</v>
      </c>
      <c r="B62" s="2">
        <v>6</v>
      </c>
      <c r="C62">
        <f t="shared" si="4"/>
        <v>0</v>
      </c>
      <c r="D62" s="4" cm="1">
        <f t="array" ref="D62">_xlfn.IFS(C62=G$2,B62*K$2,C62=G$8,B62*K$8,C62=G$15,B62*K$15)</f>
        <v>24</v>
      </c>
    </row>
    <row r="63" spans="1:4" ht="12.75" x14ac:dyDescent="0.35">
      <c r="A63" s="2" t="s">
        <v>64</v>
      </c>
      <c r="B63" s="2">
        <v>7</v>
      </c>
      <c r="C63">
        <f t="shared" si="4"/>
        <v>1</v>
      </c>
      <c r="D63" s="4" cm="1">
        <f t="array" ref="D63">_xlfn.IFS(C63=G$2,B63*K$2,C63=G$8,B63*K$8,C63=G$15,B63*K$15)</f>
        <v>21</v>
      </c>
    </row>
    <row r="64" spans="1:4" ht="12.75" x14ac:dyDescent="0.35">
      <c r="A64" s="2" t="s">
        <v>65</v>
      </c>
      <c r="B64" s="2">
        <v>8</v>
      </c>
      <c r="C64">
        <f t="shared" si="4"/>
        <v>1</v>
      </c>
      <c r="D64" s="4" cm="1">
        <f t="array" ref="D64">_xlfn.IFS(C64=G$2,B64*K$2,C64=G$8,B64*K$8,C64=G$15,B64*K$15)</f>
        <v>24</v>
      </c>
    </row>
    <row r="65" spans="1:4" ht="12.75" x14ac:dyDescent="0.35">
      <c r="A65" s="2" t="s">
        <v>66</v>
      </c>
      <c r="B65" s="2">
        <v>9</v>
      </c>
      <c r="C65">
        <f t="shared" si="4"/>
        <v>1</v>
      </c>
      <c r="D65" s="4" cm="1">
        <f t="array" ref="D65">_xlfn.IFS(C65=G$2,B65*K$2,C65=G$8,B65*K$8,C65=G$15,B65*K$15)</f>
        <v>27</v>
      </c>
    </row>
    <row r="66" spans="1:4" ht="12.75" x14ac:dyDescent="0.35">
      <c r="A66" s="2" t="s">
        <v>67</v>
      </c>
      <c r="B66" s="2">
        <v>10</v>
      </c>
      <c r="C66">
        <f t="shared" ref="C66:C101" si="5">VLOOKUP(LEFT(A66,1),F$2:G$27,2,FALSE)</f>
        <v>1</v>
      </c>
      <c r="D66" s="4" cm="1">
        <f t="array" ref="D66">_xlfn.IFS(C66=G$2,B66*K$2,C66=G$8,B66*K$8,C66=G$15,B66*K$15)</f>
        <v>30</v>
      </c>
    </row>
    <row r="67" spans="1:4" ht="12.75" x14ac:dyDescent="0.35">
      <c r="A67" s="2" t="s">
        <v>68</v>
      </c>
      <c r="B67" s="2">
        <v>0.5</v>
      </c>
      <c r="C67">
        <f t="shared" si="5"/>
        <v>2</v>
      </c>
      <c r="D67" s="4" cm="1">
        <f t="array" ref="D67">_xlfn.IFS(C67=G$2,B67*K$2,C67=G$8,B67*K$8,C67=G$15,B67*K$15)</f>
        <v>1</v>
      </c>
    </row>
    <row r="68" spans="1:4" ht="12.75" x14ac:dyDescent="0.35">
      <c r="A68" s="2" t="s">
        <v>69</v>
      </c>
      <c r="B68" s="2">
        <v>1</v>
      </c>
      <c r="C68">
        <f t="shared" si="5"/>
        <v>2</v>
      </c>
      <c r="D68" s="4" cm="1">
        <f t="array" ref="D68">_xlfn.IFS(C68=G$2,B68*K$2,C68=G$8,B68*K$8,C68=G$15,B68*K$15)</f>
        <v>2</v>
      </c>
    </row>
    <row r="69" spans="1:4" ht="12.75" x14ac:dyDescent="0.35">
      <c r="A69" s="2" t="s">
        <v>70</v>
      </c>
      <c r="B69" s="2">
        <v>2</v>
      </c>
      <c r="C69">
        <f t="shared" si="5"/>
        <v>2</v>
      </c>
      <c r="D69" s="4" cm="1">
        <f t="array" ref="D69">_xlfn.IFS(C69=G$2,B69*K$2,C69=G$8,B69*K$8,C69=G$15,B69*K$15)</f>
        <v>4</v>
      </c>
    </row>
    <row r="70" spans="1:4" ht="12.75" x14ac:dyDescent="0.35">
      <c r="A70" s="2" t="s">
        <v>71</v>
      </c>
      <c r="B70" s="2">
        <v>3</v>
      </c>
      <c r="C70">
        <f t="shared" si="5"/>
        <v>2</v>
      </c>
      <c r="D70" s="4" cm="1">
        <f t="array" ref="D70">_xlfn.IFS(C70=G$2,B70*K$2,C70=G$8,B70*K$8,C70=G$15,B70*K$15)</f>
        <v>6</v>
      </c>
    </row>
    <row r="71" spans="1:4" ht="12.75" x14ac:dyDescent="0.35">
      <c r="A71" s="2" t="s">
        <v>72</v>
      </c>
      <c r="B71" s="2">
        <v>4</v>
      </c>
      <c r="C71">
        <f t="shared" si="5"/>
        <v>2</v>
      </c>
      <c r="D71" s="4" cm="1">
        <f t="array" ref="D71">_xlfn.IFS(C71=G$2,B71*K$2,C71=G$8,B71*K$8,C71=G$15,B71*K$15)</f>
        <v>8</v>
      </c>
    </row>
    <row r="72" spans="1:4" ht="12.75" x14ac:dyDescent="0.35">
      <c r="A72" s="2" t="s">
        <v>73</v>
      </c>
      <c r="B72" s="2">
        <v>5</v>
      </c>
      <c r="C72">
        <f t="shared" si="5"/>
        <v>2</v>
      </c>
      <c r="D72" s="4" cm="1">
        <f t="array" ref="D72">_xlfn.IFS(C72=G$2,B72*K$2,C72=G$8,B72*K$8,C72=G$15,B72*K$15)</f>
        <v>10</v>
      </c>
    </row>
    <row r="73" spans="1:4" ht="12.75" x14ac:dyDescent="0.35">
      <c r="A73" s="2" t="s">
        <v>74</v>
      </c>
      <c r="B73" s="2">
        <v>6</v>
      </c>
      <c r="C73">
        <f t="shared" si="5"/>
        <v>0</v>
      </c>
      <c r="D73" s="4" cm="1">
        <f t="array" ref="D73">_xlfn.IFS(C73=G$2,B73*K$2,C73=G$8,B73*K$8,C73=G$15,B73*K$15)</f>
        <v>24</v>
      </c>
    </row>
    <row r="74" spans="1:4" ht="12.75" x14ac:dyDescent="0.35">
      <c r="A74" s="2" t="s">
        <v>75</v>
      </c>
      <c r="B74" s="2">
        <v>7</v>
      </c>
      <c r="C74">
        <f t="shared" si="5"/>
        <v>0</v>
      </c>
      <c r="D74" s="4" cm="1">
        <f t="array" ref="D74">_xlfn.IFS(C74=G$2,B74*K$2,C74=G$8,B74*K$8,C74=G$15,B74*K$15)</f>
        <v>28</v>
      </c>
    </row>
    <row r="75" spans="1:4" ht="12.75" x14ac:dyDescent="0.35">
      <c r="A75" s="2" t="s">
        <v>76</v>
      </c>
      <c r="B75" s="2">
        <v>8</v>
      </c>
      <c r="C75">
        <f t="shared" si="5"/>
        <v>0</v>
      </c>
      <c r="D75" s="4" cm="1">
        <f t="array" ref="D75">_xlfn.IFS(C75=G$2,B75*K$2,C75=G$8,B75*K$8,C75=G$15,B75*K$15)</f>
        <v>32</v>
      </c>
    </row>
    <row r="76" spans="1:4" ht="12.75" x14ac:dyDescent="0.35">
      <c r="A76" s="2" t="s">
        <v>77</v>
      </c>
      <c r="B76" s="2">
        <v>9</v>
      </c>
      <c r="C76">
        <f t="shared" si="5"/>
        <v>1</v>
      </c>
      <c r="D76" s="4" cm="1">
        <f t="array" ref="D76">_xlfn.IFS(C76=G$2,B76*K$2,C76=G$8,B76*K$8,C76=G$15,B76*K$15)</f>
        <v>27</v>
      </c>
    </row>
    <row r="77" spans="1:4" ht="12.75" x14ac:dyDescent="0.35">
      <c r="A77" s="2" t="s">
        <v>78</v>
      </c>
      <c r="B77" s="2">
        <v>10</v>
      </c>
      <c r="C77">
        <f t="shared" si="5"/>
        <v>1</v>
      </c>
      <c r="D77" s="4" cm="1">
        <f t="array" ref="D77">_xlfn.IFS(C77=G$2,B77*K$2,C77=G$8,B77*K$8,C77=G$15,B77*K$15)</f>
        <v>30</v>
      </c>
    </row>
    <row r="78" spans="1:4" ht="12.75" x14ac:dyDescent="0.35">
      <c r="A78" s="2" t="s">
        <v>79</v>
      </c>
      <c r="B78" s="2">
        <v>0.5</v>
      </c>
      <c r="C78">
        <f t="shared" si="5"/>
        <v>1</v>
      </c>
      <c r="D78" s="4" cm="1">
        <f t="array" ref="D78">_xlfn.IFS(C78=G$2,B78*K$2,C78=G$8,B78*K$8,C78=G$15,B78*K$15)</f>
        <v>1.5</v>
      </c>
    </row>
    <row r="79" spans="1:4" ht="12.75" x14ac:dyDescent="0.35">
      <c r="A79" s="2" t="s">
        <v>80</v>
      </c>
      <c r="B79" s="2">
        <v>1</v>
      </c>
      <c r="C79">
        <f t="shared" si="5"/>
        <v>1</v>
      </c>
      <c r="D79" s="4" cm="1">
        <f t="array" ref="D79">_xlfn.IFS(C79=G$2,B79*K$2,C79=G$8,B79*K$8,C79=G$15,B79*K$15)</f>
        <v>3</v>
      </c>
    </row>
    <row r="80" spans="1:4" ht="12.75" x14ac:dyDescent="0.35">
      <c r="A80" s="2" t="s">
        <v>81</v>
      </c>
      <c r="B80" s="2">
        <v>2</v>
      </c>
      <c r="C80">
        <f t="shared" si="5"/>
        <v>2</v>
      </c>
      <c r="D80" s="4" cm="1">
        <f t="array" ref="D80">_xlfn.IFS(C80=G$2,B80*K$2,C80=G$8,B80*K$8,C80=G$15,B80*K$15)</f>
        <v>4</v>
      </c>
    </row>
    <row r="81" spans="1:4" ht="12.75" x14ac:dyDescent="0.35">
      <c r="A81" s="2" t="s">
        <v>82</v>
      </c>
      <c r="B81" s="2">
        <v>3</v>
      </c>
      <c r="C81">
        <f t="shared" si="5"/>
        <v>2</v>
      </c>
      <c r="D81" s="4" cm="1">
        <f t="array" ref="D81">_xlfn.IFS(C81=G$2,B81*K$2,C81=G$8,B81*K$8,C81=G$15,B81*K$15)</f>
        <v>6</v>
      </c>
    </row>
    <row r="82" spans="1:4" ht="12.75" x14ac:dyDescent="0.35">
      <c r="A82" s="2" t="s">
        <v>83</v>
      </c>
      <c r="B82" s="2">
        <v>4</v>
      </c>
      <c r="C82">
        <f t="shared" si="5"/>
        <v>2</v>
      </c>
      <c r="D82" s="4" cm="1">
        <f t="array" ref="D82">_xlfn.IFS(C82=G$2,B82*K$2,C82=G$8,B82*K$8,C82=G$15,B82*K$15)</f>
        <v>8</v>
      </c>
    </row>
    <row r="83" spans="1:4" ht="12.75" x14ac:dyDescent="0.35">
      <c r="A83" s="2" t="s">
        <v>84</v>
      </c>
      <c r="B83" s="2">
        <v>5</v>
      </c>
      <c r="C83">
        <f t="shared" si="5"/>
        <v>2</v>
      </c>
      <c r="D83" s="4" cm="1">
        <f t="array" ref="D83">_xlfn.IFS(C83=G$2,B83*K$2,C83=G$8,B83*K$8,C83=G$15,B83*K$15)</f>
        <v>10</v>
      </c>
    </row>
    <row r="84" spans="1:4" ht="12.75" x14ac:dyDescent="0.35">
      <c r="A84" s="2" t="s">
        <v>85</v>
      </c>
      <c r="B84" s="2">
        <v>6</v>
      </c>
      <c r="C84">
        <f t="shared" si="5"/>
        <v>2</v>
      </c>
      <c r="D84" s="4" cm="1">
        <f t="array" ref="D84">_xlfn.IFS(C84=G$2,B84*K$2,C84=G$8,B84*K$8,C84=G$15,B84*K$15)</f>
        <v>12</v>
      </c>
    </row>
    <row r="85" spans="1:4" ht="12.75" x14ac:dyDescent="0.35">
      <c r="A85" s="2" t="s">
        <v>86</v>
      </c>
      <c r="B85" s="2">
        <v>7</v>
      </c>
      <c r="C85">
        <f t="shared" si="5"/>
        <v>2</v>
      </c>
      <c r="D85" s="4" cm="1">
        <f t="array" ref="D85">_xlfn.IFS(C85=G$2,B85*K$2,C85=G$8,B85*K$8,C85=G$15,B85*K$15)</f>
        <v>14</v>
      </c>
    </row>
    <row r="86" spans="1:4" ht="12.75" x14ac:dyDescent="0.35">
      <c r="A86" s="2" t="s">
        <v>87</v>
      </c>
      <c r="B86" s="2">
        <v>8</v>
      </c>
      <c r="C86">
        <f t="shared" si="5"/>
        <v>0</v>
      </c>
      <c r="D86" s="4" cm="1">
        <f t="array" ref="D86">_xlfn.IFS(C86=G$2,B86*K$2,C86=G$8,B86*K$8,C86=G$15,B86*K$15)</f>
        <v>32</v>
      </c>
    </row>
    <row r="87" spans="1:4" ht="12.75" x14ac:dyDescent="0.35">
      <c r="A87" s="2" t="s">
        <v>88</v>
      </c>
      <c r="B87" s="2">
        <v>9</v>
      </c>
      <c r="C87">
        <f t="shared" si="5"/>
        <v>0</v>
      </c>
      <c r="D87" s="4" cm="1">
        <f t="array" ref="D87">_xlfn.IFS(C87=G$2,B87*K$2,C87=G$8,B87*K$8,C87=G$15,B87*K$15)</f>
        <v>36</v>
      </c>
    </row>
    <row r="88" spans="1:4" ht="12.75" x14ac:dyDescent="0.35">
      <c r="A88" s="2" t="s">
        <v>89</v>
      </c>
      <c r="B88" s="2">
        <v>10</v>
      </c>
      <c r="C88">
        <f t="shared" si="5"/>
        <v>0</v>
      </c>
      <c r="D88" s="4" cm="1">
        <f t="array" ref="D88">_xlfn.IFS(C88=G$2,B88*K$2,C88=G$8,B88*K$8,C88=G$15,B88*K$15)</f>
        <v>40</v>
      </c>
    </row>
    <row r="89" spans="1:4" ht="12.75" x14ac:dyDescent="0.35">
      <c r="A89" s="2" t="s">
        <v>90</v>
      </c>
      <c r="B89" s="2">
        <v>0.5</v>
      </c>
      <c r="C89">
        <f t="shared" si="5"/>
        <v>1</v>
      </c>
      <c r="D89" s="4" cm="1">
        <f t="array" ref="D89">_xlfn.IFS(C89=G$2,B89*K$2,C89=G$8,B89*K$8,C89=G$15,B89*K$15)</f>
        <v>1.5</v>
      </c>
    </row>
    <row r="90" spans="1:4" ht="12.75" x14ac:dyDescent="0.35">
      <c r="A90" s="2" t="s">
        <v>91</v>
      </c>
      <c r="B90" s="2">
        <v>1</v>
      </c>
      <c r="C90">
        <f t="shared" si="5"/>
        <v>1</v>
      </c>
      <c r="D90" s="4" cm="1">
        <f t="array" ref="D90">_xlfn.IFS(C90=G$2,B90*K$2,C90=G$8,B90*K$8,C90=G$15,B90*K$15)</f>
        <v>3</v>
      </c>
    </row>
    <row r="91" spans="1:4" ht="12.75" x14ac:dyDescent="0.35">
      <c r="A91" s="2" t="s">
        <v>92</v>
      </c>
      <c r="B91" s="2">
        <v>2</v>
      </c>
      <c r="C91">
        <f t="shared" si="5"/>
        <v>1</v>
      </c>
      <c r="D91" s="4" cm="1">
        <f t="array" ref="D91">_xlfn.IFS(C91=G$2,B91*K$2,C91=G$8,B91*K$8,C91=G$15,B91*K$15)</f>
        <v>6</v>
      </c>
    </row>
    <row r="92" spans="1:4" ht="12.75" x14ac:dyDescent="0.35">
      <c r="A92" s="2" t="s">
        <v>93</v>
      </c>
      <c r="B92" s="2">
        <v>3</v>
      </c>
      <c r="C92">
        <f t="shared" si="5"/>
        <v>1</v>
      </c>
      <c r="D92" s="4" cm="1">
        <f t="array" ref="D92">_xlfn.IFS(C92=G$2,B92*K$2,C92=G$8,B92*K$8,C92=G$15,B92*K$15)</f>
        <v>9</v>
      </c>
    </row>
    <row r="93" spans="1:4" ht="12.75" x14ac:dyDescent="0.35">
      <c r="A93" s="2" t="s">
        <v>94</v>
      </c>
      <c r="B93" s="2">
        <v>4</v>
      </c>
      <c r="C93">
        <f t="shared" si="5"/>
        <v>2</v>
      </c>
      <c r="D93" s="4" cm="1">
        <f t="array" ref="D93">_xlfn.IFS(C93=G$2,B93*K$2,C93=G$8,B93*K$8,C93=G$15,B93*K$15)</f>
        <v>8</v>
      </c>
    </row>
    <row r="94" spans="1:4" ht="12.75" x14ac:dyDescent="0.35">
      <c r="A94" s="2" t="s">
        <v>95</v>
      </c>
      <c r="B94" s="2">
        <v>5</v>
      </c>
      <c r="C94">
        <f t="shared" si="5"/>
        <v>2</v>
      </c>
      <c r="D94" s="4" cm="1">
        <f t="array" ref="D94">_xlfn.IFS(C94=G$2,B94*K$2,C94=G$8,B94*K$8,C94=G$15,B94*K$15)</f>
        <v>10</v>
      </c>
    </row>
    <row r="95" spans="1:4" ht="12.75" x14ac:dyDescent="0.35">
      <c r="A95" s="2" t="s">
        <v>96</v>
      </c>
      <c r="B95" s="2">
        <v>6</v>
      </c>
      <c r="C95">
        <f t="shared" si="5"/>
        <v>2</v>
      </c>
      <c r="D95" s="4" cm="1">
        <f t="array" ref="D95">_xlfn.IFS(C95=G$2,B95*K$2,C95=G$8,B95*K$8,C95=G$15,B95*K$15)</f>
        <v>12</v>
      </c>
    </row>
    <row r="96" spans="1:4" ht="12.75" x14ac:dyDescent="0.35">
      <c r="A96" s="2" t="s">
        <v>97</v>
      </c>
      <c r="B96" s="2">
        <v>7</v>
      </c>
      <c r="C96">
        <f t="shared" si="5"/>
        <v>2</v>
      </c>
      <c r="D96" s="4" cm="1">
        <f t="array" ref="D96">_xlfn.IFS(C96=G$2,B96*K$2,C96=G$8,B96*K$8,C96=G$15,B96*K$15)</f>
        <v>14</v>
      </c>
    </row>
    <row r="97" spans="1:4" ht="12.75" x14ac:dyDescent="0.35">
      <c r="A97" s="2" t="s">
        <v>98</v>
      </c>
      <c r="B97" s="2">
        <v>8</v>
      </c>
      <c r="C97">
        <f t="shared" si="5"/>
        <v>2</v>
      </c>
      <c r="D97" s="4" cm="1">
        <f t="array" ref="D97">_xlfn.IFS(C97=G$2,B97*K$2,C97=G$8,B97*K$8,C97=G$15,B97*K$15)</f>
        <v>16</v>
      </c>
    </row>
    <row r="98" spans="1:4" ht="12.75" x14ac:dyDescent="0.35">
      <c r="A98" s="2" t="s">
        <v>99</v>
      </c>
      <c r="B98" s="2">
        <v>9</v>
      </c>
      <c r="C98">
        <f t="shared" si="5"/>
        <v>2</v>
      </c>
      <c r="D98" s="4" cm="1">
        <f t="array" ref="D98">_xlfn.IFS(C98=G$2,B98*K$2,C98=G$8,B98*K$8,C98=G$15,B98*K$15)</f>
        <v>18</v>
      </c>
    </row>
    <row r="99" spans="1:4" ht="12.75" x14ac:dyDescent="0.35">
      <c r="A99" s="2" t="s">
        <v>100</v>
      </c>
      <c r="B99" s="2">
        <v>10</v>
      </c>
      <c r="C99">
        <f t="shared" si="5"/>
        <v>0</v>
      </c>
      <c r="D99" s="4" cm="1">
        <f t="array" ref="D99">_xlfn.IFS(C99=G$2,B99*K$2,C99=G$8,B99*K$8,C99=G$15,B99*K$15)</f>
        <v>40</v>
      </c>
    </row>
    <row r="100" spans="1:4" ht="12.75" x14ac:dyDescent="0.35">
      <c r="A100" s="2" t="s">
        <v>101</v>
      </c>
      <c r="B100" s="2">
        <v>0.5</v>
      </c>
      <c r="C100">
        <f t="shared" si="5"/>
        <v>0</v>
      </c>
      <c r="D100" s="4" cm="1">
        <f t="array" ref="D100">_xlfn.IFS(C100=G$2,B100*K$2,C100=G$8,B100*K$8,C100=G$15,B100*K$15)</f>
        <v>2</v>
      </c>
    </row>
    <row r="101" spans="1:4" ht="12.75" x14ac:dyDescent="0.35">
      <c r="A101" s="2" t="s">
        <v>102</v>
      </c>
      <c r="B101" s="2">
        <v>1</v>
      </c>
      <c r="C101">
        <f t="shared" si="5"/>
        <v>0</v>
      </c>
      <c r="D101" s="4" cm="1">
        <f t="array" ref="D101">_xlfn.IFS(C101=G$2,B101*K$2,C101=G$8,B101*K$8,C101=G$15,B101*K$15)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E14" sqref="E14"/>
    </sheetView>
  </sheetViews>
  <sheetFormatPr defaultColWidth="12.59765625" defaultRowHeight="15.75" customHeight="1" x14ac:dyDescent="0.35"/>
  <cols>
    <col min="2" max="2" width="25.3984375" customWidth="1"/>
    <col min="3" max="3" width="20.1328125" customWidth="1"/>
    <col min="4" max="4" width="22.73046875" customWidth="1"/>
    <col min="5" max="5" width="14.73046875" bestFit="1" customWidth="1"/>
    <col min="6" max="6" width="14.19921875" bestFit="1" customWidth="1"/>
    <col min="7" max="7" width="14.53125" bestFit="1" customWidth="1"/>
  </cols>
  <sheetData>
    <row r="1" spans="1:26" ht="15.75" customHeight="1" x14ac:dyDescent="0.4">
      <c r="A1" s="1" t="s">
        <v>103</v>
      </c>
      <c r="B1" s="1" t="s">
        <v>104</v>
      </c>
      <c r="C1" s="1" t="s">
        <v>3</v>
      </c>
      <c r="D1" s="1" t="s">
        <v>111</v>
      </c>
      <c r="E1" s="1" t="s">
        <v>110</v>
      </c>
      <c r="F1" s="1" t="s">
        <v>112</v>
      </c>
      <c r="G1" s="3" t="s">
        <v>113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35">
      <c r="A2" s="2" t="s">
        <v>105</v>
      </c>
      <c r="B2" s="2">
        <v>55</v>
      </c>
      <c r="D2" t="s">
        <v>107</v>
      </c>
      <c r="E2">
        <f>COUNTIF(A$2:A$47,"Arancia")</f>
        <v>11</v>
      </c>
      <c r="F2">
        <f ca="1">SUMIF(A$2:B$47,"ARANCIA",B$2:B$47)</f>
        <v>555</v>
      </c>
      <c r="G2" s="4"/>
    </row>
    <row r="3" spans="1:26" ht="12.75" x14ac:dyDescent="0.35">
      <c r="A3" s="2" t="s">
        <v>106</v>
      </c>
      <c r="B3" s="2">
        <v>70</v>
      </c>
      <c r="C3" s="2">
        <v>80</v>
      </c>
      <c r="D3" t="s">
        <v>106</v>
      </c>
      <c r="E3">
        <f>COUNTIF(A$2:A$47,"Banana")</f>
        <v>14</v>
      </c>
      <c r="F3">
        <f ca="1">SUMIF(A$2:B$47,"BANANA",B$2:B$47)</f>
        <v>755</v>
      </c>
      <c r="G3" s="4"/>
    </row>
    <row r="4" spans="1:26" ht="12.75" x14ac:dyDescent="0.35">
      <c r="A4" s="2" t="s">
        <v>107</v>
      </c>
      <c r="B4" s="2">
        <v>40</v>
      </c>
      <c r="C4" s="2">
        <v>60</v>
      </c>
      <c r="D4" t="s">
        <v>105</v>
      </c>
      <c r="E4">
        <f>COUNTIF(A$2:A$47,"mela")</f>
        <v>11</v>
      </c>
      <c r="F4">
        <f ca="1">SUMIF(A$2:B$47,"MELA",B$2:B$47)</f>
        <v>500</v>
      </c>
      <c r="G4" s="4">
        <f>SUMIFS(C2:C47,A2:A47,"Mela",B2:B47,"&gt;80")</f>
        <v>0</v>
      </c>
    </row>
    <row r="5" spans="1:26" ht="12.75" x14ac:dyDescent="0.35">
      <c r="A5" s="2" t="s">
        <v>105</v>
      </c>
      <c r="B5" s="2">
        <v>20</v>
      </c>
      <c r="C5" s="2">
        <v>100</v>
      </c>
      <c r="D5" t="s">
        <v>108</v>
      </c>
      <c r="E5">
        <f>COUNTIF(A$2:A$47,"Pera")</f>
        <v>7</v>
      </c>
      <c r="F5">
        <f ca="1">SUMIF(A$2:B$47,"PERA",B$2:B$47)</f>
        <v>380</v>
      </c>
      <c r="G5" s="4"/>
    </row>
    <row r="6" spans="1:26" ht="12.75" x14ac:dyDescent="0.35">
      <c r="A6" s="2" t="s">
        <v>108</v>
      </c>
      <c r="B6" s="2">
        <v>90</v>
      </c>
      <c r="C6" s="2">
        <v>30</v>
      </c>
      <c r="D6" t="s">
        <v>109</v>
      </c>
      <c r="E6">
        <f>COUNTIF(A$2:A$47,"Uva")</f>
        <v>3</v>
      </c>
      <c r="F6">
        <f ca="1">SUMIF(A$2:B$47,"UVA",B$2:B$47)</f>
        <v>160</v>
      </c>
      <c r="G6" s="4"/>
    </row>
    <row r="7" spans="1:26" ht="12.75" x14ac:dyDescent="0.35">
      <c r="A7" s="2" t="s">
        <v>106</v>
      </c>
      <c r="B7" s="2">
        <v>50</v>
      </c>
      <c r="C7" s="2">
        <v>40</v>
      </c>
    </row>
    <row r="8" spans="1:26" ht="12.75" x14ac:dyDescent="0.35">
      <c r="A8" s="2" t="s">
        <v>107</v>
      </c>
      <c r="B8" s="2">
        <v>60</v>
      </c>
      <c r="C8" s="2">
        <v>55</v>
      </c>
    </row>
    <row r="9" spans="1:26" ht="12.75" x14ac:dyDescent="0.35">
      <c r="A9" s="2" t="s">
        <v>105</v>
      </c>
      <c r="B9" s="2">
        <v>20</v>
      </c>
      <c r="C9" s="2"/>
    </row>
    <row r="10" spans="1:26" ht="12.75" x14ac:dyDescent="0.35">
      <c r="A10" s="2" t="s">
        <v>106</v>
      </c>
      <c r="B10" s="2">
        <v>25</v>
      </c>
      <c r="C10" s="2">
        <v>85</v>
      </c>
    </row>
    <row r="11" spans="1:26" ht="12.75" x14ac:dyDescent="0.35">
      <c r="A11" s="2" t="s">
        <v>108</v>
      </c>
      <c r="B11" s="2">
        <v>35</v>
      </c>
      <c r="C11" s="2">
        <v>50</v>
      </c>
    </row>
    <row r="12" spans="1:26" ht="12.75" x14ac:dyDescent="0.35">
      <c r="A12" s="2" t="s">
        <v>109</v>
      </c>
      <c r="B12" s="2">
        <v>60</v>
      </c>
      <c r="C12" s="2">
        <v>95</v>
      </c>
    </row>
    <row r="13" spans="1:26" ht="12.75" x14ac:dyDescent="0.35">
      <c r="A13" s="2" t="s">
        <v>107</v>
      </c>
      <c r="B13" s="2">
        <v>80</v>
      </c>
    </row>
    <row r="14" spans="1:26" ht="12.75" x14ac:dyDescent="0.35">
      <c r="A14" s="2" t="s">
        <v>106</v>
      </c>
      <c r="B14" s="2">
        <v>40</v>
      </c>
      <c r="C14" s="2">
        <v>45</v>
      </c>
    </row>
    <row r="15" spans="1:26" ht="12.75" x14ac:dyDescent="0.35">
      <c r="A15" s="2" t="s">
        <v>105</v>
      </c>
      <c r="B15" s="2">
        <v>65</v>
      </c>
      <c r="C15" s="2">
        <v>65</v>
      </c>
    </row>
    <row r="16" spans="1:26" ht="12.75" x14ac:dyDescent="0.35">
      <c r="A16" s="2" t="s">
        <v>107</v>
      </c>
      <c r="B16" s="2">
        <v>55</v>
      </c>
      <c r="C16" s="2">
        <v>30</v>
      </c>
    </row>
    <row r="17" spans="1:3" ht="12.75" x14ac:dyDescent="0.35">
      <c r="A17" s="2" t="s">
        <v>108</v>
      </c>
      <c r="B17" s="2">
        <v>70</v>
      </c>
    </row>
    <row r="18" spans="1:3" ht="12.75" x14ac:dyDescent="0.35">
      <c r="A18" s="2" t="s">
        <v>106</v>
      </c>
      <c r="B18" s="2">
        <v>45</v>
      </c>
      <c r="C18" s="2">
        <v>80</v>
      </c>
    </row>
    <row r="19" spans="1:3" ht="12.75" x14ac:dyDescent="0.35">
      <c r="A19" s="2" t="s">
        <v>105</v>
      </c>
      <c r="B19" s="2">
        <v>25</v>
      </c>
      <c r="C19" s="2">
        <v>60</v>
      </c>
    </row>
    <row r="20" spans="1:3" ht="12.75" x14ac:dyDescent="0.35">
      <c r="A20" s="2" t="s">
        <v>106</v>
      </c>
      <c r="B20" s="2">
        <v>35</v>
      </c>
    </row>
    <row r="21" spans="1:3" ht="12.75" x14ac:dyDescent="0.35">
      <c r="A21" s="2" t="s">
        <v>107</v>
      </c>
      <c r="B21" s="2">
        <v>60</v>
      </c>
      <c r="C21" s="2">
        <v>30</v>
      </c>
    </row>
    <row r="22" spans="1:3" ht="12.75" x14ac:dyDescent="0.35">
      <c r="A22" s="2" t="s">
        <v>105</v>
      </c>
      <c r="B22" s="2">
        <v>70</v>
      </c>
      <c r="C22" s="2">
        <v>40</v>
      </c>
    </row>
    <row r="23" spans="1:3" ht="12.75" x14ac:dyDescent="0.35">
      <c r="A23" s="2" t="s">
        <v>106</v>
      </c>
      <c r="B23" s="2">
        <v>45</v>
      </c>
      <c r="C23" s="2">
        <v>55</v>
      </c>
    </row>
    <row r="24" spans="1:3" ht="12.75" x14ac:dyDescent="0.35">
      <c r="A24" s="2" t="s">
        <v>108</v>
      </c>
      <c r="B24" s="2">
        <v>25</v>
      </c>
      <c r="C24" s="2">
        <v>70</v>
      </c>
    </row>
    <row r="25" spans="1:3" ht="12.75" x14ac:dyDescent="0.35">
      <c r="A25" s="2" t="s">
        <v>109</v>
      </c>
      <c r="B25" s="2">
        <v>35</v>
      </c>
    </row>
    <row r="26" spans="1:3" ht="12.75" x14ac:dyDescent="0.35">
      <c r="A26" s="2" t="s">
        <v>107</v>
      </c>
      <c r="B26" s="2">
        <v>60</v>
      </c>
      <c r="C26" s="2">
        <v>50</v>
      </c>
    </row>
    <row r="27" spans="1:3" ht="12.75" x14ac:dyDescent="0.35">
      <c r="A27" s="2" t="s">
        <v>106</v>
      </c>
      <c r="B27" s="2">
        <v>80</v>
      </c>
      <c r="C27" s="2">
        <v>95</v>
      </c>
    </row>
    <row r="28" spans="1:3" ht="12.75" x14ac:dyDescent="0.35">
      <c r="A28" s="2" t="s">
        <v>105</v>
      </c>
      <c r="B28" s="2">
        <v>40</v>
      </c>
      <c r="C28" s="2">
        <v>75</v>
      </c>
    </row>
    <row r="29" spans="1:3" ht="12.75" x14ac:dyDescent="0.35">
      <c r="A29" s="2" t="s">
        <v>107</v>
      </c>
      <c r="B29" s="2">
        <v>65</v>
      </c>
      <c r="C29" s="2">
        <v>45</v>
      </c>
    </row>
    <row r="30" spans="1:3" ht="12.75" x14ac:dyDescent="0.35">
      <c r="A30" s="2" t="s">
        <v>106</v>
      </c>
      <c r="B30" s="2">
        <v>55</v>
      </c>
      <c r="C30" s="2">
        <v>65</v>
      </c>
    </row>
    <row r="31" spans="1:3" ht="12.75" x14ac:dyDescent="0.35">
      <c r="A31" s="2" t="s">
        <v>108</v>
      </c>
      <c r="B31" s="2">
        <v>70</v>
      </c>
      <c r="C31" s="2">
        <v>30</v>
      </c>
    </row>
    <row r="32" spans="1:3" ht="12.75" x14ac:dyDescent="0.35">
      <c r="A32" s="2" t="s">
        <v>105</v>
      </c>
      <c r="B32" s="2">
        <v>45</v>
      </c>
    </row>
    <row r="33" spans="1:3" ht="12.75" x14ac:dyDescent="0.35">
      <c r="A33" s="2" t="s">
        <v>106</v>
      </c>
      <c r="B33" s="2">
        <v>25</v>
      </c>
      <c r="C33" s="2">
        <v>80</v>
      </c>
    </row>
    <row r="34" spans="1:3" ht="12.75" x14ac:dyDescent="0.35">
      <c r="A34" s="2" t="s">
        <v>107</v>
      </c>
      <c r="B34" s="2">
        <v>35</v>
      </c>
      <c r="C34" s="2">
        <v>60</v>
      </c>
    </row>
    <row r="35" spans="1:3" ht="12.75" x14ac:dyDescent="0.35">
      <c r="A35" s="2" t="s">
        <v>105</v>
      </c>
      <c r="B35" s="2">
        <v>60</v>
      </c>
      <c r="C35" s="2">
        <v>100</v>
      </c>
    </row>
    <row r="36" spans="1:3" ht="12.75" x14ac:dyDescent="0.35">
      <c r="A36" s="2" t="s">
        <v>106</v>
      </c>
      <c r="B36" s="2">
        <v>80</v>
      </c>
      <c r="C36" s="2">
        <v>30</v>
      </c>
    </row>
    <row r="37" spans="1:3" ht="12.75" x14ac:dyDescent="0.35">
      <c r="A37" s="2" t="s">
        <v>108</v>
      </c>
      <c r="B37" s="2">
        <v>40</v>
      </c>
    </row>
    <row r="38" spans="1:3" ht="12.75" x14ac:dyDescent="0.35">
      <c r="A38" s="2" t="s">
        <v>109</v>
      </c>
      <c r="B38" s="2">
        <v>65</v>
      </c>
      <c r="C38" s="2">
        <v>55</v>
      </c>
    </row>
    <row r="39" spans="1:3" ht="12.75" x14ac:dyDescent="0.35">
      <c r="A39" s="2" t="s">
        <v>107</v>
      </c>
      <c r="B39" s="2">
        <v>55</v>
      </c>
      <c r="C39" s="2">
        <v>70</v>
      </c>
    </row>
    <row r="40" spans="1:3" ht="12.75" x14ac:dyDescent="0.35">
      <c r="A40" s="2" t="s">
        <v>106</v>
      </c>
      <c r="B40" s="2">
        <v>70</v>
      </c>
      <c r="C40" s="2">
        <v>85</v>
      </c>
    </row>
    <row r="41" spans="1:3" ht="12.75" x14ac:dyDescent="0.35">
      <c r="A41" s="2" t="s">
        <v>105</v>
      </c>
      <c r="B41" s="2">
        <v>40</v>
      </c>
      <c r="C41" s="2">
        <v>50</v>
      </c>
    </row>
    <row r="42" spans="1:3" ht="12.75" x14ac:dyDescent="0.35">
      <c r="A42" s="2" t="s">
        <v>107</v>
      </c>
      <c r="B42" s="2">
        <v>20</v>
      </c>
      <c r="C42" s="2">
        <v>95</v>
      </c>
    </row>
    <row r="43" spans="1:3" ht="12.75" x14ac:dyDescent="0.35">
      <c r="A43" s="2" t="s">
        <v>106</v>
      </c>
      <c r="B43" s="2">
        <v>90</v>
      </c>
      <c r="C43" s="2">
        <v>75</v>
      </c>
    </row>
    <row r="44" spans="1:3" ht="12.75" x14ac:dyDescent="0.35">
      <c r="A44" s="2" t="s">
        <v>108</v>
      </c>
      <c r="B44" s="2">
        <v>50</v>
      </c>
      <c r="C44" s="2">
        <v>45</v>
      </c>
    </row>
    <row r="45" spans="1:3" ht="12.75" x14ac:dyDescent="0.35">
      <c r="A45" s="2" t="s">
        <v>105</v>
      </c>
      <c r="B45" s="2">
        <v>60</v>
      </c>
      <c r="C45" s="2">
        <v>65</v>
      </c>
    </row>
    <row r="46" spans="1:3" ht="12.75" x14ac:dyDescent="0.35">
      <c r="A46" s="2" t="s">
        <v>106</v>
      </c>
      <c r="B46" s="2">
        <v>45</v>
      </c>
    </row>
    <row r="47" spans="1:3" ht="12.75" x14ac:dyDescent="0.35">
      <c r="A47" s="2" t="s">
        <v>107</v>
      </c>
      <c r="B47" s="2">
        <v>25</v>
      </c>
    </row>
  </sheetData>
  <autoFilter ref="A1:E1" xr:uid="{00000000-0001-0000-01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Murgo</dc:creator>
  <cp:lastModifiedBy>Fabrizio Murgo</cp:lastModifiedBy>
  <dcterms:created xsi:type="dcterms:W3CDTF">2024-12-12T16:15:04Z</dcterms:created>
  <dcterms:modified xsi:type="dcterms:W3CDTF">2024-12-14T16:11:21Z</dcterms:modified>
</cp:coreProperties>
</file>