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Índice de cuadros" sheetId="1" r:id="rId1"/>
    <sheet name="1-1 Proyecciones población" sheetId="2" r:id="rId2"/>
    <sheet name="1-2 Densidad poblacional" sheetId="3" r:id="rId3"/>
    <sheet name="1-3 Habitantes por quinquenio" sheetId="4" r:id="rId4"/>
    <sheet name="Gráfica pirámide poblacional" sheetId="5" r:id="rId5"/>
    <sheet name="1-4 Índice Desarrollo Humano" sheetId="6" r:id="rId6"/>
    <sheet name="1-5 NBI" sheetId="7" r:id="rId7"/>
    <sheet name="1-6 Mapa pobreza rural" sheetId="8" r:id="rId8"/>
    <sheet name="1-7 Incidencia pobreza" sheetId="9" r:id="rId9"/>
    <sheet name="1-8 Mercado laboral" sheetId="10" r:id="rId10"/>
    <sheet name="2-1 Maíz producción" sheetId="52" r:id="rId11"/>
    <sheet name="2-2 Frijol producción" sheetId="62" r:id="rId12"/>
    <sheet name="2-3 Arroz producción" sheetId="60" r:id="rId13"/>
    <sheet name="2-4 Trigo producción" sheetId="58" r:id="rId14"/>
    <sheet name="2-5 Ajonjolí producción" sheetId="56" r:id="rId15"/>
    <sheet name="2-6 Maíz comercio exterior" sheetId="54" r:id="rId16"/>
    <sheet name="2-7 Frijol comercio exterior" sheetId="61" r:id="rId17"/>
    <sheet name="2-8 Arroz comercio exterior" sheetId="59" r:id="rId18"/>
    <sheet name="2-9 Trigo comercio exterior" sheetId="57" r:id="rId19"/>
    <sheet name="2-10 Ajonjolí comercio exterior" sheetId="55" r:id="rId20"/>
    <sheet name="2-11 Balance de alimentos" sheetId="53" r:id="rId21"/>
    <sheet name="3-1 Salario mínimo" sheetId="11" r:id="rId22"/>
    <sheet name="3-2 Salario medio mensual" sheetId="12" r:id="rId23"/>
    <sheet name="3-3 Ingreso cotizantes IGSS" sheetId="13" r:id="rId24"/>
    <sheet name="3-4 Ingreso mensual promedio" sheetId="14" r:id="rId25"/>
    <sheet name="3-5 Costo CBA" sheetId="15" r:id="rId26"/>
    <sheet name="4-1 Lactancia materna" sheetId="16" r:id="rId27"/>
    <sheet name="4-2 Duración lactancia materna" sheetId="17" r:id="rId28"/>
    <sheet name="4-3 Tipo de lactancia" sheetId="18" r:id="rId29"/>
    <sheet name="4-4 Mujeres edad fértil" sheetId="19" r:id="rId30"/>
    <sheet name="4-5 Mujeres que leen" sheetId="20" r:id="rId31"/>
    <sheet name="Cuadro 5-1 Consultas diarrea" sheetId="21" r:id="rId32"/>
    <sheet name="Cuadro 5-2 IRA" sheetId="22" r:id="rId33"/>
    <sheet name="5-3 Mujeres embarazadas" sheetId="51" r:id="rId34"/>
    <sheet name="5-4 Atención prenatal" sheetId="50" r:id="rId35"/>
    <sheet name="5-5 Vacunación por mes" sheetId="24" r:id="rId36"/>
    <sheet name="5-6 Vacunación grupos de edad" sheetId="48" r:id="rId37"/>
    <sheet name="5-7 Red distribución agua" sheetId="47" r:id="rId38"/>
    <sheet name="5-8 Tipo de material" sheetId="46" r:id="rId39"/>
    <sheet name="5-9 Características vivienda" sheetId="49" r:id="rId40"/>
    <sheet name="6-1 Mujeres edad fértil " sheetId="26" r:id="rId41"/>
    <sheet name="6-2 Mujeres y peso" sheetId="28" r:id="rId42"/>
    <sheet name="6-3 Talla en madres" sheetId="27" r:id="rId43"/>
    <sheet name="6-4 Tipo de desnutrición" sheetId="23" r:id="rId44"/>
    <sheet name="6-5 Anemia" sheetId="25" r:id="rId45"/>
    <sheet name="6-6 Recién nacidos y peso" sheetId="29" r:id="rId46"/>
    <sheet name="7-1 Presupuesto SAN 2012" sheetId="30" r:id="rId47"/>
    <sheet name="7-2 Presupuesto SAN 2013" sheetId="31" r:id="rId48"/>
    <sheet name="7-3 Presupuesto SAN 2014" sheetId="32" r:id="rId49"/>
    <sheet name="7-4 Presupuesto SAN 2015" sheetId="33" r:id="rId50"/>
    <sheet name="7-5 Presupuesto actividad 2012" sheetId="34" r:id="rId51"/>
    <sheet name="7-6 Ejecución PPH0 2013" sheetId="35" r:id="rId52"/>
    <sheet name="7-7 Ejecución PPH0 2014" sheetId="36" r:id="rId53"/>
    <sheet name="7-8 Ejecución PPH0 2014(2)" sheetId="37" r:id="rId54"/>
    <sheet name="7-9 Ejecución PPH0 2015" sheetId="38" r:id="rId55"/>
    <sheet name="7-10 Ejecución PPH0 2015 (2)" sheetId="39" r:id="rId56"/>
    <sheet name="7-11 Ventana mil días 2013" sheetId="40" r:id="rId57"/>
    <sheet name="7-12 Ventana mil días 2013 (2)" sheetId="41" r:id="rId58"/>
    <sheet name="7-13 Ventana mil días 2014" sheetId="42" r:id="rId59"/>
    <sheet name="7-14 Ventana mil días 2015" sheetId="44" r:id="rId60"/>
    <sheet name="7-15 Ventana mil días 2015(2)" sheetId="45" r:id="rId61"/>
  </sheets>
  <calcPr calcId="145621" concurrentCalc="0"/>
</workbook>
</file>

<file path=xl/calcChain.xml><?xml version="1.0" encoding="utf-8"?>
<calcChain xmlns="http://schemas.openxmlformats.org/spreadsheetml/2006/main">
  <c r="D21" i="5" l="1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E19" i="55"/>
  <c r="C19" i="55"/>
  <c r="E18" i="55"/>
  <c r="C18" i="55"/>
  <c r="E17" i="55"/>
  <c r="C17" i="55"/>
  <c r="E16" i="55"/>
  <c r="C16" i="55"/>
  <c r="E15" i="55"/>
  <c r="C15" i="55"/>
  <c r="E14" i="55"/>
  <c r="C14" i="55"/>
  <c r="E13" i="55"/>
  <c r="C13" i="55"/>
  <c r="E12" i="55"/>
  <c r="C12" i="55"/>
  <c r="E11" i="55"/>
  <c r="C11" i="55"/>
  <c r="E10" i="55"/>
  <c r="C10" i="55"/>
  <c r="F9" i="55"/>
  <c r="E9" i="55"/>
  <c r="D9" i="55"/>
  <c r="C9" i="55"/>
  <c r="E14" i="56"/>
  <c r="E13" i="56"/>
  <c r="E12" i="56"/>
  <c r="E11" i="56"/>
  <c r="E10" i="56"/>
  <c r="E9" i="56"/>
  <c r="E19" i="57"/>
  <c r="C19" i="57"/>
  <c r="E18" i="57"/>
  <c r="C18" i="57"/>
  <c r="E17" i="57"/>
  <c r="C17" i="57"/>
  <c r="E16" i="57"/>
  <c r="C16" i="57"/>
  <c r="E15" i="57"/>
  <c r="C15" i="57"/>
  <c r="E14" i="57"/>
  <c r="C14" i="57"/>
  <c r="E13" i="57"/>
  <c r="C13" i="57"/>
  <c r="E12" i="57"/>
  <c r="C12" i="57"/>
  <c r="E11" i="57"/>
  <c r="C11" i="57"/>
  <c r="E10" i="57"/>
  <c r="C10" i="57"/>
  <c r="F9" i="57"/>
  <c r="E9" i="57"/>
  <c r="D9" i="57"/>
  <c r="C9" i="57"/>
  <c r="E15" i="58"/>
  <c r="E14" i="58"/>
  <c r="E13" i="58"/>
  <c r="E12" i="58"/>
  <c r="E11" i="58"/>
  <c r="E10" i="58"/>
  <c r="E9" i="58"/>
  <c r="E19" i="59"/>
  <c r="C19" i="59"/>
  <c r="E18" i="59"/>
  <c r="C18" i="59"/>
  <c r="E17" i="59"/>
  <c r="C17" i="59"/>
  <c r="E16" i="59"/>
  <c r="C16" i="59"/>
  <c r="E15" i="59"/>
  <c r="C15" i="59"/>
  <c r="E14" i="59"/>
  <c r="C14" i="59"/>
  <c r="E13" i="59"/>
  <c r="C13" i="59"/>
  <c r="E12" i="59"/>
  <c r="C12" i="59"/>
  <c r="E11" i="59"/>
  <c r="C11" i="59"/>
  <c r="E10" i="59"/>
  <c r="C10" i="59"/>
  <c r="F9" i="59"/>
  <c r="E9" i="59"/>
  <c r="D9" i="59"/>
  <c r="C9" i="59"/>
  <c r="E14" i="60"/>
  <c r="E13" i="60"/>
  <c r="E12" i="60"/>
  <c r="E11" i="60"/>
  <c r="E10" i="60"/>
  <c r="E9" i="60"/>
  <c r="E19" i="61"/>
  <c r="C19" i="61"/>
  <c r="E18" i="61"/>
  <c r="C18" i="61"/>
  <c r="E17" i="61"/>
  <c r="C17" i="61"/>
  <c r="E16" i="61"/>
  <c r="C16" i="61"/>
  <c r="E15" i="61"/>
  <c r="C15" i="61"/>
  <c r="E14" i="61"/>
  <c r="C14" i="61"/>
  <c r="E13" i="61"/>
  <c r="C13" i="61"/>
  <c r="E12" i="61"/>
  <c r="C12" i="61"/>
  <c r="E11" i="61"/>
  <c r="C11" i="61"/>
  <c r="E10" i="61"/>
  <c r="C10" i="61"/>
  <c r="F9" i="61"/>
  <c r="E9" i="61"/>
  <c r="D9" i="61"/>
  <c r="C9" i="61"/>
  <c r="E14" i="62"/>
  <c r="E13" i="62"/>
  <c r="E12" i="62"/>
  <c r="E11" i="62"/>
  <c r="E10" i="62"/>
  <c r="E9" i="62"/>
  <c r="I19" i="54"/>
  <c r="G19" i="54"/>
  <c r="E19" i="54"/>
  <c r="C19" i="54"/>
  <c r="I18" i="54"/>
  <c r="G18" i="54"/>
  <c r="E18" i="54"/>
  <c r="C18" i="54"/>
  <c r="I17" i="54"/>
  <c r="G17" i="54"/>
  <c r="E17" i="54"/>
  <c r="C17" i="54"/>
  <c r="I16" i="54"/>
  <c r="G16" i="54"/>
  <c r="E16" i="54"/>
  <c r="C16" i="54"/>
  <c r="I15" i="54"/>
  <c r="G15" i="54"/>
  <c r="E15" i="54"/>
  <c r="C15" i="54"/>
  <c r="I14" i="54"/>
  <c r="G14" i="54"/>
  <c r="E14" i="54"/>
  <c r="C14" i="54"/>
  <c r="I13" i="54"/>
  <c r="G13" i="54"/>
  <c r="E13" i="54"/>
  <c r="C13" i="54"/>
  <c r="I12" i="54"/>
  <c r="G12" i="54"/>
  <c r="E12" i="54"/>
  <c r="C12" i="54"/>
  <c r="I11" i="54"/>
  <c r="G11" i="54"/>
  <c r="E11" i="54"/>
  <c r="C11" i="54"/>
  <c r="I10" i="54"/>
  <c r="G10" i="54"/>
  <c r="C10" i="54"/>
  <c r="E10" i="54"/>
  <c r="J9" i="54"/>
  <c r="I9" i="54"/>
  <c r="H9" i="54"/>
  <c r="G9" i="54"/>
  <c r="F9" i="54"/>
  <c r="E9" i="54"/>
  <c r="D9" i="54"/>
  <c r="C9" i="54"/>
  <c r="E14" i="52"/>
  <c r="E13" i="52"/>
  <c r="E12" i="52"/>
  <c r="E11" i="52"/>
  <c r="E10" i="52"/>
  <c r="E9" i="52"/>
  <c r="F16" i="42"/>
  <c r="F15" i="42"/>
  <c r="F14" i="42"/>
  <c r="F13" i="42"/>
  <c r="F12" i="42"/>
  <c r="F9" i="42"/>
  <c r="R30" i="39"/>
  <c r="R29" i="39"/>
  <c r="R28" i="39"/>
  <c r="R27" i="39"/>
  <c r="R26" i="39"/>
  <c r="R25" i="39"/>
  <c r="R24" i="39"/>
  <c r="R23" i="39"/>
  <c r="R22" i="39"/>
  <c r="R21" i="39"/>
  <c r="R20" i="39"/>
  <c r="R19" i="39"/>
  <c r="R18" i="39"/>
  <c r="R17" i="39"/>
  <c r="R16" i="39"/>
  <c r="R15" i="39"/>
  <c r="R14" i="39"/>
  <c r="R13" i="39"/>
  <c r="R12" i="39"/>
  <c r="R11" i="39"/>
  <c r="R10" i="39"/>
  <c r="R9" i="39"/>
  <c r="C9" i="39"/>
  <c r="R27" i="38"/>
  <c r="R26" i="38"/>
  <c r="R25" i="38"/>
  <c r="R24" i="38"/>
  <c r="R23" i="38"/>
  <c r="R22" i="38"/>
  <c r="R21" i="38"/>
  <c r="R20" i="38"/>
  <c r="R19" i="38"/>
  <c r="R18" i="38"/>
  <c r="R17" i="38"/>
  <c r="R16" i="38"/>
  <c r="R15" i="38"/>
  <c r="R14" i="38"/>
  <c r="R13" i="38"/>
  <c r="R12" i="38"/>
  <c r="R11" i="38"/>
  <c r="R10" i="38"/>
  <c r="R9" i="38"/>
  <c r="R27" i="37"/>
  <c r="R26" i="37"/>
  <c r="R25" i="37"/>
  <c r="R24" i="37"/>
  <c r="R23" i="37"/>
  <c r="R22" i="37"/>
  <c r="R21" i="37"/>
  <c r="R20" i="37"/>
  <c r="R19" i="37"/>
  <c r="R18" i="37"/>
  <c r="R17" i="37"/>
  <c r="R16" i="37"/>
  <c r="R15" i="37"/>
  <c r="R14" i="37"/>
  <c r="R13" i="37"/>
  <c r="R12" i="37"/>
  <c r="R11" i="37"/>
  <c r="R10" i="37"/>
  <c r="R9" i="37"/>
  <c r="F50" i="34"/>
  <c r="F49" i="34"/>
  <c r="F48" i="34"/>
  <c r="F47" i="34"/>
  <c r="F46" i="34"/>
  <c r="F45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T32" i="21"/>
  <c r="Q32" i="21"/>
  <c r="N32" i="21"/>
  <c r="K32" i="21"/>
  <c r="H32" i="21"/>
  <c r="E32" i="21"/>
  <c r="T31" i="21"/>
  <c r="Q31" i="21"/>
  <c r="N31" i="21"/>
  <c r="K31" i="21"/>
  <c r="H31" i="21"/>
  <c r="E31" i="21"/>
  <c r="T30" i="21"/>
  <c r="Q30" i="21"/>
  <c r="N30" i="21"/>
  <c r="K30" i="21"/>
  <c r="H30" i="21"/>
  <c r="E30" i="21"/>
  <c r="T29" i="21"/>
  <c r="Q29" i="21"/>
  <c r="N29" i="21"/>
  <c r="K29" i="21"/>
  <c r="H29" i="21"/>
  <c r="E29" i="21"/>
  <c r="T28" i="21"/>
  <c r="Q28" i="21"/>
  <c r="N28" i="21"/>
  <c r="K28" i="21"/>
  <c r="H28" i="21"/>
  <c r="E28" i="21"/>
  <c r="T27" i="21"/>
  <c r="Q27" i="21"/>
  <c r="N27" i="21"/>
  <c r="K27" i="21"/>
  <c r="H27" i="21"/>
  <c r="E27" i="21"/>
  <c r="T26" i="21"/>
  <c r="Q26" i="21"/>
  <c r="N26" i="21"/>
  <c r="K26" i="21"/>
  <c r="H26" i="21"/>
  <c r="E26" i="21"/>
  <c r="T25" i="21"/>
  <c r="Q25" i="21"/>
  <c r="N25" i="21"/>
  <c r="K25" i="21"/>
  <c r="H25" i="21"/>
  <c r="E25" i="21"/>
  <c r="T24" i="21"/>
  <c r="Q24" i="21"/>
  <c r="N24" i="21"/>
  <c r="K24" i="21"/>
  <c r="H24" i="21"/>
  <c r="E24" i="21"/>
  <c r="T23" i="21"/>
  <c r="Q23" i="21"/>
  <c r="N23" i="21"/>
  <c r="K23" i="21"/>
  <c r="H23" i="21"/>
  <c r="E23" i="21"/>
  <c r="T22" i="21"/>
  <c r="Q22" i="21"/>
  <c r="N22" i="21"/>
  <c r="K22" i="21"/>
  <c r="H22" i="21"/>
  <c r="E22" i="21"/>
  <c r="T21" i="21"/>
  <c r="Q21" i="21"/>
  <c r="N21" i="21"/>
  <c r="K21" i="21"/>
  <c r="H21" i="21"/>
  <c r="E21" i="21"/>
  <c r="T20" i="21"/>
  <c r="Q20" i="21"/>
  <c r="N20" i="21"/>
  <c r="K20" i="21"/>
  <c r="H20" i="21"/>
  <c r="E20" i="21"/>
  <c r="T19" i="21"/>
  <c r="Q19" i="21"/>
  <c r="N19" i="21"/>
  <c r="K19" i="21"/>
  <c r="H19" i="21"/>
  <c r="E19" i="21"/>
  <c r="T18" i="21"/>
  <c r="Q18" i="21"/>
  <c r="N18" i="21"/>
  <c r="K18" i="21"/>
  <c r="H18" i="21"/>
  <c r="E18" i="21"/>
  <c r="T17" i="21"/>
  <c r="Q17" i="21"/>
  <c r="N17" i="21"/>
  <c r="K17" i="21"/>
  <c r="H17" i="21"/>
  <c r="E17" i="21"/>
  <c r="T16" i="21"/>
  <c r="Q16" i="21"/>
  <c r="N16" i="21"/>
  <c r="K16" i="21"/>
  <c r="H16" i="21"/>
  <c r="E16" i="21"/>
  <c r="T15" i="21"/>
  <c r="Q15" i="21"/>
  <c r="N15" i="21"/>
  <c r="K15" i="21"/>
  <c r="H15" i="21"/>
  <c r="E15" i="21"/>
  <c r="T14" i="21"/>
  <c r="Q14" i="21"/>
  <c r="N14" i="21"/>
  <c r="K14" i="21"/>
  <c r="H14" i="21"/>
  <c r="E14" i="21"/>
  <c r="T13" i="21"/>
  <c r="Q13" i="21"/>
  <c r="N13" i="21"/>
  <c r="K13" i="21"/>
  <c r="H13" i="21"/>
  <c r="E13" i="21"/>
  <c r="T12" i="21"/>
  <c r="Q12" i="21"/>
  <c r="N12" i="21"/>
  <c r="K12" i="21"/>
  <c r="H12" i="21"/>
  <c r="E12" i="21"/>
  <c r="T11" i="21"/>
  <c r="Q11" i="21"/>
  <c r="N11" i="21"/>
  <c r="K11" i="21"/>
  <c r="H11" i="21"/>
  <c r="E11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J47" i="19"/>
  <c r="J46" i="19"/>
  <c r="J44" i="19"/>
  <c r="J43" i="19"/>
  <c r="J42" i="19"/>
  <c r="J41" i="19"/>
  <c r="J40" i="19"/>
  <c r="J39" i="19"/>
  <c r="J38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3" i="19"/>
  <c r="J12" i="19"/>
  <c r="J9" i="19"/>
  <c r="E36" i="11"/>
  <c r="D36" i="11"/>
  <c r="C36" i="11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C10" i="9"/>
  <c r="J9" i="4"/>
  <c r="I9" i="4"/>
  <c r="H9" i="4"/>
  <c r="G9" i="4"/>
  <c r="F9" i="4"/>
  <c r="E9" i="4"/>
  <c r="D9" i="4"/>
  <c r="C9" i="4"/>
</calcChain>
</file>

<file path=xl/comments1.xml><?xml version="1.0" encoding="utf-8"?>
<comments xmlns="http://schemas.openxmlformats.org/spreadsheetml/2006/main">
  <authors>
    <author>Vivian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Vivian:</t>
        </r>
        <r>
          <rPr>
            <sz val="9"/>
            <color indexed="81"/>
            <rFont val="Tahoma"/>
            <family val="2"/>
          </rPr>
          <t xml:space="preserve">
Las categorías ocupacionales usuales para indicadores del ML no están disponibles para los datos del IGSS. Me parecie más pertiente por rama que por la categoría afiliados/no afiliados (que, además, tampoco estaba dentro de las opciones de las estadísticas publicadas por IGSS)</t>
        </r>
      </text>
    </comment>
  </commentList>
</comments>
</file>

<file path=xl/sharedStrings.xml><?xml version="1.0" encoding="utf-8"?>
<sst xmlns="http://schemas.openxmlformats.org/spreadsheetml/2006/main" count="3757" uniqueCount="1211">
  <si>
    <t>Dimensión 1. Población</t>
  </si>
  <si>
    <t xml:space="preserve">Dimensión 2. Disponibilidad de alimentos </t>
  </si>
  <si>
    <t>Dimensión 3. Acceso a los alimentos</t>
  </si>
  <si>
    <t>Dimensión 4. Consumo de los alimentos</t>
  </si>
  <si>
    <t>Dimensión 5. Utilización biológica de los alimentos</t>
  </si>
  <si>
    <t>Dimensión 6. Situación y atención a la desnutrición/malnutrición</t>
  </si>
  <si>
    <t>Dimensión 7. Inversión pública en SAN</t>
  </si>
  <si>
    <t>Índice de cuadros</t>
  </si>
  <si>
    <t>Personas</t>
  </si>
  <si>
    <t>Departamento</t>
  </si>
  <si>
    <t>(01)</t>
  </si>
  <si>
    <t>(02)</t>
  </si>
  <si>
    <t>(03)</t>
  </si>
  <si>
    <t>(04)</t>
  </si>
  <si>
    <t>(05)</t>
  </si>
  <si>
    <t>(06)</t>
  </si>
  <si>
    <t>(07)</t>
  </si>
  <si>
    <t>(08)</t>
  </si>
  <si>
    <t>(09)</t>
  </si>
  <si>
    <t>Total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</si>
  <si>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</si>
  <si>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</si>
  <si>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</si>
  <si>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</si>
  <si>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</si>
  <si>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</si>
  <si>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</si>
  <si>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</si>
  <si>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</si>
  <si>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</si>
  <si>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</si>
  <si>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</si>
  <si>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</si>
  <si>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</si>
  <si>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</si>
  <si>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</si>
  <si>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</si>
  <si>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</si>
  <si>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</si>
  <si>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</si>
  <si>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</si>
  <si>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</si>
  <si>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r>
      <rPr>
        <b/>
        <sz val="9"/>
        <rFont val="Arial"/>
        <family val="2"/>
      </rPr>
      <t xml:space="preserve">Fuente: </t>
    </r>
    <r>
      <rPr>
        <sz val="9"/>
        <rFont val="Arial"/>
        <family val="2"/>
      </rPr>
      <t>INE. Proyecciones de Población con base en el XI Censo de Población y VI de Habitación.</t>
    </r>
  </si>
  <si>
    <t>Personas por kilómetro cuadrado</t>
  </si>
  <si>
    <t>Total República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</si>
  <si>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INE. Proyecciones de Población con base en el XI Censo de Población y VI de Habitación.</t>
    </r>
  </si>
  <si>
    <t>Años</t>
  </si>
  <si>
    <t>0- 4</t>
  </si>
  <si>
    <t>5- 9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</si>
  <si>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</si>
  <si>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</si>
  <si>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</si>
  <si>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</si>
  <si>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</si>
  <si>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</si>
  <si>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</si>
  <si>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</si>
  <si>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</si>
  <si>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</si>
  <si>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</si>
  <si>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y más</t>
  </si>
  <si>
    <t>Hombres</t>
  </si>
  <si>
    <t>Mujeres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</si>
  <si>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INE. Proyecciones de Población con base en el XI Censo de Población y Vi de Habitación.</t>
    </r>
  </si>
  <si>
    <t>Valores</t>
  </si>
  <si>
    <t>IDH</t>
  </si>
  <si>
    <t>IDH salud</t>
  </si>
  <si>
    <t>IDH educación</t>
  </si>
  <si>
    <t>IDH ingresos</t>
  </si>
  <si>
    <t>República</t>
  </si>
  <si>
    <t>Porcentaje de hogares</t>
  </si>
  <si>
    <t>Vivienda</t>
  </si>
  <si>
    <t>Hacinamiento</t>
  </si>
  <si>
    <t>Agua</t>
  </si>
  <si>
    <t>Saneamiento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</si>
  <si>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Instituto Nacional de Estadística (INE), Censos Municipales 2008 - 2011. </t>
    </r>
  </si>
  <si>
    <t>Porcentaje de personas</t>
  </si>
  <si>
    <t>Departamento y municipio</t>
  </si>
  <si>
    <t>Pobreza extrema</t>
  </si>
  <si>
    <t xml:space="preserve">Pobreza total </t>
  </si>
  <si>
    <t>Incidencia</t>
  </si>
  <si>
    <t>Error estándar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</si>
  <si>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</si>
  <si>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</si>
  <si>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</si>
  <si>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</si>
  <si>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</si>
  <si>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</si>
  <si>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</si>
  <si>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</si>
  <si>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</si>
  <si>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(*)</t>
  </si>
  <si>
    <t>Jocotenango</t>
  </si>
  <si>
    <t>Pastores</t>
  </si>
  <si>
    <t>Sumpango</t>
  </si>
  <si>
    <t>Santo Domingo Xenacoj</t>
  </si>
  <si>
    <t>(*)(+)</t>
  </si>
  <si>
    <t>(+)</t>
  </si>
  <si>
    <t>San Bartolomé Milpas Altas</t>
  </si>
  <si>
    <t>Magdalena Milpas Altas</t>
  </si>
  <si>
    <t>Santa Maria De Jesus</t>
  </si>
  <si>
    <t>Ciudad Vieja</t>
  </si>
  <si>
    <t>Alotenango</t>
  </si>
  <si>
    <t xml:space="preserve">   Santa Catarina Barahona</t>
  </si>
  <si>
    <t>San José Poaquil</t>
  </si>
  <si>
    <t>San Martín Jilotepeque</t>
  </si>
  <si>
    <t>Comalapa</t>
  </si>
  <si>
    <t>Santa Apolonia</t>
  </si>
  <si>
    <t>Tecpán Guatemala</t>
  </si>
  <si>
    <t>Patzún</t>
  </si>
  <si>
    <t>Pochuta</t>
  </si>
  <si>
    <t>Patzicia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</si>
  <si>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</si>
  <si>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</si>
  <si>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</si>
  <si>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</si>
  <si>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</si>
  <si>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</si>
  <si>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</si>
  <si>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</si>
  <si>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</si>
  <si>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</si>
  <si>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</si>
  <si>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</si>
  <si>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</si>
  <si>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</si>
  <si>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</si>
  <si>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</si>
  <si>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</si>
  <si>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</si>
  <si>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</si>
  <si>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</si>
  <si>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</si>
  <si>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</si>
  <si>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</si>
  <si>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</si>
  <si>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</si>
  <si>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</si>
  <si>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</si>
  <si>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</si>
  <si>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Maráa Ixhuatán</t>
  </si>
  <si>
    <t>Guazacapán</t>
  </si>
  <si>
    <t>Santa Cruz Naranjo</t>
  </si>
  <si>
    <t>Pueblo Nuevo Viñas</t>
  </si>
  <si>
    <t>Nueva Santa Rosa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</si>
  <si>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</si>
  <si>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</si>
  <si>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</si>
  <si>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</si>
  <si>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</si>
  <si>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</si>
  <si>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</si>
  <si>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</si>
  <si>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</si>
  <si>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</si>
  <si>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</si>
  <si>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</si>
  <si>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</si>
  <si>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</si>
  <si>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</si>
  <si>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</si>
  <si>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</si>
  <si>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</si>
  <si>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</si>
  <si>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</si>
  <si>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</si>
  <si>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</si>
  <si>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</si>
  <si>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San Carlos Sija</t>
  </si>
  <si>
    <t>Cabrican</t>
  </si>
  <si>
    <t>Cajolá</t>
  </si>
  <si>
    <t>San Miguel Siguilá</t>
  </si>
  <si>
    <t>Ostuncalco</t>
  </si>
  <si>
    <t>Concepción Chiquirichapa</t>
  </si>
  <si>
    <t>San Martín Sacatepéquez</t>
  </si>
  <si>
    <t>Cantel</t>
  </si>
  <si>
    <t>Huitán</t>
  </si>
  <si>
    <t>Colomba</t>
  </si>
  <si>
    <t>San Francisco La Unión</t>
  </si>
  <si>
    <t>El Palmar</t>
  </si>
  <si>
    <t>Coatepeque</t>
  </si>
  <si>
    <t>Génova</t>
  </si>
  <si>
    <t>Flores Costa Cuca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</si>
  <si>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</si>
  <si>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</si>
  <si>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</si>
  <si>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</si>
  <si>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</si>
  <si>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</si>
  <si>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</si>
  <si>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</si>
  <si>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</si>
  <si>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</si>
  <si>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</si>
  <si>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</si>
  <si>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</si>
  <si>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</si>
  <si>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</si>
  <si>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</si>
  <si>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</si>
  <si>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</si>
  <si>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</si>
  <si>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</si>
  <si>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Rio Bravo</t>
  </si>
  <si>
    <t>Santa Cruz Muluá</t>
  </si>
  <si>
    <t>San Andres Villa Seca</t>
  </si>
  <si>
    <t>Champerico</t>
  </si>
  <si>
    <t>Nuevo San Carlos</t>
  </si>
  <si>
    <t>El Asintal</t>
  </si>
  <si>
    <t>San Pedro Sacatepéquez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</si>
  <si>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</si>
  <si>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</si>
  <si>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</si>
  <si>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</si>
  <si>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</si>
  <si>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</si>
  <si>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</si>
  <si>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</si>
  <si>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</si>
  <si>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</si>
  <si>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</si>
  <si>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</si>
  <si>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</si>
  <si>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</si>
  <si>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</si>
  <si>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</si>
  <si>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</si>
  <si>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</si>
  <si>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</si>
  <si>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</si>
  <si>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</si>
  <si>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</si>
  <si>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</si>
  <si>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</si>
  <si>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</si>
  <si>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</si>
  <si>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</si>
  <si>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</si>
  <si>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</si>
  <si>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</si>
  <si>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</si>
  <si>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</si>
  <si>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</si>
  <si>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</si>
  <si>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</si>
  <si>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</si>
  <si>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</si>
  <si>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</si>
  <si>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</si>
  <si>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</si>
  <si>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</si>
  <si>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</si>
  <si>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Sebastían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</si>
  <si>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</si>
  <si>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</si>
  <si>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</si>
  <si>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</si>
  <si>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</si>
  <si>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</si>
  <si>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</si>
  <si>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</si>
  <si>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</si>
  <si>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</si>
  <si>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</si>
  <si>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</si>
  <si>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</si>
  <si>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</si>
  <si>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</si>
  <si>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</si>
  <si>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</si>
  <si>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</si>
  <si>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</si>
  <si>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</si>
  <si>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</si>
  <si>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</si>
  <si>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</si>
  <si>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</si>
  <si>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</si>
  <si>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Sajcabaja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</si>
  <si>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</si>
  <si>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</si>
  <si>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</si>
  <si>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</si>
  <si>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</si>
  <si>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</si>
  <si>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</si>
  <si>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</si>
  <si>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</si>
  <si>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</si>
  <si>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</si>
  <si>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</si>
  <si>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</si>
  <si>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</si>
  <si>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</si>
  <si>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</si>
  <si>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</si>
  <si>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</si>
  <si>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</si>
  <si>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</si>
  <si>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</si>
  <si>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</si>
  <si>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</si>
  <si>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</si>
  <si>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</si>
  <si>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</si>
  <si>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</si>
  <si>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</si>
  <si>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</si>
  <si>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</si>
  <si>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</si>
  <si>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Raxruha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</si>
  <si>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</si>
  <si>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</si>
  <si>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</si>
  <si>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</si>
  <si>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</si>
  <si>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</si>
  <si>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</si>
  <si>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</si>
  <si>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</si>
  <si>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</si>
  <si>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</si>
  <si>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</si>
  <si>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</si>
  <si>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</si>
  <si>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</si>
  <si>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</si>
  <si>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</si>
  <si>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</si>
  <si>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</si>
  <si>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</si>
  <si>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</si>
  <si>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</si>
  <si>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</si>
  <si>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</si>
  <si>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</si>
  <si>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</si>
  <si>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</si>
  <si>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</si>
  <si>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</si>
  <si>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</si>
  <si>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</si>
  <si>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</si>
  <si>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</si>
  <si>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</si>
  <si>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</si>
  <si>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</si>
  <si>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</si>
  <si>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</si>
  <si>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</si>
  <si>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</si>
  <si>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</si>
  <si>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</si>
  <si>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</si>
  <si>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</si>
  <si>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</si>
  <si>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</si>
  <si>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</si>
  <si>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</si>
  <si>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</si>
  <si>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</si>
  <si>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</si>
  <si>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</si>
  <si>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</si>
  <si>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</si>
  <si>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</si>
  <si>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(*) Dato no confiable porque el coeficiente de variación está por encima de 10% para la tasa de pobreza total y 25% para la tasa de pobreza extrema (valores de referencia observados en la Encovi para estas medidas).</t>
  </si>
  <si>
    <t>(+) Dato no confiable porque hay menos de 500 hogares en el  municipio.</t>
  </si>
  <si>
    <r>
      <rPr>
        <b/>
        <sz val="9"/>
        <color theme="1"/>
        <rFont val="Arial"/>
        <family val="2"/>
      </rPr>
      <t>Cuadro 1-7.</t>
    </r>
    <r>
      <rPr>
        <sz val="9"/>
        <color theme="1"/>
        <rFont val="Arial"/>
        <family val="2"/>
      </rPr>
      <t xml:space="preserve">  Incidencia de pobreza (personas) por departamentos. República de Guatemala, año 2014. </t>
    </r>
  </si>
  <si>
    <t>Porcentaje de población</t>
  </si>
  <si>
    <t>Pobreza</t>
  </si>
  <si>
    <t>No pobreza</t>
  </si>
  <si>
    <t>Extrema</t>
  </si>
  <si>
    <t>No extrema</t>
  </si>
  <si>
    <r>
      <rPr>
        <b/>
        <sz val="9"/>
        <rFont val="Arial"/>
        <family val="2"/>
      </rPr>
      <t>Cuadro 1-8.</t>
    </r>
    <r>
      <rPr>
        <sz val="9"/>
        <rFont val="Arial"/>
        <family val="2"/>
      </rPr>
      <t xml:space="preserve"> Principales poblaciones del mercado laboral. República de Guatemala, varios años.</t>
    </r>
  </si>
  <si>
    <t>Personas de 15 años y más</t>
  </si>
  <si>
    <t>ENEI 2012</t>
  </si>
  <si>
    <t>ENEI 1-2013</t>
  </si>
  <si>
    <t>ENEI 2-2013</t>
  </si>
  <si>
    <t>ENEI 1-2014</t>
  </si>
  <si>
    <t>ENEI 2-2014</t>
  </si>
  <si>
    <t>Población en edad de trabajar</t>
  </si>
  <si>
    <t>Por sexo</t>
  </si>
  <si>
    <t>Hombre</t>
  </si>
  <si>
    <t>Mujer</t>
  </si>
  <si>
    <t>Por dominio de estudio</t>
  </si>
  <si>
    <t>Urbano Metropolitano</t>
  </si>
  <si>
    <t>Resto Urbano</t>
  </si>
  <si>
    <t>Rural nacional</t>
  </si>
  <si>
    <t>Población económicamente activa</t>
  </si>
  <si>
    <t>Población ocupada</t>
  </si>
  <si>
    <r>
      <t xml:space="preserve">Cuadro 3-1. </t>
    </r>
    <r>
      <rPr>
        <sz val="9"/>
        <color theme="1"/>
        <rFont val="Arial"/>
        <family val="2"/>
      </rPr>
      <t>Salario mínimo por actividad de actividad económica. República de Guatemala, años 2008-2015.</t>
    </r>
  </si>
  <si>
    <t>Quetzales corrientes</t>
  </si>
  <si>
    <t>Año</t>
  </si>
  <si>
    <t>Actividad económica</t>
  </si>
  <si>
    <t>Agrícolas</t>
  </si>
  <si>
    <t>No agrícolas</t>
  </si>
  <si>
    <t>De exportación  y  maquila</t>
  </si>
  <si>
    <t>Salario diario</t>
  </si>
  <si>
    <t>Q. 47.00</t>
  </si>
  <si>
    <t>Q. 48.50</t>
  </si>
  <si>
    <t>Q. 52.00</t>
  </si>
  <si>
    <t>Q. 56.00</t>
  </si>
  <si>
    <t>Q.  63.70</t>
  </si>
  <si>
    <t>Q.  68.00</t>
  </si>
  <si>
    <t>Q.  71.40</t>
  </si>
  <si>
    <t>Q.  74.97</t>
  </si>
  <si>
    <t>Q.  78.72</t>
  </si>
  <si>
    <t>Salario mensual</t>
  </si>
  <si>
    <t>Salario total</t>
  </si>
  <si>
    <t>Acuerdo Gubernativo</t>
  </si>
  <si>
    <t>No. 625-2007</t>
  </si>
  <si>
    <t>No.398-2008</t>
  </si>
  <si>
    <t>No. 347-2009</t>
  </si>
  <si>
    <t>No. 388-2010</t>
  </si>
  <si>
    <t>No. 520-2011</t>
  </si>
  <si>
    <t>No. 359-2012</t>
  </si>
  <si>
    <t>No. 537-2013</t>
  </si>
  <si>
    <t>No. 470-2014</t>
  </si>
  <si>
    <r>
      <rPr>
        <b/>
        <sz val="9"/>
        <color theme="1"/>
        <rFont val="Arial"/>
        <family val="2"/>
      </rPr>
      <t xml:space="preserve">Fuente: </t>
    </r>
    <r>
      <rPr>
        <sz val="9"/>
        <color theme="1"/>
        <rFont val="Arial"/>
        <family val="2"/>
      </rPr>
      <t xml:space="preserve">Mintrab, Observatorio Laboral. </t>
    </r>
  </si>
  <si>
    <r>
      <rPr>
        <b/>
        <i/>
        <sz val="9"/>
        <color theme="1"/>
        <rFont val="Arial"/>
        <family val="2"/>
      </rPr>
      <t xml:space="preserve">Nota: </t>
    </r>
    <r>
      <rPr>
        <i/>
        <sz val="9"/>
        <color theme="1"/>
        <rFont val="Arial"/>
        <family val="2"/>
      </rPr>
      <t>Bonificación incentivo de Q. 250 según decreto No. 37-2001.</t>
    </r>
  </si>
  <si>
    <r>
      <rPr>
        <b/>
        <sz val="9"/>
        <rFont val="Arial"/>
        <family val="2"/>
      </rPr>
      <t>Cuadro 3-2</t>
    </r>
    <r>
      <rPr>
        <sz val="9"/>
        <rFont val="Arial"/>
        <family val="2"/>
      </rPr>
      <t xml:space="preserve">. Salario medio mensual de trabajadores afiliados cotizantes al IGSS por año; según departamento. República de Guatemala, años 2010-2014. </t>
    </r>
  </si>
  <si>
    <t>(10)</t>
  </si>
  <si>
    <t xml:space="preserve">Total 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</si>
  <si>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Instituto Guatemalteco de Seguridad Social.</t>
    </r>
  </si>
  <si>
    <r>
      <rPr>
        <b/>
        <sz val="9"/>
        <rFont val="Arial"/>
        <family val="2"/>
      </rPr>
      <t>Cuadro 3-3.</t>
    </r>
    <r>
      <rPr>
        <sz val="9"/>
        <rFont val="Arial"/>
        <family val="2"/>
      </rPr>
      <t xml:space="preserve"> Ingreso promedio de cotizantes al IGSS por rama de actividad económica. República de Guatemala, años 2006-2014.</t>
    </r>
  </si>
  <si>
    <t>Agricultura, Silv., Caza y Pezca</t>
  </si>
  <si>
    <t>Explotación de minas y canteras</t>
  </si>
  <si>
    <t>Industria manufacturera</t>
  </si>
  <si>
    <t>Construcción</t>
  </si>
  <si>
    <t>Electricidad, Gas, Agua y Servicios Sanitarios</t>
  </si>
  <si>
    <t>Comercio</t>
  </si>
  <si>
    <t>Transporte, almacenaje y comunicaciones</t>
  </si>
  <si>
    <t>Servicios</t>
  </si>
  <si>
    <t>Quetzales promedio</t>
  </si>
  <si>
    <t>Dominio de estudio</t>
  </si>
  <si>
    <t>Por pertenencia étnica</t>
  </si>
  <si>
    <t>Por grupo etario</t>
  </si>
  <si>
    <t>Urbano metropolitano</t>
  </si>
  <si>
    <t>Resto urbano</t>
  </si>
  <si>
    <t>Rural</t>
  </si>
  <si>
    <t>Indígena</t>
  </si>
  <si>
    <t>No indígena</t>
  </si>
  <si>
    <t>De 15 a 24 años</t>
  </si>
  <si>
    <t>De 25 años o más</t>
  </si>
  <si>
    <t>ENEI 2002</t>
  </si>
  <si>
    <t>ENEI 2003</t>
  </si>
  <si>
    <t>ENEI 2004</t>
  </si>
  <si>
    <t>ENEI 2010</t>
  </si>
  <si>
    <t>ENEI 2011</t>
  </si>
  <si>
    <t>ENEI 2013 / 2</t>
  </si>
  <si>
    <t>ENEI 2014 / 1</t>
  </si>
  <si>
    <t>ENEI 2014 / 2</t>
  </si>
  <si>
    <r>
      <rPr>
        <b/>
        <sz val="9"/>
        <color theme="1"/>
        <rFont val="Arial"/>
        <family val="2"/>
      </rPr>
      <t xml:space="preserve">Cuadro 3-5. </t>
    </r>
    <r>
      <rPr>
        <sz val="9"/>
        <color theme="1"/>
        <rFont val="Arial"/>
        <family val="2"/>
      </rPr>
      <t>Costo y variación de la canasta básica alimentaria y ampliada; según año y mes. República de Guatemala, años 2006-2015.</t>
    </r>
  </si>
  <si>
    <t>Quetzales y porcentajes</t>
  </si>
  <si>
    <t>Mes</t>
  </si>
  <si>
    <t>Canasta básica alimentaria</t>
  </si>
  <si>
    <t>Canasta básica ampliada</t>
  </si>
  <si>
    <t>Costo diario (Q)</t>
  </si>
  <si>
    <t>Costo mensual (Q)</t>
  </si>
  <si>
    <t>Variación mensual %</t>
  </si>
  <si>
    <t>Variación interanual %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</si>
  <si>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</si>
  <si>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</si>
  <si>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</si>
  <si>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</si>
  <si>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</si>
  <si>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</si>
  <si>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</si>
  <si>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</si>
  <si>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</si>
  <si>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</si>
  <si>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</si>
  <si>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</si>
  <si>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rPr>
        <b/>
        <sz val="9"/>
        <color theme="1"/>
        <rFont val="Arial"/>
        <family val="2"/>
      </rPr>
      <t xml:space="preserve">Fuente: </t>
    </r>
    <r>
      <rPr>
        <sz val="9"/>
        <color theme="1"/>
        <rFont val="Arial"/>
        <family val="2"/>
      </rPr>
      <t>INE.</t>
    </r>
  </si>
  <si>
    <r>
      <t>Cuadro 4-1.</t>
    </r>
    <r>
      <rPr>
        <sz val="9"/>
        <rFont val="Arial"/>
        <family val="2"/>
      </rPr>
      <t xml:space="preserve"> Niños menores de 5 años que recibieron lactancia materna; según características varias.  República de Guatemala, años 2008/2009.</t>
    </r>
  </si>
  <si>
    <t>Porcentajes</t>
  </si>
  <si>
    <t>Características</t>
  </si>
  <si>
    <t>Alguna vez lactó</t>
  </si>
  <si>
    <t>Empezó a lactar dentro de la primera hora</t>
  </si>
  <si>
    <t>Empezó a lactar durante el primer día</t>
  </si>
  <si>
    <t>Área geográfica</t>
  </si>
  <si>
    <t>Urbana</t>
  </si>
  <si>
    <t>Región</t>
  </si>
  <si>
    <t>Metropolitana</t>
  </si>
  <si>
    <t>Norte</t>
  </si>
  <si>
    <t>Nororiente</t>
  </si>
  <si>
    <t>Suroriente</t>
  </si>
  <si>
    <t>Central</t>
  </si>
  <si>
    <t>Suroccidente</t>
  </si>
  <si>
    <t>Noroccidente</t>
  </si>
  <si>
    <t>Categoría étnica de la madre</t>
  </si>
  <si>
    <t>Ladino</t>
  </si>
  <si>
    <t>Nivel de educación de la madre</t>
  </si>
  <si>
    <t>Sin educación</t>
  </si>
  <si>
    <t>Primaria</t>
  </si>
  <si>
    <t>Secundaria</t>
  </si>
  <si>
    <t>Superior</t>
  </si>
  <si>
    <t>Asistencia en el parto</t>
  </si>
  <si>
    <t>Personal médico</t>
  </si>
  <si>
    <t>Comadrona</t>
  </si>
  <si>
    <t>Otro o ninguno</t>
  </si>
  <si>
    <t>Lugar del parto</t>
  </si>
  <si>
    <t>Establecimiento de salud</t>
  </si>
  <si>
    <t>En casa</t>
  </si>
  <si>
    <t>Otro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</si>
  <si>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INE. Encuesta Nacional de Salud Materno Infantil (Ensmi) 2008/2009.</t>
    </r>
  </si>
  <si>
    <r>
      <rPr>
        <b/>
        <sz val="9"/>
        <color theme="1"/>
        <rFont val="Arial"/>
        <family val="2"/>
      </rPr>
      <t xml:space="preserve">Cuadro 4-2. </t>
    </r>
    <r>
      <rPr>
        <sz val="9"/>
        <color theme="1"/>
        <rFont val="Arial"/>
        <family val="2"/>
      </rPr>
      <t>Duración mediana de la lactancia para menores de 2 años e intensidad de lactancia en menores de 6 meses por características varias. República de Guatemala, años 2008/2009.</t>
    </r>
  </si>
  <si>
    <t>Meses y porcentajes</t>
  </si>
  <si>
    <t>Duración mediana (meses)</t>
  </si>
  <si>
    <t>Intensidad de lactancia (porcentaje)</t>
  </si>
  <si>
    <t>Cualquier lactancia</t>
  </si>
  <si>
    <t>Lactancia exclusiva</t>
  </si>
  <si>
    <t>Lactancia completa</t>
  </si>
  <si>
    <t>Pecho 6 o más veces en las últimas 24 horas</t>
  </si>
  <si>
    <t>Categoría étnica</t>
  </si>
  <si>
    <t>Nivel de educación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</si>
  <si>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Encuesta Nacional de Salud Materno Infantil (Ensmi) 2008/2009.</t>
    </r>
  </si>
  <si>
    <t>Definiciones:</t>
  </si>
  <si>
    <t>Lactancia exclusiva: solo pecho.</t>
  </si>
  <si>
    <t>Lactancia completa: pecho y agua.</t>
  </si>
  <si>
    <r>
      <t xml:space="preserve">Cuadro 4-3. </t>
    </r>
    <r>
      <rPr>
        <sz val="9"/>
        <color theme="1"/>
        <rFont val="Arial"/>
        <family val="2"/>
      </rPr>
      <t xml:space="preserve">Niños de 0 a 23 meses por tipo de lactancia; según características varias. Repúblic de Guatemala, años 2008/2009.      </t>
    </r>
  </si>
  <si>
    <t>0 a 3 meses</t>
  </si>
  <si>
    <t>0 a 5 meses</t>
  </si>
  <si>
    <t>6 a 9 meses</t>
  </si>
  <si>
    <t>12 a 15 meses</t>
  </si>
  <si>
    <t>20 a 23 meses</t>
  </si>
  <si>
    <t>No lactando</t>
  </si>
  <si>
    <t>Lactancia predominante</t>
  </si>
  <si>
    <t>Lactancia complementaria</t>
  </si>
  <si>
    <t>Lactancia continuada</t>
  </si>
  <si>
    <r>
      <rPr>
        <b/>
        <sz val="9"/>
        <color theme="1"/>
        <rFont val="Arial"/>
        <family val="2"/>
      </rPr>
      <t xml:space="preserve">Fuente: </t>
    </r>
    <r>
      <rPr>
        <sz val="9"/>
        <color theme="1"/>
        <rFont val="Arial"/>
        <family val="2"/>
      </rPr>
      <t>Encuesta Nacional de Salud Materno Infantil (Ensmi) 2008/2009.</t>
    </r>
  </si>
  <si>
    <r>
      <rPr>
        <b/>
        <sz val="9"/>
        <color theme="1"/>
        <rFont val="Arial"/>
        <family val="2"/>
      </rPr>
      <t xml:space="preserve">Cuadro 4-4. </t>
    </r>
    <r>
      <rPr>
        <sz val="9"/>
        <color theme="1"/>
        <rFont val="Arial"/>
        <family val="2"/>
      </rPr>
      <t>Distribución porcentual de las mujeres en edad fértil (15 a 49 años de edad), por nivel de educación más alto alcanzado; según características seleccionadas. República de Guatemala, año 2008/2009.</t>
    </r>
  </si>
  <si>
    <t>Alfabetización</t>
  </si>
  <si>
    <t>Incompleta</t>
  </si>
  <si>
    <t>Completa</t>
  </si>
  <si>
    <t>Grupo de edad</t>
  </si>
  <si>
    <t>Grupo étnico</t>
  </si>
  <si>
    <r>
      <rPr>
        <b/>
        <sz val="9"/>
        <color theme="1"/>
        <rFont val="Arial"/>
        <family val="2"/>
      </rPr>
      <t xml:space="preserve">Fuente: </t>
    </r>
    <r>
      <rPr>
        <sz val="9"/>
        <color theme="1"/>
        <rFont val="Arial"/>
        <family val="2"/>
      </rPr>
      <t>INE. Encuesta Nacional de Salud Materno Infantil - ENSMI 2008/2009.</t>
    </r>
  </si>
  <si>
    <r>
      <t xml:space="preserve">Cuadro 4-5. </t>
    </r>
    <r>
      <rPr>
        <sz val="9"/>
        <color theme="1"/>
        <rFont val="Arial"/>
        <family val="2"/>
      </rPr>
      <t>Mujeres de 15 a 49 años de edad que leen con facilidad, leen un periódico o ven televisión por lo menos una vez a la semana o escuchan la radio todos los días; según características seleccionadas. República de Guatemala, año 2008/2009.</t>
    </r>
  </si>
  <si>
    <t>Capacidad de comprensión</t>
  </si>
  <si>
    <t xml:space="preserve">Ningún medio </t>
  </si>
  <si>
    <t>Una vez a la semana</t>
  </si>
  <si>
    <t>Radio todos los días</t>
  </si>
  <si>
    <t>Los 3 medios</t>
  </si>
  <si>
    <t xml:space="preserve">Periódico </t>
  </si>
  <si>
    <t>Televisión</t>
  </si>
  <si>
    <t>Primaria incompleta</t>
  </si>
  <si>
    <t>Primaria completa</t>
  </si>
  <si>
    <t>Secundaria incompleta</t>
  </si>
  <si>
    <t>Secundaria completa</t>
  </si>
  <si>
    <r>
      <t xml:space="preserve">Cuadro 5-1. </t>
    </r>
    <r>
      <rPr>
        <sz val="9"/>
        <color theme="1"/>
        <rFont val="Arial"/>
        <family val="2"/>
      </rPr>
      <t>Consultas por diarrea aguda en niños y niñas menores de cinco años; según departamento. República de Guatemala, años 2010-2015.</t>
    </r>
  </si>
  <si>
    <t>Número de consultas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</si>
  <si>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</si>
  <si>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</si>
  <si>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</si>
  <si>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</si>
  <si>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</si>
  <si>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</si>
  <si>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</si>
  <si>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</si>
  <si>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</si>
  <si>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 xml:space="preserve">Alta Verapaz </t>
  </si>
  <si>
    <t xml:space="preserve"> Baja Verapaz </t>
  </si>
  <si>
    <t xml:space="preserve">Chimaltenango </t>
  </si>
  <si>
    <t xml:space="preserve">Chiquimula </t>
  </si>
  <si>
    <t xml:space="preserve"> El Peten </t>
  </si>
  <si>
    <t xml:space="preserve"> El Progreso </t>
  </si>
  <si>
    <t xml:space="preserve">Escuintla </t>
  </si>
  <si>
    <t xml:space="preserve">Guatemala </t>
  </si>
  <si>
    <t xml:space="preserve"> Huehuetenango </t>
  </si>
  <si>
    <t xml:space="preserve"> Izabal </t>
  </si>
  <si>
    <t xml:space="preserve">Jalapa </t>
  </si>
  <si>
    <t xml:space="preserve"> Jutiapa </t>
  </si>
  <si>
    <t xml:space="preserve"> Quetzaltenango </t>
  </si>
  <si>
    <t xml:space="preserve"> Quiché </t>
  </si>
  <si>
    <t xml:space="preserve"> Retalhuleu </t>
  </si>
  <si>
    <t xml:space="preserve"> Sacatepéquez </t>
  </si>
  <si>
    <t xml:space="preserve">San Marcos </t>
  </si>
  <si>
    <t xml:space="preserve">Santa Rosa </t>
  </si>
  <si>
    <t xml:space="preserve">Solola </t>
  </si>
  <si>
    <t xml:space="preserve">Suchitepequez </t>
  </si>
  <si>
    <t xml:space="preserve">Totonicapan </t>
  </si>
  <si>
    <t xml:space="preserve">Zacapa 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</si>
  <si>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Sistema de Información Gerencial de Salud, Ministerio de Salud Pública y Asistencia Social.</t>
    </r>
  </si>
  <si>
    <r>
      <rPr>
        <b/>
        <i/>
        <sz val="9"/>
        <color theme="1"/>
        <rFont val="Arial"/>
        <family val="2"/>
      </rPr>
      <t>Nota:</t>
    </r>
    <r>
      <rPr>
        <i/>
        <sz val="9"/>
        <color theme="1"/>
        <rFont val="Arial"/>
        <family val="2"/>
      </rPr>
      <t xml:space="preserve"> Datos preliminares a noviembre, para el año 2015. </t>
    </r>
  </si>
  <si>
    <r>
      <rPr>
        <b/>
        <sz val="9"/>
        <color theme="1"/>
        <rFont val="Arial"/>
        <family val="2"/>
      </rPr>
      <t xml:space="preserve">Fuente: </t>
    </r>
    <r>
      <rPr>
        <sz val="9"/>
        <color theme="1"/>
        <rFont val="Arial"/>
        <family val="2"/>
      </rPr>
      <t>Sistema de Información Gerencial de Salud, Ministerio de Salud Pública y Asistencia Social.</t>
    </r>
  </si>
  <si>
    <r>
      <rPr>
        <b/>
        <i/>
        <sz val="9"/>
        <rFont val="Arial"/>
        <family val="2"/>
      </rPr>
      <t>Nota:</t>
    </r>
    <r>
      <rPr>
        <i/>
        <sz val="9"/>
        <rFont val="Arial"/>
        <family val="2"/>
      </rPr>
      <t xml:space="preserve"> Datos preliminares a noviembre, para el año 2015. </t>
    </r>
  </si>
  <si>
    <r>
      <rPr>
        <b/>
        <sz val="9"/>
        <rFont val="Arial"/>
        <family val="2"/>
      </rPr>
      <t>Cuadro 5-2.</t>
    </r>
    <r>
      <rPr>
        <sz val="9"/>
        <rFont val="Arial"/>
        <family val="2"/>
      </rPr>
      <t xml:space="preserve"> Consultas por Infecciones Respiratorias Agudas (IRA) en niños y niñas menores de cinco años; según departamento. República de Guatemala, años 2010-2015.</t>
    </r>
  </si>
  <si>
    <t>Porcentaje</t>
  </si>
  <si>
    <t>Porcentaje con desnutrición crónica (Talla para la edad)</t>
  </si>
  <si>
    <t>Porcentaje con desnutrición aguda (Peso para la talla)</t>
  </si>
  <si>
    <t>Porcentaje con desnutrición global (Peso para la edad)</t>
  </si>
  <si>
    <t>Severa</t>
  </si>
  <si>
    <r>
      <rPr>
        <b/>
        <sz val="9"/>
        <rFont val="Arial"/>
        <family val="2"/>
      </rPr>
      <t xml:space="preserve">Fuente: </t>
    </r>
    <r>
      <rPr>
        <sz val="9"/>
        <rFont val="Arial"/>
        <family val="2"/>
      </rPr>
      <t>Encuesta Nacional de Salud Materno Infantil (Ensmi) 2008/2009.</t>
    </r>
  </si>
  <si>
    <r>
      <rPr>
        <b/>
        <i/>
        <sz val="9"/>
        <rFont val="Arial"/>
        <family val="2"/>
      </rPr>
      <t xml:space="preserve">Severa: </t>
    </r>
    <r>
      <rPr>
        <i/>
        <sz val="9"/>
        <rFont val="Arial"/>
        <family val="2"/>
      </rPr>
      <t xml:space="preserve">niños que están 3 (DE) o más por debajo de la media. </t>
    </r>
  </si>
  <si>
    <r>
      <rPr>
        <b/>
        <i/>
        <sz val="9"/>
        <rFont val="Arial"/>
        <family val="2"/>
      </rPr>
      <t xml:space="preserve">Total: </t>
    </r>
    <r>
      <rPr>
        <i/>
        <sz val="9"/>
        <rFont val="Arial"/>
        <family val="2"/>
      </rPr>
      <t>niños que están 2 (DE) o más por debajo de la media. Incluye a los niños que están 3 (DE) o más por debajo de la media.</t>
    </r>
  </si>
  <si>
    <t>Menores de 5 años</t>
  </si>
  <si>
    <t>Mujeres edad fértil</t>
  </si>
  <si>
    <t>No embarazadas</t>
  </si>
  <si>
    <t>Embarazadas</t>
  </si>
  <si>
    <r>
      <rPr>
        <b/>
        <sz val="9"/>
        <rFont val="Arial"/>
        <family val="2"/>
      </rPr>
      <t>Fuente:</t>
    </r>
    <r>
      <rPr>
        <sz val="9"/>
        <rFont val="Arial"/>
        <family val="2"/>
      </rPr>
      <t xml:space="preserve"> Encuesta Nacional de Salud Materno Infantil (Ensmi) 2008/2009.</t>
    </r>
  </si>
  <si>
    <t>Centímetros</t>
  </si>
  <si>
    <t>Talla promedio en cms</t>
  </si>
  <si>
    <t>Porcentaje con menos de 145 cms</t>
  </si>
  <si>
    <t xml:space="preserve">     Urbana</t>
  </si>
  <si>
    <t xml:space="preserve">     Rural</t>
  </si>
  <si>
    <t>Departamentos</t>
  </si>
  <si>
    <t xml:space="preserve">     Guatemala</t>
  </si>
  <si>
    <t xml:space="preserve">     El Progreso</t>
  </si>
  <si>
    <t xml:space="preserve">     Sacatepéquez</t>
  </si>
  <si>
    <t xml:space="preserve">     Chimaltenango</t>
  </si>
  <si>
    <t xml:space="preserve">     Escuintla</t>
  </si>
  <si>
    <t xml:space="preserve">     Santa Rosa</t>
  </si>
  <si>
    <t xml:space="preserve">     Sololá</t>
  </si>
  <si>
    <t xml:space="preserve">     Totonicapán</t>
  </si>
  <si>
    <t xml:space="preserve">     Quetzaltenango</t>
  </si>
  <si>
    <t xml:space="preserve">     Suchitepéquez</t>
  </si>
  <si>
    <t xml:space="preserve">     Retalhuleu</t>
  </si>
  <si>
    <t xml:space="preserve">     San Marcos</t>
  </si>
  <si>
    <t xml:space="preserve">     Huehuetenango</t>
  </si>
  <si>
    <t xml:space="preserve">     Quiché</t>
  </si>
  <si>
    <t xml:space="preserve">     Baja Verapaz</t>
  </si>
  <si>
    <t xml:space="preserve">     Alta Verapaz</t>
  </si>
  <si>
    <t xml:space="preserve">     Petén</t>
  </si>
  <si>
    <t xml:space="preserve">     Izabal</t>
  </si>
  <si>
    <t xml:space="preserve">     Zacapa</t>
  </si>
  <si>
    <t xml:space="preserve">     Chiquimula</t>
  </si>
  <si>
    <t xml:space="preserve">     Jalapa</t>
  </si>
  <si>
    <t xml:space="preserve">     Jutiapa</t>
  </si>
  <si>
    <t xml:space="preserve">     Indígena</t>
  </si>
  <si>
    <t xml:space="preserve">     Ladino</t>
  </si>
  <si>
    <t xml:space="preserve">     Sin educación</t>
  </si>
  <si>
    <t xml:space="preserve">     Primaria</t>
  </si>
  <si>
    <t xml:space="preserve">     Secundaria o más</t>
  </si>
  <si>
    <r>
      <rPr>
        <b/>
        <sz val="9"/>
        <rFont val="Arial"/>
        <family val="2"/>
      </rPr>
      <t>Fuente:</t>
    </r>
    <r>
      <rPr>
        <sz val="9"/>
        <rFont val="Arial"/>
        <family val="2"/>
      </rPr>
      <t xml:space="preserve"> INE. Encuesta Nacional de Salud Materno Infantil (Ensmi) 2008/2009.</t>
    </r>
  </si>
  <si>
    <t>Índice de masa corporal (IMC)</t>
  </si>
  <si>
    <t>Bajo (menos de 18.5)</t>
  </si>
  <si>
    <t>Normal (Entre 18.5 y 24.9)</t>
  </si>
  <si>
    <t>Sobre peso (Entre 25.0 y 29.9)</t>
  </si>
  <si>
    <t>Obesidad (De 30.0 o más)</t>
  </si>
  <si>
    <r>
      <t xml:space="preserve">Cuadro 6-6.  </t>
    </r>
    <r>
      <rPr>
        <sz val="9"/>
        <color theme="1"/>
        <rFont val="Arial"/>
        <family val="2"/>
      </rPr>
      <t>Distribución de los niños recién nacidos; según peso reportado por la madre. República de Guatemala, años 2008/2009.</t>
    </r>
  </si>
  <si>
    <t>Menos de 2.5 kilos</t>
  </si>
  <si>
    <t>2.5 kilos o más</t>
  </si>
  <si>
    <t>No sabe</t>
  </si>
  <si>
    <r>
      <rPr>
        <b/>
        <sz val="9"/>
        <rFont val="Arial"/>
        <family val="2"/>
      </rPr>
      <t xml:space="preserve">Fuente: </t>
    </r>
    <r>
      <rPr>
        <sz val="9"/>
        <rFont val="Arial"/>
        <family val="2"/>
      </rPr>
      <t>INE. Encuesta Nacional de Salud Materno Infantil (Ensmi), 2008/2009.</t>
    </r>
  </si>
  <si>
    <r>
      <t xml:space="preserve">Cuadro 7-1. </t>
    </r>
    <r>
      <rPr>
        <sz val="9"/>
        <color theme="1"/>
        <rFont val="Arial"/>
        <family val="2"/>
      </rPr>
      <t>Presupuesto en Seguridad Alimentaria y Nutricional (SAN), del Plan del Pacto Hambre Cero (PH0), por criterios de seguimiento y porcentaje de ejecución; según institución. Año 2012.</t>
    </r>
  </si>
  <si>
    <t>Institución</t>
  </si>
  <si>
    <t>Criterios de seguimiento (cifras en Quetzales)</t>
  </si>
  <si>
    <t>Porcentaje de ejecución %</t>
  </si>
  <si>
    <t xml:space="preserve">Asignado </t>
  </si>
  <si>
    <t xml:space="preserve">Vigente </t>
  </si>
  <si>
    <t xml:space="preserve">Ejecutado </t>
  </si>
  <si>
    <t>Total presupuesto</t>
  </si>
  <si>
    <t>Ministerios</t>
  </si>
  <si>
    <t>Ministerio de Educación Pública -Mineduc-</t>
  </si>
  <si>
    <t>Ministerio de Salud Pública y Asistencia Social -Mspas-</t>
  </si>
  <si>
    <t xml:space="preserve">Ministerio de Economía -Mineco- </t>
  </si>
  <si>
    <t>Ministerio de Trabajo -Mintrab-</t>
  </si>
  <si>
    <t>Ministerio de Agricultura, Ganadería y Alimentación -MAGA-</t>
  </si>
  <si>
    <t>Ministerio de Comunicaciones, Infraestructura y Vivienda  -Micivi-</t>
  </si>
  <si>
    <t>Ministerio de Ambiente y Recursos Naturales  -MARN-</t>
  </si>
  <si>
    <t>Ministerio de Desarrollo Social -Mides-</t>
  </si>
  <si>
    <t>Secretarías</t>
  </si>
  <si>
    <t>Secretaría de Coordinación Ejecutiva de la Presidencia -SCEP-</t>
  </si>
  <si>
    <t>Secretaría de Bienestar Social -SBS-</t>
  </si>
  <si>
    <t>Secretaría de Obras Sociales de la Esposa del Presidente -Sosep-</t>
  </si>
  <si>
    <t>Secretaría de Seguridad Aliementaria y Nutricional -Sesan-</t>
  </si>
  <si>
    <t>Descentralizadas</t>
  </si>
  <si>
    <t>Coordinadora Nacional para la Reducción de Desastres -Conred-</t>
  </si>
  <si>
    <t>Instituto de Ciencia y Tecnología Agrícola -ICTA-</t>
  </si>
  <si>
    <t>Comisión Nacional de Alfabetización -Conalfa-</t>
  </si>
  <si>
    <t>Instituto Nacional de Comercialización Agrícola -Indeca-</t>
  </si>
  <si>
    <r>
      <rPr>
        <b/>
        <sz val="9"/>
        <color theme="1"/>
        <rFont val="Arial"/>
        <family val="2"/>
      </rPr>
      <t xml:space="preserve">Fuente: </t>
    </r>
    <r>
      <rPr>
        <sz val="9"/>
        <color theme="1"/>
        <rFont val="Arial"/>
        <family val="2"/>
      </rPr>
      <t>Elaborado por Sesan con datos de Sicoin-Minfin, 2016.</t>
    </r>
  </si>
  <si>
    <r>
      <t xml:space="preserve">Cuadro 7-2. </t>
    </r>
    <r>
      <rPr>
        <sz val="9"/>
        <color theme="1"/>
        <rFont val="Arial"/>
        <family val="2"/>
      </rPr>
      <t>Presupuesto en Seguridad Alimentaria y Nutricional (SAN), del Pacto Hambre Cero (PH0); por criterios de seguimiento y porcentaje de ejecución, según institución.  Año 2013.</t>
    </r>
  </si>
  <si>
    <t>Instituciones</t>
  </si>
  <si>
    <t>Vigente</t>
  </si>
  <si>
    <t>Ministerio de Economía -Mineco-</t>
  </si>
  <si>
    <t xml:space="preserve">Ministerio de Trabajo -Mintrab- </t>
  </si>
  <si>
    <t>Ministerio de Agricultura Ganadería y Alimentación -MAGA-</t>
  </si>
  <si>
    <t>Ministerio de Comunicaciones, Infraestructura y Vivienda -Micivi-</t>
  </si>
  <si>
    <t>Ministerio de Ambiente y Recursos Naturales -MARN-</t>
  </si>
  <si>
    <t>Ministerio de Desarrollo Social -Midex-</t>
  </si>
  <si>
    <t>Secretaria Seprem</t>
  </si>
  <si>
    <t>Sesan</t>
  </si>
  <si>
    <t>ICTA</t>
  </si>
  <si>
    <t>Infom</t>
  </si>
  <si>
    <t xml:space="preserve">Conalfa </t>
  </si>
  <si>
    <t>Indeca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</si>
  <si>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Elaborado por Sesan con datos de Sicoin-Minfin, 2016.</t>
    </r>
  </si>
  <si>
    <r>
      <t xml:space="preserve">Cuadro 7-3. </t>
    </r>
    <r>
      <rPr>
        <sz val="9"/>
        <color theme="1"/>
        <rFont val="Arial"/>
        <family val="2"/>
      </rPr>
      <t>Presupuesto en Seguridad Alimentaria y Nutricional (SAN), del Pacto Hambre Cero (PH0); por criterios de seguimiento y porcentaje de ejecución, según institución. Año 2014.</t>
    </r>
  </si>
  <si>
    <t xml:space="preserve">Instituciones </t>
  </si>
  <si>
    <t>Porcentaje de ejecución (%)</t>
  </si>
  <si>
    <t xml:space="preserve">Ministerios </t>
  </si>
  <si>
    <t>Mineduc</t>
  </si>
  <si>
    <t>Mspas</t>
  </si>
  <si>
    <t>MAGA</t>
  </si>
  <si>
    <t>Micivi</t>
  </si>
  <si>
    <t>MARN</t>
  </si>
  <si>
    <t>Mides</t>
  </si>
  <si>
    <t>SCEP</t>
  </si>
  <si>
    <t>Sosep</t>
  </si>
  <si>
    <t>SBS</t>
  </si>
  <si>
    <t>Conalfa</t>
  </si>
  <si>
    <t>Fontierras</t>
  </si>
  <si>
    <r>
      <t xml:space="preserve">Cuadro 7-4. </t>
    </r>
    <r>
      <rPr>
        <sz val="9"/>
        <color theme="1"/>
        <rFont val="Arial"/>
        <family val="2"/>
      </rPr>
      <t>Presupuesto en Seguridad Alimentaria y Nutricional (SAN), del Pacto Hambre Cero (PH0); por criterios de seguimiento y porcentaje de ejecución, según institución. Año 2015.</t>
    </r>
  </si>
  <si>
    <r>
      <t xml:space="preserve">Cuadro 7-5. </t>
    </r>
    <r>
      <rPr>
        <sz val="9"/>
        <color theme="1"/>
        <rFont val="Arial"/>
        <family val="2"/>
      </rPr>
      <t>Presupuesto en Seguridad Alimentaria y Nutricional (SAN), del Plan del Pacto Hambre Cero (PH0), por criterios de seguimiento asignado, vigente y ejecutado y porcentaje de ejecución; según actividad presupuestaria. Año 2012.</t>
    </r>
  </si>
  <si>
    <t>Actividad presupuestaria</t>
  </si>
  <si>
    <t>Asignado</t>
  </si>
  <si>
    <t>Ejecutado</t>
  </si>
  <si>
    <t>Total presupuesto PPH0</t>
  </si>
  <si>
    <t>Provisión de alimentación escolar</t>
  </si>
  <si>
    <t xml:space="preserve">Inmunizaciones </t>
  </si>
  <si>
    <t xml:space="preserve">Prevención y control de la desnutrición </t>
  </si>
  <si>
    <t xml:space="preserve">Prevención y promoción de la salud reproductiva </t>
  </si>
  <si>
    <t>Fortalecimiento a medicamentos (ventana de los 100 días)</t>
  </si>
  <si>
    <t xml:space="preserve">Vigilancia del sistema de salud </t>
  </si>
  <si>
    <t xml:space="preserve">Administración de la salud ambiental </t>
  </si>
  <si>
    <t>Desarrollo de la micro, pequeña y mediana empresa</t>
  </si>
  <si>
    <t>Servicios de protección al consumidor</t>
  </si>
  <si>
    <t xml:space="preserve">Regulaciones de asuntos laborales y de empleo </t>
  </si>
  <si>
    <t>Seguridad alimentaria nutricional</t>
  </si>
  <si>
    <t>Disponibilidad de alimentos</t>
  </si>
  <si>
    <t>Desarrollo económico rural agropecuario</t>
  </si>
  <si>
    <t>Servicios de coordinación regional y extensión rural</t>
  </si>
  <si>
    <t>Dirección y coordinación desarrollo de la infraestructura vial</t>
  </si>
  <si>
    <t>Construcción, ampliación, rehabilitación y pavimentación de carreteras primarias, puentes y distribuidores de tránsito</t>
  </si>
  <si>
    <t>Sistema integrado de gestión ambiental nacional</t>
  </si>
  <si>
    <t>Gestión socio-ambiental desconcentrada</t>
  </si>
  <si>
    <t>Conservación y protección de los recursos naturales</t>
  </si>
  <si>
    <t>Sustentabilidad ambiental</t>
  </si>
  <si>
    <t>Adaptación y mitigación al cambio climático</t>
  </si>
  <si>
    <t>Actividades centrales de desarrollo social (Mides)</t>
  </si>
  <si>
    <t>Protección al adulto mayor</t>
  </si>
  <si>
    <t>Hambre cero (Mides)</t>
  </si>
  <si>
    <t>Familias seguras</t>
  </si>
  <si>
    <t xml:space="preserve">Empleabilidad de jóvenes </t>
  </si>
  <si>
    <t>Productividad rural</t>
  </si>
  <si>
    <t>Rectoria y coordinación social</t>
  </si>
  <si>
    <t>Coordinación de politicas y proyectos de desarrollo</t>
  </si>
  <si>
    <t xml:space="preserve">Actividadaes de bienestar social </t>
  </si>
  <si>
    <t xml:space="preserve">Fortalecimiento y apoyo familiar y comunitario </t>
  </si>
  <si>
    <t>Proteccion, abrigo y rehabilitación familiar</t>
  </si>
  <si>
    <t>Obras sociales (Sosep)</t>
  </si>
  <si>
    <t>Coordinación de seguridad alimentaria y nutricional</t>
  </si>
  <si>
    <t>Actividades centrales de gestión de riesgo (Conred)</t>
  </si>
  <si>
    <t xml:space="preserve">Gestión de riesgo </t>
  </si>
  <si>
    <t>Emergencia alimentaria en Jalapa</t>
  </si>
  <si>
    <t>Ciencia, tecnología e innovación agrícola</t>
  </si>
  <si>
    <t>Actividades centrales de asistencia alimentaria  (Indeca)</t>
  </si>
  <si>
    <t>Apoyo a la asistencia alimentaria</t>
  </si>
  <si>
    <t>Beneficiado de granos básicos</t>
  </si>
  <si>
    <r>
      <t xml:space="preserve">Cuadro 7-6. </t>
    </r>
    <r>
      <rPr>
        <sz val="9"/>
        <color theme="1"/>
        <rFont val="Arial"/>
        <family val="2"/>
      </rPr>
      <t>Ejecución del Plan del Pacto Hambre Cero (PPH0); según componente y porcentaje de ejecución. Año 2013.</t>
    </r>
  </si>
  <si>
    <t>Componente</t>
  </si>
  <si>
    <t>Criterios de Seguimiento (cifras en Quetzales)</t>
  </si>
  <si>
    <t>Provisión de servicios básicos de salud y nutrición</t>
  </si>
  <si>
    <t>Promoción de lactancia materna y alimentación complementaria</t>
  </si>
  <si>
    <t>Alimentos fortificados</t>
  </si>
  <si>
    <t>Atención a población vulnerable a la inseguridad alimentaria</t>
  </si>
  <si>
    <t>Mejoramiento de los ingresos y la economía familia</t>
  </si>
  <si>
    <t>Agua y saneamiento</t>
  </si>
  <si>
    <t>Gobernanza local</t>
  </si>
  <si>
    <t>Escuelas saludables</t>
  </si>
  <si>
    <t>Hogar saludable</t>
  </si>
  <si>
    <t xml:space="preserve">Ejes transversales </t>
  </si>
  <si>
    <r>
      <rPr>
        <b/>
        <sz val="9"/>
        <rFont val="Arial"/>
        <family val="2"/>
      </rPr>
      <t>Fuente:</t>
    </r>
    <r>
      <rPr>
        <sz val="9"/>
        <color theme="1"/>
        <rFont val="Arial"/>
        <family val="2"/>
      </rPr>
      <t xml:space="preserve"> Elaborado por Sesan con datos de Sicoin-Minfin, 2016.</t>
    </r>
  </si>
  <si>
    <t xml:space="preserve">Componente, eje transversal y grupo institucional </t>
  </si>
  <si>
    <t>Criterios de Seguimiento</t>
  </si>
  <si>
    <t xml:space="preserve">Mes </t>
  </si>
  <si>
    <t xml:space="preserve">Enero </t>
  </si>
  <si>
    <t xml:space="preserve">Febrero </t>
  </si>
  <si>
    <t xml:space="preserve">Marzo </t>
  </si>
  <si>
    <t xml:space="preserve">Abril </t>
  </si>
  <si>
    <t xml:space="preserve">Mayo </t>
  </si>
  <si>
    <t xml:space="preserve">Junio </t>
  </si>
  <si>
    <t xml:space="preserve">Julio </t>
  </si>
  <si>
    <t xml:space="preserve">Agosto </t>
  </si>
  <si>
    <t xml:space="preserve">Septiembre </t>
  </si>
  <si>
    <t xml:space="preserve">Noviembre </t>
  </si>
  <si>
    <t xml:space="preserve">Diciembre </t>
  </si>
  <si>
    <t>(02</t>
  </si>
  <si>
    <t>Componentes directos</t>
  </si>
  <si>
    <t>Componente de viabilidad</t>
  </si>
  <si>
    <t>Mejoramiento de los ingresos y la economía familiar</t>
  </si>
  <si>
    <t>Eje transversal</t>
  </si>
  <si>
    <t>Coordinación interinstitucional</t>
  </si>
  <si>
    <t>Comunicación para la seguridad alimentaria y nutricional</t>
  </si>
  <si>
    <t>Participación comunitaria</t>
  </si>
  <si>
    <t>Sistema de monitoreo y evaluación</t>
  </si>
  <si>
    <r>
      <t xml:space="preserve">Fuente: </t>
    </r>
    <r>
      <rPr>
        <sz val="9"/>
        <color theme="1"/>
        <rFont val="Arial"/>
        <family val="2"/>
      </rPr>
      <t>Elaborado por Sesan con datos de Sicoin-Minfin, 2016.</t>
    </r>
  </si>
  <si>
    <r>
      <t xml:space="preserve">Cuadro 7-7. </t>
    </r>
    <r>
      <rPr>
        <sz val="9"/>
        <color theme="1"/>
        <rFont val="Arial"/>
        <family val="2"/>
      </rPr>
      <t>Ejecución del Plan del Pacto Hambre Cero (PPH0); por criterios de seguimiento, mes y porcentaje de ejecución, según componentes y eje transversal. Año 2014.</t>
    </r>
  </si>
  <si>
    <r>
      <t xml:space="preserve">Cuadro 7-8. </t>
    </r>
    <r>
      <rPr>
        <sz val="9"/>
        <color theme="1"/>
        <rFont val="Arial"/>
        <family val="2"/>
      </rPr>
      <t>Ejecución del plan del pacto hambre cero (PPH0); por criterios de seguimiento, mes y porcentaje de ejecución, según institución (ministerios, secretarías, descentralizadas) y grupo institucional. Año 2014.</t>
    </r>
  </si>
  <si>
    <t xml:space="preserve">Institución y grupo institucional </t>
  </si>
  <si>
    <t>Criterios de seguimiento</t>
  </si>
  <si>
    <t>(10</t>
  </si>
  <si>
    <t>(14</t>
  </si>
  <si>
    <t>Ministerio de Educación</t>
  </si>
  <si>
    <t>Ministerio de Salud Pública y Asistencia Social</t>
  </si>
  <si>
    <t>Ministerio de Agricultura, Ganadería y Alimentación</t>
  </si>
  <si>
    <t>Ministerio de Comunicaciones, Infraestructura y Vivienda</t>
  </si>
  <si>
    <t>Ministerio de Ambiente y Recursos Naturales</t>
  </si>
  <si>
    <t>Ministerio de Desarrollo Social</t>
  </si>
  <si>
    <t>Secretaría de Coordinación Ejecutiva de la Presidencia</t>
  </si>
  <si>
    <t>Secretaría de Obras Sociales de la Esposa del Presidente</t>
  </si>
  <si>
    <t>Secretaría de Seguridad Alimentaria y Nutricional</t>
  </si>
  <si>
    <t>Secretaría de Bienestar Social de la Presidencia</t>
  </si>
  <si>
    <t>Instituto de Fomento Municipal -Infom-</t>
  </si>
  <si>
    <t>Consejo Nacional de Alfabetización -Conalfa-</t>
  </si>
  <si>
    <t xml:space="preserve">Fondo de Tierras </t>
  </si>
  <si>
    <t>Grupo institucional (total)</t>
  </si>
  <si>
    <t>Gobierno central</t>
  </si>
  <si>
    <r>
      <t xml:space="preserve">Cuadro 7-9. </t>
    </r>
    <r>
      <rPr>
        <sz val="9"/>
        <color theme="1"/>
        <rFont val="Arial"/>
        <family val="2"/>
      </rPr>
      <t>Ejecución del plan del pacto hambre cero (PPH0); por criterios de seguimiento, mes y porcentaje de ejecución, según componentes y eje transversal. Año 2015.</t>
    </r>
  </si>
  <si>
    <t>Sistema de información de seguridad alimentaria y nutricional</t>
  </si>
  <si>
    <r>
      <t xml:space="preserve">Cuadro 7-10. </t>
    </r>
    <r>
      <rPr>
        <sz val="9"/>
        <color theme="1"/>
        <rFont val="Arial"/>
        <family val="2"/>
      </rPr>
      <t>Ejecución del plan del pacto hambre cero (PPH0); por criterios de seguimiento, mes y porcentaje de ejecución, según institución (ministerios, secretarías, descentralizadas) y grupo institucional. Año 2015.</t>
    </r>
  </si>
  <si>
    <r>
      <t xml:space="preserve">Cuadro 7-11. </t>
    </r>
    <r>
      <rPr>
        <sz val="9"/>
        <color theme="1"/>
        <rFont val="Arial"/>
        <family val="2"/>
      </rPr>
      <t>Presupuesto de la ventana de los mil días, por criterios de seguimiento y porcentaje de ejecución; según departamento. Año 2013.</t>
    </r>
  </si>
  <si>
    <t xml:space="preserve">El Progreso </t>
  </si>
  <si>
    <t xml:space="preserve">Quetzaltenango </t>
  </si>
  <si>
    <t xml:space="preserve">Baja Verapaz </t>
  </si>
  <si>
    <t xml:space="preserve">Izabal </t>
  </si>
  <si>
    <t xml:space="preserve">Jutiapa </t>
  </si>
  <si>
    <r>
      <rPr>
        <b/>
        <sz val="9"/>
        <color theme="1"/>
        <rFont val="Arial"/>
        <family val="2"/>
      </rPr>
      <t>Fuente</t>
    </r>
    <r>
      <rPr>
        <sz val="9"/>
        <color theme="1"/>
        <rFont val="Arial"/>
        <family val="2"/>
      </rPr>
      <t>: Elaborado por Sesan con datos de Sicoin-Minfin, 2016.</t>
    </r>
  </si>
  <si>
    <r>
      <t xml:space="preserve">Cuadro 7-12. </t>
    </r>
    <r>
      <rPr>
        <sz val="9"/>
        <color theme="1"/>
        <rFont val="Arial"/>
        <family val="2"/>
      </rPr>
      <t>Presupuesto de la ventana de los mil días, por criterios de seguimiento y porcentaje de ejecución; según tipo de acción. Año 2013.</t>
    </r>
  </si>
  <si>
    <t xml:space="preserve"> Acción de la ventana de los mil días </t>
  </si>
  <si>
    <t xml:space="preserve">Promoción y apoyo de la lactancia materna </t>
  </si>
  <si>
    <t xml:space="preserve">Suplementación de zinc terapéutico en el manejo de la diarrea </t>
  </si>
  <si>
    <t>Desparasitación y vacunación de niños y niñas</t>
  </si>
  <si>
    <t>Suplementación de vitamina "A" y micronutrientes a niños y niñas</t>
  </si>
  <si>
    <t xml:space="preserve">Suplementación con micronutrientes, hierro y ácido fólico a mujer en edad fértil </t>
  </si>
  <si>
    <r>
      <t xml:space="preserve">Cuadro 7-13. </t>
    </r>
    <r>
      <rPr>
        <sz val="9"/>
        <color theme="1"/>
        <rFont val="Arial"/>
        <family val="2"/>
      </rPr>
      <t>Presupuesto de la ventana de los mil días, por criterios de seguimiento y porcentaje de ejecución; según tipo de acción. Año 2014.</t>
    </r>
  </si>
  <si>
    <t xml:space="preserve">Promoción y Apoyo de la Lactancia Materna </t>
  </si>
  <si>
    <t xml:space="preserve">Suplementación de Zinc Terapéutico en el Manejo de la Diarrea </t>
  </si>
  <si>
    <t>Desparasitación y Vacunación de Niños y Niñas</t>
  </si>
  <si>
    <t>Suplementación de Vitamina "A " y Micronutrientes a Niños y Niñas</t>
  </si>
  <si>
    <t xml:space="preserve">Suplementación con Micronutrientes, Hierro y Ácido Fólico a Mujer en Edad Fértil </t>
  </si>
  <si>
    <t>Mejoramiento de la Alimentación Complementaría a partir de los seis meses</t>
  </si>
  <si>
    <t>Tratamiento. Oportuno de Desnutrición Aguda Moderada y Severa Utilizando ATLC en Comunidad con Orientación  y Seguimiento  del Personal de Salud</t>
  </si>
  <si>
    <t>Mejoramiento de la alimentación complementaría a partir de los seis meses</t>
  </si>
  <si>
    <t>Fortificción de los alimentos básicos con micronutrientes</t>
  </si>
  <si>
    <t>Indicador 1.1 Población</t>
  </si>
  <si>
    <r>
      <t xml:space="preserve">Cuadro 1-3. </t>
    </r>
    <r>
      <rPr>
        <sz val="9"/>
        <color theme="1"/>
        <rFont val="Arial"/>
        <family val="2"/>
      </rPr>
      <t>Número de habitantes, total por sexo; según grupos quinquenales de edad. República de Guatemala, años 2008 - 2015.</t>
    </r>
  </si>
  <si>
    <r>
      <rPr>
        <b/>
        <sz val="9"/>
        <color theme="1"/>
        <rFont val="Arial"/>
        <family val="2"/>
      </rPr>
      <t>Cuadro 1-2.</t>
    </r>
    <r>
      <rPr>
        <sz val="9"/>
        <color theme="1"/>
        <rFont val="Arial"/>
        <family val="2"/>
      </rPr>
      <t xml:space="preserve"> Densidad poblacional por año; según departamento. República de Guatemala, años 2008 - 2015.</t>
    </r>
  </si>
  <si>
    <r>
      <rPr>
        <b/>
        <sz val="9"/>
        <color theme="1"/>
        <rFont val="Arial"/>
        <family val="2"/>
      </rPr>
      <t>Cuadro 1-1.</t>
    </r>
    <r>
      <rPr>
        <sz val="9"/>
        <color theme="1"/>
        <rFont val="Arial"/>
        <family val="2"/>
      </rPr>
      <t xml:space="preserve"> Proyecciones de población por año; según departamento. República de Guatemala, años 2008 - 2015.</t>
    </r>
  </si>
  <si>
    <t>Cuadro 1-3. Número de habitantes, total por sexo; según grupos quinquenales de edad. República de Guatemala, años 2008 - 2015.</t>
  </si>
  <si>
    <t>Cuadro 1-1. Proyecciones de población por año; según departamento. República de Guatemala, años 2008 - 2015.</t>
  </si>
  <si>
    <t>Cuadro 1-2. Densidad poblacional por año; según departamento. República de Guatemala, años 2008 - 2015.</t>
  </si>
  <si>
    <r>
      <rPr>
        <b/>
        <sz val="9"/>
        <color theme="1"/>
        <rFont val="Arial"/>
        <family val="2"/>
      </rPr>
      <t>Cuadro 1-4.</t>
    </r>
    <r>
      <rPr>
        <sz val="9"/>
        <color theme="1"/>
        <rFont val="Arial"/>
        <family val="2"/>
      </rPr>
      <t xml:space="preserve"> Índice de desarrollo humano por componentes; según departamento. República de Guatemala, años 2006 y 2011. </t>
    </r>
  </si>
  <si>
    <t xml:space="preserve">Cuadro 1-4. Índice de desarrollo humano por componentes; según departamento. República de Guatemala, años 2006 y 2011. </t>
  </si>
  <si>
    <t>Indicador 1.2 Vivienda</t>
  </si>
  <si>
    <t>Cuadro 1-5.  Necesidades Básicas Insatisfechas de los hogares rurales en  vivienda, hacinamiento, agua y saneamiento (porcentaje de hogares); según departamento. República de Guatemala, año 2011.</t>
  </si>
  <si>
    <t>Indicador 1.3 Pobreza</t>
  </si>
  <si>
    <t>Cuadro 1-6. Mapa de pobreza rural, por departamento y municipio; según tipo de pobreza. República de Guatemala, año 2011.</t>
  </si>
  <si>
    <r>
      <rPr>
        <b/>
        <sz val="9"/>
        <color theme="1"/>
        <rFont val="Arial"/>
        <family val="2"/>
      </rPr>
      <t>Cuadro 1-6.</t>
    </r>
    <r>
      <rPr>
        <sz val="9"/>
        <color theme="1"/>
        <rFont val="Arial"/>
        <family val="2"/>
      </rPr>
      <t xml:space="preserve"> Mapa de pobreza rural, por departamento y municipio; según tipo de pobreza. República de Guatemala, año 2011.</t>
    </r>
  </si>
  <si>
    <t xml:space="preserve">Cuadro 1-7.  Incidencia de pobreza (personas) por departamentos. República de Guatemala, año 2014. </t>
  </si>
  <si>
    <t>Indicador 1.4 Trabajo</t>
  </si>
  <si>
    <t>Cuadro 1-8. Principales poblaciones del mercado laboral. República de Guatemala, varios años.</t>
  </si>
  <si>
    <t>Indicador 2.1 Producción de alimentos</t>
  </si>
  <si>
    <t>Indicador 3.1 Nivel de ingreso</t>
  </si>
  <si>
    <t>Cuadro 3-1. Salario mínimo por actividad de actividad económica. República de Guatemala, años 2008-2015.</t>
  </si>
  <si>
    <t xml:space="preserve">Cuadro 3-2. Salario medio mensual de trabajadores afiliados cotizantes al IGSS por año; según departamento. República de Guatemala, años 2010-2014. </t>
  </si>
  <si>
    <t>Cuadro 3-3. Ingreso promedio de cotizantes al IGSS por rama de actividad económica. República de Guatemala, años 2006-2014.</t>
  </si>
  <si>
    <t>Cuadro 3-4 Ingreso laboral mensual promedio por características de la población. República de Guatemala, varios años.</t>
  </si>
  <si>
    <t>Cuadro 3-5. Costo y variación de la canasta básica alimentaria y ampliada; según año y mes. República de Guatemala, años 2006-2015.</t>
  </si>
  <si>
    <t>Indicador 3.2 Precio de alimentos</t>
  </si>
  <si>
    <t>Indicador 4.1 Hábitos/costumbres</t>
  </si>
  <si>
    <t>Cuadro 4-1. Niños menores de 5 años que recibieron lactancia materna; según características varias.  República de Guatemala, años 2008/2009.</t>
  </si>
  <si>
    <t>Cuadro 4-2. Duración mediana de la lactancia para menores de 2 años e intensidad de lactancia en menores de 6 meses por características varias. República de Guatemala, años 2008/2009.</t>
  </si>
  <si>
    <t xml:space="preserve">Cuadro 4-3. Niños de 0 a 23 meses por tipo de lactancia; según características varias. Repúblic de Guatemala, años 2008/2009.  </t>
  </si>
  <si>
    <t>Cuadro 4-4. Distribución porcentual de las mujeres en edad fértil (15 a 49 años de edad), por nivel de educación más alto alcanzado; según características seleccionadas. República de Guatemala, año 2008/2009.</t>
  </si>
  <si>
    <t>Indicador 4.2 Educación</t>
  </si>
  <si>
    <t>Cuadro 4-5. Mujeres de 15 a 49 años de edad que leen con facilidad, leen un periódico o ven televisión por lo menos una vez a la semana o escuchan la radio todos los días; según características seleccionadas. República de Guatemala, año 2008/2009.</t>
  </si>
  <si>
    <t>Indicador 5.1 Morbilidad relacionada</t>
  </si>
  <si>
    <t>Cuadro 5-1. Consultas por diarrea aguda en niños y niñas menores de cinco años; según departamento. República de Guatemala, años 2010-2015.</t>
  </si>
  <si>
    <t>Cuadro 5-2. Consultas por Infecciones Respiratorias Agudas (IRA) en niños y niñas menores de cinco años; según departamento. República de Guatemala, años 2010-2015.</t>
  </si>
  <si>
    <t>Indicador 6.1 Situación nutricional de la madre</t>
  </si>
  <si>
    <t>Cuadro 6-6.  Distribución de los niños recién nacidos; según peso reportado por la madre. República de Guatemala, años 2008/2009.</t>
  </si>
  <si>
    <t>Cuadro 7-1. Presupuesto en Seguridad Alimentaria y Nutricional (SAN), del Plan del Pacto Hambre Cero (PH0), por criterios de seguimiento y porcentaje de ejecución; según institución. Año 2012.</t>
  </si>
  <si>
    <t>Cuadro 7-2. Presupuesto en Seguridad Alimentaria y Nutricional (SAN), del Pacto Hambre Cero (PH0); por criterios de seguimiento y porcentaje de ejecución, según institución.  Año 2013.</t>
  </si>
  <si>
    <t>Cuadro 7-3. Presupuesto en Seguridad Alimentaria y Nutricional (SAN), del Pacto Hambre Cero (PH0); por criterios de seguimiento y porcentaje de ejecución, según institución. Año 2014.</t>
  </si>
  <si>
    <t>Cuadro 7-4. Presupuesto en Seguridad Alimentaria y Nutricional (SAN), del Pacto Hambre Cero (PH0); por criterios de seguimiento y porcentaje de ejecución, según institución. Año 2015.</t>
  </si>
  <si>
    <t>Indicador 7.1 Integración del presupuesto en seguridad alimentaria y nutricional del Plan del Pacto Hambre Cero a nivel nacional. Años 2012 a 2015.</t>
  </si>
  <si>
    <t xml:space="preserve">Indicador 7.2 Seguimiento mensual del gasto del Plan del Pacto Hambre Cero. Años 2013 a 2015. </t>
  </si>
  <si>
    <t>Cuadro 7-5. Presupuesto en Seguridad Alimentaria y Nutricional (SAN), del Plan del Pacto Hambre Cero (PH0), por criterios de seguimiento asignado, vigente y ejecutado y porcentaje de ejecución; según actividad presupuestaria. Año 2012.</t>
  </si>
  <si>
    <t>Cuadro 7-6. Ejecución del Plan del Pacto Hambre Cero (PPH0); según componente y porcentaje de ejecución. Año 2013.</t>
  </si>
  <si>
    <t>Cuadro 7-7. Ejecución del Plan del Pacto Hambre Cero (PPH0); por criterios de seguimiento, mes y porcentaje de ejecución, según componentes y eje transversal. Año 2014.</t>
  </si>
  <si>
    <t>Cuadro 7-8. Ejecución del plan del pacto hambre cero (PPH0); por criterios de seguimiento, mes y porcentaje de ejecución, según institución (ministerios, secretarías, descentralizadas) y grupo institucional. Año 2014.</t>
  </si>
  <si>
    <t>Cuadro 7-9. Ejecución del plan del pacto hambre cero (PPH0); por criterios de seguimiento, mes y porcentaje de ejecución, según componentes y eje transversal. Año 2015.</t>
  </si>
  <si>
    <t>Cuadro 7-10. Ejecución del plan del pacto hambre cero (PPH0); por criterios de seguimiento, mes y porcentaje de ejecución, según institución (ministerios, secretarías, descentralizadas) y grupo institucional. Año 2015.</t>
  </si>
  <si>
    <t>Cuadro 7-11. Presupuesto de la ventana de los mil días, por criterios de seguimiento y porcentaje de ejecución; según departamento. Año 2013.</t>
  </si>
  <si>
    <t>Cuadro 7-12. Presupuesto de la ventana de los mil días, por criterios de seguimiento y porcentaje de ejecución; según tipo de acción. Año 2013.</t>
  </si>
  <si>
    <t>Cuadro 7-13. Presupuesto de la ventana de los mil días, por criterios de seguimiento y porcentaje de ejecución; según tipo de acción. Año 2014.</t>
  </si>
  <si>
    <t>Cuadro 7-15. Presupuesto de la ventana de los mil días, por criterios de seguimiento y porcentaje de ejecución; según departamento. Año 2015.</t>
  </si>
  <si>
    <t>Cuadro 7-16. Presupuesto de la ventana de los mil días, por criterios de seguimiento y porcentaje de ejecución; según tipo de acción. Año 2015.</t>
  </si>
  <si>
    <t>Indicador 4.3 Orientación al consumidor</t>
  </si>
  <si>
    <r>
      <rPr>
        <b/>
        <sz val="9"/>
        <rFont val="Arial"/>
        <family val="2"/>
      </rPr>
      <t>Fuente:</t>
    </r>
    <r>
      <rPr>
        <sz val="9"/>
        <rFont val="Arial"/>
        <family val="2"/>
      </rPr>
      <t xml:space="preserve">  INE, Encuesta Nacional de Empleo e Ingresos (Enei). </t>
    </r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</si>
  <si>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INE, Encuesta Nacional de Condiciones de Vida (Encovi) 2014.</t>
    </r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</si>
  <si>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INE, Encuesta Nacional de Empleo e Ingresos (Enei).</t>
    </r>
  </si>
  <si>
    <t>ENEI 2013 / 1*</t>
  </si>
  <si>
    <t>*/1 = primer semestre.  /2= segundo semestre</t>
  </si>
  <si>
    <t>Indicador 5.2 Acceso a servicios de salud</t>
  </si>
  <si>
    <t>Dosis aplicadas</t>
  </si>
  <si>
    <t>Total general</t>
  </si>
  <si>
    <t>Ácido fólico</t>
  </si>
  <si>
    <t>Sulfato ferroso</t>
  </si>
  <si>
    <t>Vitamina A</t>
  </si>
  <si>
    <t>Vitaminas y minerales espolvoreados</t>
  </si>
  <si>
    <t>Desparasitante</t>
  </si>
  <si>
    <r>
      <rPr>
        <b/>
        <sz val="9"/>
        <color indexed="8"/>
        <rFont val="Arial"/>
        <family val="2"/>
      </rPr>
      <t xml:space="preserve">Fuente: </t>
    </r>
    <r>
      <rPr>
        <sz val="9"/>
        <color indexed="8"/>
        <rFont val="Arial"/>
        <family val="2"/>
      </rPr>
      <t>Sigsa.</t>
    </r>
  </si>
  <si>
    <t>*Información acumulada al 21 de noviembre, sujeta a cambios según confirmación de unidades de salud.</t>
  </si>
  <si>
    <t>&lt; 1 Año</t>
  </si>
  <si>
    <t>1 &lt; 2 Años</t>
  </si>
  <si>
    <t>4 Años</t>
  </si>
  <si>
    <t>1 &lt; 6 Años</t>
  </si>
  <si>
    <t>Otros</t>
  </si>
  <si>
    <t>BCG</t>
  </si>
  <si>
    <t>Hepatitis B</t>
  </si>
  <si>
    <t>OPV</t>
  </si>
  <si>
    <t>Rotavirus 2 Dosis</t>
  </si>
  <si>
    <t>Rotavirus 3 Dosis</t>
  </si>
  <si>
    <t>DPT</t>
  </si>
  <si>
    <t>SPR</t>
  </si>
  <si>
    <t>1a.</t>
  </si>
  <si>
    <t>2a.</t>
  </si>
  <si>
    <t>3a.</t>
  </si>
  <si>
    <t>R1</t>
  </si>
  <si>
    <t>R2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</si>
  <si>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</si>
  <si>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</si>
  <si>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</si>
  <si>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</si>
  <si>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</si>
  <si>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</si>
  <si>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</si>
  <si>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</si>
  <si>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</si>
  <si>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Solola</t>
  </si>
  <si>
    <t>San marcos</t>
  </si>
  <si>
    <t>Santa rosa</t>
  </si>
  <si>
    <r>
      <rPr>
        <b/>
        <sz val="9"/>
        <color indexed="8"/>
        <rFont val="Arial"/>
        <family val="2"/>
      </rPr>
      <t xml:space="preserve">Fuente: </t>
    </r>
    <r>
      <rPr>
        <sz val="9"/>
        <color indexed="8"/>
        <rFont val="Arial"/>
        <family val="2"/>
      </rPr>
      <t>SIGSA.</t>
    </r>
  </si>
  <si>
    <t>Indicador 5.3 Acceso a servicios básicos</t>
  </si>
  <si>
    <t>Drenajes</t>
  </si>
  <si>
    <t>Área</t>
  </si>
  <si>
    <t>Pobreza no extrema</t>
  </si>
  <si>
    <r>
      <rPr>
        <b/>
        <sz val="9"/>
        <color indexed="8"/>
        <rFont val="Arial"/>
        <family val="2"/>
      </rPr>
      <t>Fuente:</t>
    </r>
    <r>
      <rPr>
        <sz val="9"/>
        <color indexed="8"/>
        <rFont val="Arial"/>
        <family val="2"/>
      </rPr>
      <t xml:space="preserve">  Encuesta Nacional de Condiciones de Vida (Encovi), 2014.</t>
    </r>
  </si>
  <si>
    <t>Indicador 5.5 Vivienda</t>
  </si>
  <si>
    <t>Indicador 5.4 Educación sanitaria</t>
  </si>
  <si>
    <t>Sin información disponible</t>
  </si>
  <si>
    <t>Casa formal</t>
  </si>
  <si>
    <t>Viviendas con pared de block</t>
  </si>
  <si>
    <t>Viviendas con techo de lámina metálica</t>
  </si>
  <si>
    <t>Material piso</t>
  </si>
  <si>
    <t>Torta de cemento</t>
  </si>
  <si>
    <t>Tierra</t>
  </si>
  <si>
    <t>Situación de pobreza</t>
  </si>
  <si>
    <r>
      <rPr>
        <b/>
        <sz val="11"/>
        <color theme="1"/>
        <rFont val="Calibri"/>
        <family val="2"/>
        <scheme val="minor"/>
      </rPr>
      <t>Figura 5.</t>
    </r>
    <r>
      <rPr>
        <sz val="11"/>
        <color theme="1"/>
        <rFont val="Calibri"/>
        <family val="2"/>
        <scheme val="minor"/>
      </rPr>
      <t xml:space="preserve"> Pirámide poblacional. Año 2015.</t>
    </r>
  </si>
  <si>
    <r>
      <rPr>
        <b/>
        <sz val="9"/>
        <color theme="1"/>
        <rFont val="Arial"/>
        <family val="2"/>
      </rPr>
      <t xml:space="preserve">Fuente: </t>
    </r>
    <r>
      <rPr>
        <sz val="9"/>
        <color theme="1"/>
        <rFont val="Arial"/>
        <family val="2"/>
      </rPr>
      <t xml:space="preserve">INE y Banco Mundial, 2013. </t>
    </r>
  </si>
  <si>
    <r>
      <rPr>
        <b/>
        <i/>
        <sz val="9"/>
        <color theme="1"/>
        <rFont val="Arial"/>
        <family val="2"/>
      </rPr>
      <t>Notas.</t>
    </r>
    <r>
      <rPr>
        <i/>
        <sz val="9"/>
        <color theme="1"/>
        <rFont val="Arial"/>
        <family val="2"/>
      </rPr>
      <t xml:space="preserve"> - Solo áreas rurales. La tasa de pobreza total se calculó usando la línea oficial de Qz.8282,9. La Tasa de pobreza extrema se calculó usando la línea oficial de Qz.4380.</t>
    </r>
  </si>
  <si>
    <t>Indicador 6.2 Situación nutricional del niño</t>
  </si>
  <si>
    <r>
      <t>Cuadro 6-1</t>
    </r>
    <r>
      <rPr>
        <sz val="9"/>
        <color theme="1"/>
        <rFont val="Arial"/>
        <family val="2"/>
      </rPr>
      <t>. Mujeres en edad fértil y menores de 5 años con anemia; según área, departamento y pertenencia étnica. Años 2008/2009.</t>
    </r>
  </si>
  <si>
    <r>
      <t xml:space="preserve">Cuadro 6-2.  </t>
    </r>
    <r>
      <rPr>
        <sz val="9"/>
        <color theme="1"/>
        <rFont val="Arial"/>
        <family val="2"/>
      </rPr>
      <t xml:space="preserve">Distribución </t>
    </r>
    <r>
      <rPr>
        <sz val="9"/>
        <rFont val="Arial"/>
        <family val="2"/>
      </rPr>
      <t>de</t>
    </r>
    <r>
      <rPr>
        <sz val="9"/>
        <color theme="1"/>
        <rFont val="Arial"/>
        <family val="2"/>
      </rPr>
      <t xml:space="preserve"> las mujeres no embarazadas, por valor del Índice de Masa Corporal; según características varias. República de Guatemala, años 2008/2009.</t>
    </r>
  </si>
  <si>
    <r>
      <t xml:space="preserve">Cuadro 6-3. </t>
    </r>
    <r>
      <rPr>
        <sz val="9"/>
        <color theme="1"/>
        <rFont val="Arial"/>
        <family val="2"/>
      </rPr>
      <t>Indicadores de talla de las madres de niños y niñas menores de 5 años; según características varias. República de Guatemala, años 2008/2009.</t>
    </r>
  </si>
  <si>
    <r>
      <t xml:space="preserve">Cuadro 6-4.  </t>
    </r>
    <r>
      <rPr>
        <sz val="9"/>
        <color theme="1"/>
        <rFont val="Arial"/>
        <family val="2"/>
      </rPr>
      <t>Menores de 5 años por tipo de desnutrición; según área, región, categoría étnica y nivel de educación de la madre. República de Guatemala, años 2008/2009.</t>
    </r>
  </si>
  <si>
    <r>
      <t>Cuadro 6-5</t>
    </r>
    <r>
      <rPr>
        <sz val="9"/>
        <color theme="1"/>
        <rFont val="Arial"/>
        <family val="2"/>
      </rPr>
      <t>. Niños y niñas de 6 a 59 meses con anemia; según características varias. República de Guatemala, años 2008/2009.</t>
    </r>
  </si>
  <si>
    <t>Cuadro 6-1. Mujeres en edad fértil y menores de 5 años con anemia; según área, departamento y pertenencia étnica. Años 2008/2009.</t>
  </si>
  <si>
    <t>Cuadro 6-2.  Distribución de las mujeres no embarazadas, por valor del Índice de Masa Corporal; según características varias. República de Guatemala, años 2008/2009.</t>
  </si>
  <si>
    <t>Cuadro 6-3. Indicadores de talla de las madres de niños y niñas menores de 5 años; según características varias. República de Guatemala, años 2008/2009.</t>
  </si>
  <si>
    <t>Cuadro 6-4.  Menores de 5 años por tipo de desnutrición; según área, región, categoría étnica y nivel de educación de la madre. República de Guatemala, años 2008/2009.</t>
  </si>
  <si>
    <t>Cuadro 6-5. Niños y niñas de 6 a 59 meses con anemia; según características varias. República de Guatemala, años 2008/2009.</t>
  </si>
  <si>
    <r>
      <t>Seguimiento Especial del Gasto de la Ventana de los Mil Días. Años 2013 a 2015</t>
    </r>
    <r>
      <rPr>
        <sz val="8"/>
        <color theme="0"/>
        <rFont val="Calibri"/>
        <family val="2"/>
        <scheme val="minor"/>
      </rPr>
      <t> </t>
    </r>
    <r>
      <rPr>
        <b/>
        <sz val="11"/>
        <color theme="0"/>
        <rFont val="Calibri"/>
        <family val="2"/>
        <scheme val="minor"/>
      </rPr>
      <t>.</t>
    </r>
  </si>
  <si>
    <t>Indicador 3.3 Nivel de autoconsumo</t>
  </si>
  <si>
    <t>Indicador 3.4 Mercados</t>
  </si>
  <si>
    <t>Indicador 3.5 Comunicaciones</t>
  </si>
  <si>
    <t>Indicador 3.6 Fortificación de alimentos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</si>
  <si>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Informe Nacional de Desarrollo Humano (PNUD), con base en las Encuestas Nacionales de Condiciones de Vida (Encovi).</t>
    </r>
  </si>
  <si>
    <t>Lugar de atención prenatal</t>
  </si>
  <si>
    <t>Hospital público</t>
  </si>
  <si>
    <t>Centro de salud</t>
  </si>
  <si>
    <t>Puesto de salud</t>
  </si>
  <si>
    <t>Centro comunitario</t>
  </si>
  <si>
    <t>IGSS</t>
  </si>
  <si>
    <t>Clínica/Hospital privado</t>
  </si>
  <si>
    <t>Consultorio/Médico privado</t>
  </si>
  <si>
    <t>Aprofam</t>
  </si>
  <si>
    <t>Casa comadrona</t>
  </si>
  <si>
    <t>Casa de entrevistada</t>
  </si>
  <si>
    <t>*</t>
  </si>
  <si>
    <t>Tuvo atención</t>
  </si>
  <si>
    <t>Trimestre</t>
  </si>
  <si>
    <t>No tuvo antención prenatal</t>
  </si>
  <si>
    <t>Primero</t>
  </si>
  <si>
    <t>Segundo</t>
  </si>
  <si>
    <t>Tercero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</si>
  <si>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INE. Encuesta Nacional de Salud Materno Infantil (Ensmi), 2008/2009.</t>
    </r>
  </si>
  <si>
    <r>
      <t xml:space="preserve">Cuadro 5-6.  </t>
    </r>
    <r>
      <rPr>
        <sz val="9"/>
        <color theme="1"/>
        <rFont val="Arial"/>
        <family val="2"/>
      </rPr>
      <t>Esquema de vacunación por mes y departamento; según tipo de vacunas y grupos de edad. República de Guatemala, año 2015.</t>
    </r>
  </si>
  <si>
    <r>
      <t xml:space="preserve">Cuadro 5-7. </t>
    </r>
    <r>
      <rPr>
        <sz val="9"/>
        <rFont val="Arial"/>
        <family val="2"/>
      </rPr>
      <t>Hogares conectados a red de distribución de agua y drenajes; según características varias. República de Guatemala, año 2014.</t>
    </r>
  </si>
  <si>
    <r>
      <t>Cuadro 5-8.</t>
    </r>
    <r>
      <rPr>
        <sz val="9"/>
        <color theme="1"/>
        <rFont val="Arial"/>
        <family val="2"/>
      </rPr>
      <t xml:space="preserve"> Hogares por tipo de material predominante en las paredes, techo y piso de la vivienda del hogar; según características varias. República de Guatemala, año 2014.</t>
    </r>
  </si>
  <si>
    <r>
      <t>Cuadro 5-9.</t>
    </r>
    <r>
      <rPr>
        <sz val="9"/>
        <color theme="1"/>
        <rFont val="Arial"/>
        <family val="2"/>
      </rPr>
      <t xml:space="preserve"> Hogares por tipo de material predominante en las paredes, techo y piso de la vivienda del hogar; según características varias. República de Guatemala, año 2014.</t>
    </r>
  </si>
  <si>
    <r>
      <rPr>
        <b/>
        <sz val="9"/>
        <color theme="1"/>
        <rFont val="Arial"/>
        <family val="2"/>
      </rPr>
      <t xml:space="preserve">Cuadro 5-3. </t>
    </r>
    <r>
      <rPr>
        <sz val="9"/>
        <color theme="1"/>
        <rFont val="Arial"/>
        <family val="2"/>
      </rPr>
      <t xml:space="preserve">Mujeres embarazadas al momento de la encuesta, que recibieron atención pre natal, por establecimiento o lugar a donde asistieron; según características varias. República de Guatemala, año 2008/2009. </t>
    </r>
  </si>
  <si>
    <t>Cuadro 5-3. Mujeres embarazadas al momento de la encuesta, que recibieron atención pre natal, por establecimiento o lugar a donde asistieron; según características varias. República de Guatemala, año 2008/2009.</t>
  </si>
  <si>
    <t>Cuadro 5-4. Distribución porcentual de niñas y niños nacidos vivios en los cinco años anteriores a la encuesta, por trimestre en que las madres recibieron su primera atención prenatal; según características varias. República de Guatemala, años 2008/2009.</t>
  </si>
  <si>
    <t>Cuadro 5-5. Esquema de vacunación por mes y departamento; según según tipo de vacunas y grupos de edad. República de Guatemala, año 2015.</t>
  </si>
  <si>
    <t>Cuadro 5-6.  Esquema de vacunación por mes y departamento; según tipo de vacunas y grupos de edad. República de Guatemala, año 2015.</t>
  </si>
  <si>
    <t>Cuadro 5-7. Hogares conectados a red de distribución de agua y drenajes; según características varias. República de Guatemala, año 2014.</t>
  </si>
  <si>
    <t>Cuadro 5-8. Hogares por tipo de material predominante en las paredes, techo y piso de la vivienda del hogar; según características varias. República de Guatemala, año 2014.</t>
  </si>
  <si>
    <t>Cuadro 5-9. Hogares por tipo de material predominante en las paredes, techo y piso de la vivienda del hogar; según características varias. República de Guatemala, año 2014.</t>
  </si>
  <si>
    <r>
      <rPr>
        <b/>
        <sz val="9"/>
        <rFont val="Arial"/>
        <family val="2"/>
      </rPr>
      <t xml:space="preserve">Cuadro 2-1. </t>
    </r>
    <r>
      <rPr>
        <sz val="9"/>
        <rFont val="Arial"/>
        <family val="2"/>
      </rPr>
      <t>Maíz (</t>
    </r>
    <r>
      <rPr>
        <i/>
        <sz val="9"/>
        <rFont val="Arial"/>
        <family val="2"/>
      </rPr>
      <t>Zea mays</t>
    </r>
    <r>
      <rPr>
        <sz val="9"/>
        <rFont val="Arial"/>
        <family val="2"/>
      </rPr>
      <t>) por área cosechada, producción y rendimiento; según año agrícola. República de Guatemala, años varios.</t>
    </r>
  </si>
  <si>
    <t>Año agrícola 1/</t>
  </si>
  <si>
    <t>Maíz en grano</t>
  </si>
  <si>
    <t>Área cosechada (manzanas)</t>
  </si>
  <si>
    <t>Producción (quintales)</t>
  </si>
  <si>
    <t>Rendimiento (qq/mz)</t>
  </si>
  <si>
    <t>2009/2010</t>
  </si>
  <si>
    <t>2010/2011</t>
  </si>
  <si>
    <t>2011/2012</t>
  </si>
  <si>
    <t>2012/2013</t>
  </si>
  <si>
    <t>2013/2014 p/</t>
  </si>
  <si>
    <t>2014/2015 e/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</si>
  <si>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Diplan-MAGA con datos de Banguat (MAGA, 2013).</t>
    </r>
  </si>
  <si>
    <r>
      <rPr>
        <b/>
        <i/>
        <sz val="9"/>
        <color theme="1"/>
        <rFont val="Arial"/>
        <family val="2"/>
      </rPr>
      <t xml:space="preserve">1/ </t>
    </r>
    <r>
      <rPr>
        <i/>
        <sz val="9"/>
        <color theme="1"/>
        <rFont val="Arial"/>
        <family val="2"/>
      </rPr>
      <t>De mayo de un año a abril del siguiente.</t>
    </r>
  </si>
  <si>
    <r>
      <t xml:space="preserve">Ministerio de Agricultura, Ganadería y Alimentación (MAGA). 2013. </t>
    </r>
    <r>
      <rPr>
        <b/>
        <sz val="9"/>
        <color theme="1"/>
        <rFont val="Arial"/>
        <family val="2"/>
      </rPr>
      <t xml:space="preserve">El agro en cifras 2015. </t>
    </r>
    <r>
      <rPr>
        <sz val="9"/>
        <color theme="1"/>
        <rFont val="Arial"/>
        <family val="2"/>
      </rPr>
      <t xml:space="preserve">En: </t>
    </r>
    <r>
      <rPr>
        <sz val="9"/>
        <color rgb="FF0070C0"/>
        <rFont val="Arial"/>
        <family val="2"/>
      </rPr>
      <t xml:space="preserve">http://web.maga.gob.gt/download/1agro-cifras2014.pdf </t>
    </r>
    <r>
      <rPr>
        <sz val="9"/>
        <color theme="1"/>
        <rFont val="Arial"/>
        <family val="2"/>
      </rPr>
      <t xml:space="preserve"> (Consultado: febrero, 2016).</t>
    </r>
  </si>
  <si>
    <t>Maíz blanco</t>
  </si>
  <si>
    <t>Maíz amarillo</t>
  </si>
  <si>
    <t>Importación (quintales)</t>
  </si>
  <si>
    <t>Importación              TM</t>
  </si>
  <si>
    <t>Exportación (quintales)</t>
  </si>
  <si>
    <t>Exportación                     TM</t>
  </si>
  <si>
    <t>2014*</t>
  </si>
  <si>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Modificado de Diplan-MAGA con datos de Banguat (MAGA, 2013).</t>
    </r>
  </si>
  <si>
    <r>
      <rPr>
        <b/>
        <i/>
        <sz val="9"/>
        <rFont val="Arial"/>
        <family val="2"/>
      </rPr>
      <t xml:space="preserve">*/ </t>
    </r>
    <r>
      <rPr>
        <i/>
        <sz val="9"/>
        <rFont val="Arial"/>
        <family val="2"/>
      </rPr>
      <t xml:space="preserve">Cifras al mes de agosto. </t>
    </r>
    <r>
      <rPr>
        <b/>
        <i/>
        <sz val="9"/>
        <rFont val="Arial"/>
        <family val="2"/>
      </rPr>
      <t xml:space="preserve">1TM </t>
    </r>
    <r>
      <rPr>
        <i/>
        <sz val="9"/>
        <rFont val="Arial"/>
        <family val="2"/>
      </rPr>
      <t>= 22.046qq</t>
    </r>
  </si>
  <si>
    <t>Frijol</t>
  </si>
  <si>
    <r>
      <t xml:space="preserve">Fuente: </t>
    </r>
    <r>
      <rPr>
        <sz val="9"/>
        <color theme="1"/>
        <rFont val="Arial"/>
        <family val="2"/>
      </rPr>
      <t>Diplan-MAGA con datos de Banguat (MAGA, 2013).</t>
    </r>
  </si>
  <si>
    <r>
      <t xml:space="preserve">Ministerio de Agricultura, Ganadería y Alimentación (MAGA). 2013. </t>
    </r>
    <r>
      <rPr>
        <b/>
        <sz val="9"/>
        <color theme="1"/>
        <rFont val="Arial"/>
        <family val="2"/>
      </rPr>
      <t xml:space="preserve">El agro en cifras 2015. </t>
    </r>
    <r>
      <rPr>
        <sz val="9"/>
        <color theme="1"/>
        <rFont val="Arial"/>
        <family val="2"/>
      </rPr>
      <t xml:space="preserve">En: </t>
    </r>
    <r>
      <rPr>
        <sz val="9"/>
        <color rgb="FF0070C0"/>
        <rFont val="Arial"/>
        <family val="2"/>
      </rPr>
      <t xml:space="preserve">http://web.maga.gob.gt/download/1agro-cifras2014.pdf  </t>
    </r>
    <r>
      <rPr>
        <sz val="9"/>
        <color theme="1"/>
        <rFont val="Arial"/>
        <family val="2"/>
      </rPr>
      <t>(Consultado: febrero, 2016).</t>
    </r>
  </si>
  <si>
    <r>
      <rPr>
        <b/>
        <sz val="9"/>
        <color theme="1"/>
        <rFont val="Arial"/>
        <family val="2"/>
      </rPr>
      <t xml:space="preserve">Fuente: </t>
    </r>
    <r>
      <rPr>
        <sz val="9"/>
        <color theme="1"/>
        <rFont val="Arial"/>
        <family val="2"/>
      </rPr>
      <t>Modificado de</t>
    </r>
    <r>
      <rPr>
        <b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Diplan-MAGA con datos de Banguat (MAGA, 2013).</t>
    </r>
  </si>
  <si>
    <r>
      <t xml:space="preserve">Ministerio de Agricultura, Ganadería y Alimentación (MAGA). 2013. </t>
    </r>
    <r>
      <rPr>
        <b/>
        <sz val="9"/>
        <color theme="1"/>
        <rFont val="Arial"/>
        <family val="2"/>
      </rPr>
      <t>El agro en cifras 2015.</t>
    </r>
    <r>
      <rPr>
        <sz val="9"/>
        <color theme="1"/>
        <rFont val="Arial"/>
        <family val="2"/>
      </rPr>
      <t xml:space="preserve"> En: </t>
    </r>
    <r>
      <rPr>
        <sz val="9"/>
        <color rgb="FF0070C0"/>
        <rFont val="Arial"/>
        <family val="2"/>
      </rPr>
      <t xml:space="preserve">http://web.maga.gob.gt/download/1agro-cifras2014.pdf </t>
    </r>
    <r>
      <rPr>
        <sz val="9"/>
        <color theme="1"/>
        <rFont val="Arial"/>
        <family val="2"/>
      </rPr>
      <t xml:space="preserve"> (Consultado: febrero, 2016).</t>
    </r>
  </si>
  <si>
    <t>Arroz</t>
  </si>
  <si>
    <t>Producción /2 (quintales)</t>
  </si>
  <si>
    <r>
      <rPr>
        <b/>
        <i/>
        <sz val="9"/>
        <color theme="1"/>
        <rFont val="Arial"/>
        <family val="2"/>
      </rPr>
      <t>2/</t>
    </r>
    <r>
      <rPr>
        <i/>
        <sz val="9"/>
        <color theme="1"/>
        <rFont val="Arial"/>
        <family val="2"/>
      </rPr>
      <t xml:space="preserve"> Se refiere al grano en granza.</t>
    </r>
  </si>
  <si>
    <r>
      <rPr>
        <b/>
        <sz val="9"/>
        <color theme="1"/>
        <rFont val="Arial"/>
        <family val="2"/>
      </rPr>
      <t xml:space="preserve">Fuente: </t>
    </r>
    <r>
      <rPr>
        <sz val="9"/>
        <color theme="1"/>
        <rFont val="Arial"/>
        <family val="2"/>
      </rPr>
      <t>Diplan-MAGA con datos de Banguat (MAGA, 2013).</t>
    </r>
  </si>
  <si>
    <r>
      <t xml:space="preserve">Ministerio de Agricultura, Ganadería y Alimentación (MAGA). 2013. </t>
    </r>
    <r>
      <rPr>
        <b/>
        <sz val="9"/>
        <color theme="1"/>
        <rFont val="Arial"/>
        <family val="2"/>
      </rPr>
      <t>El agro en cifras 2015.</t>
    </r>
    <r>
      <rPr>
        <sz val="9"/>
        <color theme="1"/>
        <rFont val="Arial"/>
        <family val="2"/>
      </rPr>
      <t xml:space="preserve"> En: </t>
    </r>
    <r>
      <rPr>
        <sz val="9"/>
        <color rgb="FF0070C0"/>
        <rFont val="Arial"/>
        <family val="2"/>
      </rPr>
      <t xml:space="preserve">http://web.maga.gob.gt/download/1agro-cifras2014.pdf  </t>
    </r>
    <r>
      <rPr>
        <sz val="9"/>
        <color theme="1"/>
        <rFont val="Arial"/>
        <family val="2"/>
      </rPr>
      <t>(Consultado: febrero, 2016).</t>
    </r>
  </si>
  <si>
    <t>Trigo</t>
  </si>
  <si>
    <t>2008/2009</t>
  </si>
  <si>
    <r>
      <t xml:space="preserve">Ministerio de Agricultura, Ganadería y Alimentación (MAGA). 2013. </t>
    </r>
    <r>
      <rPr>
        <b/>
        <sz val="9"/>
        <color theme="1"/>
        <rFont val="Arial"/>
        <family val="2"/>
      </rPr>
      <t>El agro en cifras 2015.</t>
    </r>
    <r>
      <rPr>
        <sz val="9"/>
        <color theme="1"/>
        <rFont val="Arial"/>
        <family val="2"/>
      </rPr>
      <t xml:space="preserve"> En: </t>
    </r>
    <r>
      <rPr>
        <sz val="9"/>
        <color rgb="FF0070C0"/>
        <rFont val="Arial"/>
        <family val="2"/>
      </rPr>
      <t>http://web.maga.gob.gt/download/1agro-cifras2014.pdf  (Consultado: febrero, 2016).</t>
    </r>
  </si>
  <si>
    <t>Ajonjolí</t>
  </si>
  <si>
    <t>2012/2013 p/</t>
  </si>
  <si>
    <t>2013/2014 e/</t>
  </si>
  <si>
    <r>
      <rPr>
        <b/>
        <i/>
        <sz val="9"/>
        <color theme="1"/>
        <rFont val="Arial"/>
        <family val="2"/>
      </rPr>
      <t xml:space="preserve">1/ </t>
    </r>
    <r>
      <rPr>
        <i/>
        <sz val="9"/>
        <color theme="1"/>
        <rFont val="Arial"/>
        <family val="2"/>
      </rPr>
      <t>De octubre de un año a septiembre del siguiente.</t>
    </r>
  </si>
  <si>
    <r>
      <t xml:space="preserve">Ministerio de Agricultura, Ganadería y Alimentación (MAGA). 2013. </t>
    </r>
    <r>
      <rPr>
        <b/>
        <sz val="9"/>
        <color theme="1"/>
        <rFont val="Arial"/>
        <family val="2"/>
      </rPr>
      <t>El agro en cifras 2015.</t>
    </r>
    <r>
      <rPr>
        <sz val="9"/>
        <color theme="1"/>
        <rFont val="Arial"/>
        <family val="2"/>
      </rPr>
      <t xml:space="preserve"> En: </t>
    </r>
    <r>
      <rPr>
        <sz val="9"/>
        <color rgb="FF0070C0"/>
        <rFont val="Arial"/>
        <family val="2"/>
      </rPr>
      <t>http://web.maga.gob.gt/download/1agro-cifras2014.pdf</t>
    </r>
    <r>
      <rPr>
        <sz val="9"/>
        <color theme="1"/>
        <rFont val="Arial"/>
        <family val="2"/>
      </rPr>
      <t xml:space="preserve">  (Consultado: febrero, 2016).</t>
    </r>
  </si>
  <si>
    <r>
      <rPr>
        <b/>
        <sz val="9"/>
        <rFont val="Arial"/>
        <family val="2"/>
      </rPr>
      <t>Cuadro 2-10.</t>
    </r>
    <r>
      <rPr>
        <sz val="9"/>
        <rFont val="Arial"/>
        <family val="2"/>
      </rPr>
      <t xml:space="preserve"> Comercio exterior de ajonjolí (</t>
    </r>
    <r>
      <rPr>
        <i/>
        <sz val="9"/>
        <rFont val="Arial"/>
        <family val="2"/>
      </rPr>
      <t>Sesamum indicum</t>
    </r>
    <r>
      <rPr>
        <sz val="9"/>
        <rFont val="Arial"/>
        <family val="2"/>
      </rPr>
      <t xml:space="preserve">); según año. República de Guatemala, período 2005/2014.  </t>
    </r>
  </si>
  <si>
    <r>
      <rPr>
        <b/>
        <sz val="9"/>
        <color theme="1"/>
        <rFont val="Arial"/>
        <family val="2"/>
      </rPr>
      <t xml:space="preserve">Fuente: </t>
    </r>
    <r>
      <rPr>
        <sz val="9"/>
        <color theme="1"/>
        <rFont val="Arial"/>
        <family val="2"/>
      </rPr>
      <t>Modificado de Diplan-MAGA con datos de Banguat (MAGA, 2015).</t>
    </r>
  </si>
  <si>
    <r>
      <t xml:space="preserve">Ministerio de Agricultura, Ganadería y Alimentación (MAGA). 2013. </t>
    </r>
    <r>
      <rPr>
        <b/>
        <sz val="9"/>
        <color theme="1"/>
        <rFont val="Arial"/>
        <family val="2"/>
      </rPr>
      <t xml:space="preserve">El agro en cifras 2013. </t>
    </r>
    <r>
      <rPr>
        <sz val="9"/>
        <color theme="1"/>
        <rFont val="Arial"/>
        <family val="2"/>
      </rPr>
      <t xml:space="preserve">En: </t>
    </r>
    <r>
      <rPr>
        <sz val="9"/>
        <color rgb="FF0070C0"/>
        <rFont val="Arial"/>
        <family val="2"/>
      </rPr>
      <t>http://web.maga.gob.gt/download/El-agro-en-cifras-small.pdf</t>
    </r>
    <r>
      <rPr>
        <sz val="9"/>
        <color theme="1"/>
        <rFont val="Arial"/>
        <family val="2"/>
      </rPr>
      <t xml:space="preserve"> (Consultado: febrero, 2016).</t>
    </r>
  </si>
  <si>
    <r>
      <rPr>
        <b/>
        <sz val="9"/>
        <color theme="1"/>
        <rFont val="Arial"/>
        <family val="2"/>
      </rPr>
      <t xml:space="preserve">Cuadro 2-11. </t>
    </r>
    <r>
      <rPr>
        <sz val="9"/>
        <color theme="1"/>
        <rFont val="Arial"/>
        <family val="2"/>
      </rPr>
      <t>Disponibilidad per cápita</t>
    </r>
    <r>
      <rPr>
        <sz val="9"/>
        <color rgb="FFFF0000"/>
        <rFont val="Arial"/>
        <family val="2"/>
      </rPr>
      <t>,</t>
    </r>
    <r>
      <rPr>
        <sz val="9"/>
        <color theme="1"/>
        <rFont val="Arial"/>
        <family val="2"/>
      </rPr>
      <t xml:space="preserve"> estimación de pérdidas de los productos de la hoja de balance de alimentos; según producto. República </t>
    </r>
    <r>
      <rPr>
        <sz val="9"/>
        <rFont val="Arial"/>
        <family val="2"/>
      </rPr>
      <t>de Guatemala, a</t>
    </r>
    <r>
      <rPr>
        <sz val="9"/>
        <color theme="1"/>
        <rFont val="Arial"/>
        <family val="2"/>
      </rPr>
      <t>ño 2013.</t>
    </r>
  </si>
  <si>
    <t xml:space="preserve">No.
</t>
  </si>
  <si>
    <t xml:space="preserve">Productos
</t>
  </si>
  <si>
    <t>Precio de cada producto a/</t>
  </si>
  <si>
    <t>Unidad de medida</t>
  </si>
  <si>
    <t>Disponibilidad per cápita                                  (kg)</t>
  </si>
  <si>
    <t>Pérdidas, mermas y desperdicios               (Tm)</t>
  </si>
  <si>
    <t xml:space="preserve">(1) </t>
  </si>
  <si>
    <t>(2)</t>
  </si>
  <si>
    <t>(3)</t>
  </si>
  <si>
    <t>(4)</t>
  </si>
  <si>
    <t xml:space="preserve">(5) </t>
  </si>
  <si>
    <t xml:space="preserve">(6) </t>
  </si>
  <si>
    <t>1. Cereales</t>
  </si>
  <si>
    <t>Quintal</t>
  </si>
  <si>
    <t>Harina de maíz</t>
  </si>
  <si>
    <t>n.d</t>
  </si>
  <si>
    <t>Tortilla</t>
  </si>
  <si>
    <t>460 gramos</t>
  </si>
  <si>
    <t>Harina de trigo</t>
  </si>
  <si>
    <t>Pan y galleta</t>
  </si>
  <si>
    <t>Pastas alimenticias</t>
  </si>
  <si>
    <t xml:space="preserve">Avena </t>
  </si>
  <si>
    <t>Arroz en granza</t>
  </si>
  <si>
    <t>Arroz oro</t>
  </si>
  <si>
    <t>Maicillo (sorgo)</t>
  </si>
  <si>
    <t>Tortilla (maicillo)</t>
  </si>
  <si>
    <t>2.  Leguminosas</t>
  </si>
  <si>
    <t>Frijoles</t>
  </si>
  <si>
    <t>3.  Azúcares</t>
  </si>
  <si>
    <t>Caña de azúcar</t>
  </si>
  <si>
    <t>Azúcar cruda</t>
  </si>
  <si>
    <t>Azúcar blanca y refinada</t>
  </si>
  <si>
    <t>Materiales azucarados</t>
  </si>
  <si>
    <t xml:space="preserve">Melazas  </t>
  </si>
  <si>
    <t>4.  Tubérculos y raíces</t>
  </si>
  <si>
    <t>Papa</t>
  </si>
  <si>
    <t>Yuca</t>
  </si>
  <si>
    <t>5.  Hortalizas</t>
  </si>
  <si>
    <t>Cebolla</t>
  </si>
  <si>
    <t>Tomate</t>
  </si>
  <si>
    <t>Zanahoria</t>
  </si>
  <si>
    <t>Red (7 a 8 docenas)</t>
  </si>
  <si>
    <t>Chile pimiento</t>
  </si>
  <si>
    <t>Caja (90 a 100 unidades)</t>
  </si>
  <si>
    <t>Güicoy</t>
  </si>
  <si>
    <t>Otras hortalizas (lechuga, repollo y coliflor)</t>
  </si>
  <si>
    <t>n.a</t>
  </si>
  <si>
    <t>6.  Frutas</t>
  </si>
  <si>
    <t>Plátano</t>
  </si>
  <si>
    <t>Banano</t>
  </si>
  <si>
    <t>Cítricos (limón, naranja)</t>
  </si>
  <si>
    <t>Aguacate</t>
  </si>
  <si>
    <t>Red (90 a 100 unidades)</t>
  </si>
  <si>
    <t>Melón</t>
  </si>
  <si>
    <t>Ciento</t>
  </si>
  <si>
    <t>Piña</t>
  </si>
  <si>
    <t>Otras frutas (sandía, papaya, manzana y mango)</t>
  </si>
  <si>
    <t>7.  Carnes</t>
  </si>
  <si>
    <t>Carne con y sin hueso (vacunos)</t>
  </si>
  <si>
    <t>Libra</t>
  </si>
  <si>
    <t>Visceras y menudos (vacunos)</t>
  </si>
  <si>
    <t>Carne con y sin hueso (cerdos)</t>
  </si>
  <si>
    <t xml:space="preserve">Vísceras y menudos (cerdos) </t>
  </si>
  <si>
    <t>carne de ave</t>
  </si>
  <si>
    <t>Embutidos de toda clase</t>
  </si>
  <si>
    <t>8.  Huevos</t>
  </si>
  <si>
    <t>1</t>
  </si>
  <si>
    <t>Gallinas en postura (cabezas) / Huevos</t>
  </si>
  <si>
    <t>17,33</t>
  </si>
  <si>
    <t>648 gramos</t>
  </si>
  <si>
    <t>9.  Pescado y mariscos</t>
  </si>
  <si>
    <t>Pescado</t>
  </si>
  <si>
    <t>2</t>
  </si>
  <si>
    <t>Camarón</t>
  </si>
  <si>
    <t>10.  Productos lácteos</t>
  </si>
  <si>
    <t>Lecha fluida cruda de vaca</t>
  </si>
  <si>
    <t>Leche fluida entera pasteurizada</t>
  </si>
  <si>
    <t>11,84</t>
  </si>
  <si>
    <t>Litro</t>
  </si>
  <si>
    <t>3</t>
  </si>
  <si>
    <t>Leche fluida semidescremada</t>
  </si>
  <si>
    <t>4</t>
  </si>
  <si>
    <t>Leche en polvo semidescremada</t>
  </si>
  <si>
    <t>5</t>
  </si>
  <si>
    <t>Leche pasteurizada/ Leche fluida descremada</t>
  </si>
  <si>
    <t>6</t>
  </si>
  <si>
    <t>Lecha en polvo descremada</t>
  </si>
  <si>
    <t>28,11</t>
  </si>
  <si>
    <t>Bolsa (360 gramos)</t>
  </si>
  <si>
    <t>7</t>
  </si>
  <si>
    <t xml:space="preserve">Leche en polvo entera </t>
  </si>
  <si>
    <t>26,92</t>
  </si>
  <si>
    <t>8</t>
  </si>
  <si>
    <t>Quesos</t>
  </si>
  <si>
    <t>250 ml</t>
  </si>
  <si>
    <t>9</t>
  </si>
  <si>
    <t>Leche pasteurizada/crema de leche</t>
  </si>
  <si>
    <t>8,76</t>
  </si>
  <si>
    <t>10</t>
  </si>
  <si>
    <t>Leche pasteurizada/yogur</t>
  </si>
  <si>
    <t>11.  Aceites y grasas</t>
  </si>
  <si>
    <t>Aceites vegetales:</t>
  </si>
  <si>
    <t>Aceite refinado/palma africana</t>
  </si>
  <si>
    <t>Aceite refinado/soya</t>
  </si>
  <si>
    <t>Aceite refinado/semilla de algodón</t>
  </si>
  <si>
    <t>Aceite refinado/semilla de girasol</t>
  </si>
  <si>
    <t>Aceite refinado/aceituna (oliva)</t>
  </si>
  <si>
    <t>Grasas animales:</t>
  </si>
  <si>
    <t>Leche pasteurizada/mantequilla</t>
  </si>
  <si>
    <t>Vacunos faenados/grasa de res</t>
  </si>
  <si>
    <t>cerdos faenados/manteca de cerdo</t>
  </si>
  <si>
    <t>12. Alimentos gratificantes</t>
  </si>
  <si>
    <t>Cerveza</t>
  </si>
  <si>
    <t>melazas/licores</t>
  </si>
  <si>
    <t>azúcar/bebidas gaseosas</t>
  </si>
  <si>
    <t>10,39</t>
  </si>
  <si>
    <t>1000 ml</t>
  </si>
  <si>
    <t>Fuente:</t>
  </si>
  <si>
    <t>INE, 2014 y MAGA 2015.</t>
  </si>
  <si>
    <t>a/ los precios son promedios anuales. En la medida de lo posible se ha utilizado datos del IPC, donde no datos de precios a mayoristas.</t>
  </si>
  <si>
    <t>n.d: no hay dato</t>
  </si>
  <si>
    <t>n.a: no aplica</t>
  </si>
  <si>
    <t>Cuadro 2-1. Maíz (Zea mays) por área cosechada, producción y rendimiento; según año agrícola. República de Guatemala, años varios.</t>
  </si>
  <si>
    <r>
      <rPr>
        <b/>
        <sz val="9"/>
        <rFont val="Arial"/>
        <family val="2"/>
      </rPr>
      <t xml:space="preserve">Cuadro 2-2. </t>
    </r>
    <r>
      <rPr>
        <sz val="9"/>
        <rFont val="Arial"/>
        <family val="2"/>
      </rPr>
      <t>Frijol (</t>
    </r>
    <r>
      <rPr>
        <i/>
        <sz val="9"/>
        <rFont val="Arial"/>
        <family val="2"/>
      </rPr>
      <t>Phaseolus vulgaris</t>
    </r>
    <r>
      <rPr>
        <sz val="9"/>
        <rFont val="Arial"/>
        <family val="2"/>
      </rPr>
      <t>) por área cosechada, producción y rendimiento; según año agrícola. República de Guatemala, años varios.</t>
    </r>
  </si>
  <si>
    <r>
      <rPr>
        <b/>
        <sz val="9"/>
        <rFont val="Arial"/>
        <family val="2"/>
      </rPr>
      <t xml:space="preserve">Cuadro 2-3. </t>
    </r>
    <r>
      <rPr>
        <sz val="9"/>
        <rFont val="Arial"/>
        <family val="2"/>
      </rPr>
      <t>Arroz (</t>
    </r>
    <r>
      <rPr>
        <i/>
        <sz val="9"/>
        <rFont val="Arial"/>
        <family val="2"/>
      </rPr>
      <t>Oryza sativa</t>
    </r>
    <r>
      <rPr>
        <sz val="9"/>
        <rFont val="Arial"/>
        <family val="2"/>
      </rPr>
      <t>), por área cosechada, producción y rendimiento; según año agrícola. República de Guatemala, años varios.</t>
    </r>
  </si>
  <si>
    <r>
      <rPr>
        <b/>
        <sz val="9"/>
        <rFont val="Arial"/>
        <family val="2"/>
      </rPr>
      <t xml:space="preserve">Cuadro 2-4. </t>
    </r>
    <r>
      <rPr>
        <sz val="9"/>
        <rFont val="Arial"/>
        <family val="2"/>
      </rPr>
      <t>Trigo (</t>
    </r>
    <r>
      <rPr>
        <i/>
        <sz val="9"/>
        <rFont val="Arial"/>
        <family val="2"/>
      </rPr>
      <t>Triticum</t>
    </r>
    <r>
      <rPr>
        <sz val="9"/>
        <rFont val="Arial"/>
        <family val="2"/>
      </rPr>
      <t xml:space="preserve"> spp.), por área cosechada, producción y rendimiento; según año agrícola. República de Guatemala, años varios.</t>
    </r>
  </si>
  <si>
    <r>
      <rPr>
        <b/>
        <sz val="9"/>
        <rFont val="Arial"/>
        <family val="2"/>
      </rPr>
      <t xml:space="preserve">Cuadro 2-5. </t>
    </r>
    <r>
      <rPr>
        <sz val="9"/>
        <rFont val="Arial"/>
        <family val="2"/>
      </rPr>
      <t>Ajonjolí (</t>
    </r>
    <r>
      <rPr>
        <i/>
        <sz val="9"/>
        <rFont val="Arial"/>
        <family val="2"/>
      </rPr>
      <t>Sesamum indicum</t>
    </r>
    <r>
      <rPr>
        <sz val="9"/>
        <rFont val="Arial"/>
        <family val="2"/>
      </rPr>
      <t>), por área cosechada, producción y rendimiento; según año agrícola. República de Guatemala, años varios.</t>
    </r>
  </si>
  <si>
    <r>
      <rPr>
        <b/>
        <sz val="9"/>
        <rFont val="Arial"/>
        <family val="2"/>
      </rPr>
      <t>Cuadro 2-6.</t>
    </r>
    <r>
      <rPr>
        <sz val="9"/>
        <rFont val="Arial"/>
        <family val="2"/>
      </rPr>
      <t xml:space="preserve"> Comercio exterior de maíz blanco y maíz amarillo; según año. República de Guatemala, período 2005/2014.  </t>
    </r>
  </si>
  <si>
    <r>
      <rPr>
        <b/>
        <sz val="9"/>
        <rFont val="Arial"/>
        <family val="2"/>
      </rPr>
      <t>Cuadro 2-7.</t>
    </r>
    <r>
      <rPr>
        <sz val="9"/>
        <rFont val="Arial"/>
        <family val="2"/>
      </rPr>
      <t xml:space="preserve"> Comercio exterior de frijol (</t>
    </r>
    <r>
      <rPr>
        <i/>
        <sz val="9"/>
        <rFont val="Arial"/>
        <family val="2"/>
      </rPr>
      <t>Phaseolus vulgaris</t>
    </r>
    <r>
      <rPr>
        <sz val="9"/>
        <rFont val="Arial"/>
        <family val="2"/>
      </rPr>
      <t xml:space="preserve">); según año. República de Guatemala, período 2005/2014.  </t>
    </r>
  </si>
  <si>
    <r>
      <rPr>
        <b/>
        <sz val="9"/>
        <rFont val="Arial"/>
        <family val="2"/>
      </rPr>
      <t>Cuadro 2-8.</t>
    </r>
    <r>
      <rPr>
        <sz val="9"/>
        <rFont val="Arial"/>
        <family val="2"/>
      </rPr>
      <t xml:space="preserve"> Comercio exterior de arroz (</t>
    </r>
    <r>
      <rPr>
        <i/>
        <sz val="9"/>
        <rFont val="Arial"/>
        <family val="2"/>
      </rPr>
      <t>Oriza sativa</t>
    </r>
    <r>
      <rPr>
        <sz val="9"/>
        <rFont val="Arial"/>
        <family val="2"/>
      </rPr>
      <t xml:space="preserve">); según año. República de Guatemala, período 2005/2014.  </t>
    </r>
  </si>
  <si>
    <r>
      <rPr>
        <b/>
        <sz val="9"/>
        <rFont val="Arial"/>
        <family val="2"/>
      </rPr>
      <t>Cuadro 2-9.</t>
    </r>
    <r>
      <rPr>
        <sz val="9"/>
        <rFont val="Arial"/>
        <family val="2"/>
      </rPr>
      <t xml:space="preserve"> Comercio exterior de trigo (</t>
    </r>
    <r>
      <rPr>
        <i/>
        <sz val="9"/>
        <rFont val="Arial"/>
        <family val="2"/>
      </rPr>
      <t xml:space="preserve">Triticum </t>
    </r>
    <r>
      <rPr>
        <sz val="9"/>
        <rFont val="Arial"/>
        <family val="2"/>
      </rPr>
      <t xml:space="preserve">spp.); según año. República de Guatemala, período 2005/2014.  </t>
    </r>
  </si>
  <si>
    <t>Cuadro 2-2. Frijol (Phaseolus vulgaris) por área cosechada, producción y rendimiento; según año agrícola. República de Guatemala, años varios.</t>
  </si>
  <si>
    <t>Cuadro 2-3. Arroz (Oryza sativa), por área cosechada, producción y rendimiento; según año agrícola. República de Guatemala, años varios.</t>
  </si>
  <si>
    <t>Cuadro 2-4. Trigo (Triticum spp.), por área cosechada, producción y rendimiento; según año agrícola. República de Guatemala, años varios.</t>
  </si>
  <si>
    <t>Cuadro 2-5. Ajonjolí (Sesamum indicum), por área cosechada, producción y rendimiento; según año agrícola. República de Guatemala, años varios.</t>
  </si>
  <si>
    <t>Indicador 2.2 Pérdida post-cosecha</t>
  </si>
  <si>
    <t>Indicador 2.3 Reservas de granos básicos</t>
  </si>
  <si>
    <t>Indicador 2.4 Comercio de alimentos</t>
  </si>
  <si>
    <t xml:space="preserve">Cuadro 2-6. Comercio exterior de maíz blanco y maíz amarillo; según año. República de Guatemala, período 2005/2014.  </t>
  </si>
  <si>
    <t xml:space="preserve">Cuadro 2-7. Comercio exterior de frijol (Phaseolus vulgaris); según año. República de Guatemala, período 2005/2014. </t>
  </si>
  <si>
    <t xml:space="preserve">Cuadro 2-8. Comercio exterior de arroz (Oriza sativa); según año. República de Guatemala, período 2005/2014.  </t>
  </si>
  <si>
    <t xml:space="preserve">Cuadro 2-9. Comercio exterior de trigo (Triticum spp.); según año. República de Guatemala, período 2005/2014.  </t>
  </si>
  <si>
    <t xml:space="preserve">Cuadro 2-10. Comercio exterior de ajonjolí (Sesamum indicum); según año. República de Guatemala, período 2005/2014.  </t>
  </si>
  <si>
    <r>
      <t xml:space="preserve"> </t>
    </r>
    <r>
      <rPr>
        <b/>
        <sz val="9"/>
        <color theme="1"/>
        <rFont val="Arial"/>
        <family val="2"/>
      </rPr>
      <t>Fuente:</t>
    </r>
    <r>
      <rPr>
        <sz val="9"/>
        <color theme="1"/>
        <rFont val="Arial"/>
        <family val="2"/>
      </rPr>
      <t xml:space="preserve"> INE. Proyecciones de Población con base en el XI Censo de Población y Vi de Habitación.</t>
    </r>
  </si>
  <si>
    <t>Figura 5. Pirámide poblacional. Año 2015.</t>
  </si>
  <si>
    <r>
      <t xml:space="preserve">Cuadro 1-5.  </t>
    </r>
    <r>
      <rPr>
        <sz val="9"/>
        <color theme="1"/>
        <rFont val="Arial"/>
        <family val="2"/>
      </rPr>
      <t>Necesidades Básicas Insatisfechas de los hogares rurales en  vivienda, hacinamiento, agua y saneamiento; según departamento. República de Guatemala, año 2011.</t>
    </r>
  </si>
  <si>
    <r>
      <rPr>
        <sz val="9"/>
        <rFont val="Arial"/>
        <family val="2"/>
      </rPr>
      <t xml:space="preserve">Instituto Nacional de Estadística (INE) y Banco Mundial. 2013. </t>
    </r>
    <r>
      <rPr>
        <b/>
        <sz val="9"/>
        <rFont val="Arial"/>
        <family val="2"/>
      </rPr>
      <t xml:space="preserve">Mapas de Pobreza Rural en Guatemala 2011. </t>
    </r>
    <r>
      <rPr>
        <sz val="9"/>
        <rFont val="Arial"/>
        <family val="2"/>
      </rPr>
      <t>Autor, Guatemala. En:</t>
    </r>
    <r>
      <rPr>
        <u/>
        <sz val="9"/>
        <color theme="10"/>
        <rFont val="Arial"/>
        <family val="2"/>
      </rPr>
      <t xml:space="preserve"> http://www.ine.gob.gt/sistema/uploads/2014/01/10/ifRRpEnf0cjUfRZGhyXD7RQjf7EQH2Er.pdf </t>
    </r>
    <r>
      <rPr>
        <sz val="9"/>
        <rFont val="Arial"/>
        <family val="2"/>
      </rPr>
      <t>(Consultado: Febrero, 2016).</t>
    </r>
  </si>
  <si>
    <r>
      <rPr>
        <b/>
        <i/>
        <sz val="9"/>
        <color theme="1"/>
        <rFont val="Arial"/>
        <family val="2"/>
      </rPr>
      <t xml:space="preserve">p/ </t>
    </r>
    <r>
      <rPr>
        <i/>
        <sz val="9"/>
        <color theme="1"/>
        <rFont val="Arial"/>
        <family val="2"/>
      </rPr>
      <t xml:space="preserve">Cifras preliminares.  </t>
    </r>
    <r>
      <rPr>
        <b/>
        <i/>
        <sz val="9"/>
        <color theme="1"/>
        <rFont val="Arial"/>
        <family val="2"/>
      </rPr>
      <t xml:space="preserve">e/ </t>
    </r>
    <r>
      <rPr>
        <i/>
        <sz val="9"/>
        <color theme="1"/>
        <rFont val="Arial"/>
        <family val="2"/>
      </rPr>
      <t>Cifras estimadas.</t>
    </r>
    <r>
      <rPr>
        <b/>
        <i/>
        <sz val="9"/>
        <color rgb="FFFF0042"/>
        <rFont val="Arial"/>
        <family val="2"/>
      </rPr>
      <t/>
    </r>
  </si>
  <si>
    <r>
      <rPr>
        <b/>
        <i/>
        <sz val="9"/>
        <color theme="1"/>
        <rFont val="Arial"/>
        <family val="2"/>
      </rPr>
      <t xml:space="preserve">p/ </t>
    </r>
    <r>
      <rPr>
        <i/>
        <sz val="9"/>
        <color theme="1"/>
        <rFont val="Arial"/>
        <family val="2"/>
      </rPr>
      <t xml:space="preserve">Cifras preliminares.  </t>
    </r>
    <r>
      <rPr>
        <b/>
        <i/>
        <sz val="9"/>
        <color theme="1"/>
        <rFont val="Arial"/>
        <family val="2"/>
      </rPr>
      <t xml:space="preserve">e/ </t>
    </r>
    <r>
      <rPr>
        <i/>
        <sz val="9"/>
        <color theme="1"/>
        <rFont val="Arial"/>
        <family val="2"/>
      </rPr>
      <t xml:space="preserve">Cifras estimadas. </t>
    </r>
  </si>
  <si>
    <r>
      <rPr>
        <b/>
        <i/>
        <sz val="9"/>
        <color theme="1"/>
        <rFont val="Arial"/>
        <family val="2"/>
      </rPr>
      <t xml:space="preserve">p/ </t>
    </r>
    <r>
      <rPr>
        <i/>
        <sz val="9"/>
        <color theme="1"/>
        <rFont val="Arial"/>
        <family val="2"/>
      </rPr>
      <t xml:space="preserve">Cifras preliminares.  </t>
    </r>
    <r>
      <rPr>
        <b/>
        <i/>
        <sz val="9"/>
        <color theme="1"/>
        <rFont val="Arial"/>
        <family val="2"/>
      </rPr>
      <t xml:space="preserve">e/ </t>
    </r>
    <r>
      <rPr>
        <i/>
        <sz val="9"/>
        <color theme="1"/>
        <rFont val="Arial"/>
        <family val="2"/>
      </rPr>
      <t>Cifras estimadas.</t>
    </r>
  </si>
  <si>
    <t>Rangos</t>
  </si>
  <si>
    <r>
      <rPr>
        <b/>
        <i/>
        <sz val="10"/>
        <rFont val="Arial"/>
        <family val="2"/>
      </rPr>
      <t>Nota:</t>
    </r>
    <r>
      <rPr>
        <i/>
        <sz val="10"/>
        <rFont val="Arial"/>
        <family val="2"/>
      </rPr>
      <t xml:space="preserve"> No todos los indicadores poseen información en el Compendio Estadístico de SAN 2015.</t>
    </r>
  </si>
  <si>
    <r>
      <t xml:space="preserve">Cuadro 7-14. </t>
    </r>
    <r>
      <rPr>
        <sz val="9"/>
        <color theme="1"/>
        <rFont val="Arial"/>
        <family val="2"/>
      </rPr>
      <t>Presupuesto de la ventana de los mil días, por criterios de seguimiento y porcentaje de ejecución; según departamento. Año 2015.</t>
    </r>
  </si>
  <si>
    <r>
      <t xml:space="preserve">Cuadro 7-15. </t>
    </r>
    <r>
      <rPr>
        <sz val="9"/>
        <color theme="1"/>
        <rFont val="Arial"/>
        <family val="2"/>
      </rPr>
      <t>Presupuesto de la ventana de los mil días, por criterios de seguimiento y porcentaje de ejecución; según tipo de acción. Año 2015.</t>
    </r>
  </si>
  <si>
    <r>
      <t xml:space="preserve">Instituto Nacional de Estadística (INE). 2014. </t>
    </r>
    <r>
      <rPr>
        <b/>
        <sz val="9"/>
        <color theme="1"/>
        <rFont val="Arial"/>
        <family val="2"/>
      </rPr>
      <t xml:space="preserve">Hoja de Balance de Alimentos 2013. </t>
    </r>
    <r>
      <rPr>
        <sz val="9"/>
        <color theme="1"/>
        <rFont val="Arial"/>
        <family val="2"/>
      </rPr>
      <t xml:space="preserve">Guatemala. autor. </t>
    </r>
  </si>
  <si>
    <r>
      <t xml:space="preserve">Ministerio de Agricultura, Ganadería y Alimentación (MAGA). 2015. </t>
    </r>
    <r>
      <rPr>
        <b/>
        <sz val="9"/>
        <color theme="1"/>
        <rFont val="Arial"/>
        <family val="2"/>
      </rPr>
      <t xml:space="preserve">El Agro en Cifras 2014. Índice de precios al consumidor, diciembre 2013. </t>
    </r>
    <r>
      <rPr>
        <sz val="9"/>
        <color theme="1"/>
        <rFont val="Arial"/>
        <family val="2"/>
      </rPr>
      <t>Guatemala: autor</t>
    </r>
  </si>
  <si>
    <r>
      <rPr>
        <b/>
        <sz val="9"/>
        <color theme="1"/>
        <rFont val="Arial"/>
        <family val="2"/>
      </rPr>
      <t>Cuadro 3-4.</t>
    </r>
    <r>
      <rPr>
        <sz val="9"/>
        <color theme="1"/>
        <rFont val="Arial"/>
        <family val="2"/>
      </rPr>
      <t xml:space="preserve"> Ingreso laboral mensual promedio por características de la población. República de Guatemala, varios años.</t>
    </r>
  </si>
  <si>
    <r>
      <rPr>
        <b/>
        <i/>
        <sz val="9"/>
        <color theme="1"/>
        <rFont val="Arial"/>
        <family val="2"/>
      </rPr>
      <t>*</t>
    </r>
    <r>
      <rPr>
        <i/>
        <sz val="9"/>
        <color theme="1"/>
        <rFont val="Arial"/>
        <family val="2"/>
      </rPr>
      <t xml:space="preserve"> Menos de 25 casos.</t>
    </r>
  </si>
  <si>
    <r>
      <t xml:space="preserve">Cuadro </t>
    </r>
    <r>
      <rPr>
        <b/>
        <sz val="9"/>
        <color theme="1"/>
        <rFont val="Arial"/>
        <family val="2"/>
      </rPr>
      <t xml:space="preserve">5-4. </t>
    </r>
    <r>
      <rPr>
        <sz val="9"/>
        <color theme="1"/>
        <rFont val="Arial"/>
        <family val="2"/>
      </rPr>
      <t>Distribución porcentual de niñas y niños nacidos vivos en los cinco años anteriores a la encuesta, por trimestre en que las madres recibieron su primera atención prenatal; según características varias. República de Guatemala, años 2008/2009.</t>
    </r>
  </si>
  <si>
    <r>
      <t>Cuadro 5-5.</t>
    </r>
    <r>
      <rPr>
        <sz val="9"/>
        <rFont val="Arial"/>
        <family val="2"/>
      </rPr>
      <t xml:space="preserve"> Esquema de vacunación por mes y departamento; según tipo de vacunas y grupos de edad. República de Guatemala, año 2015.</t>
    </r>
  </si>
  <si>
    <t>Indicador 6.3 Atención a desnutridos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</si>
</sst>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0.000"/>
    <numFmt numFmtId="167" formatCode="_(* #,##0.0_);_(* \(#,##0.0\);_(* &quot;-&quot;??_);_(@_)"/>
    <numFmt numFmtId="168" formatCode="#,##0.0"/>
    <numFmt numFmtId="169" formatCode="0.0"/>
    <numFmt numFmtId="170" formatCode="&quot;Q&quot;#,##0.00"/>
    <numFmt numFmtId="171" formatCode="#,##0;#,##0"/>
  </numFmts>
  <fonts count="4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Arial"/>
      <family val="2"/>
    </font>
    <font>
      <i/>
      <sz val="9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i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FF0000"/>
      <name val="Arial"/>
      <family val="2"/>
    </font>
    <font>
      <b/>
      <i/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rgb="FF0070C0"/>
      <name val="Arial"/>
      <family val="2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indexed="8"/>
      <name val="Arial"/>
      <family val="2"/>
    </font>
    <font>
      <sz val="6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rgb="FFFF0000"/>
      <name val="Arial"/>
      <family val="2"/>
    </font>
    <font>
      <b/>
      <sz val="9"/>
      <name val="Calibri"/>
      <family val="2"/>
      <scheme val="minor"/>
    </font>
    <font>
      <b/>
      <i/>
      <sz val="9"/>
      <color rgb="FFFF0042"/>
      <name val="Arial"/>
      <family val="2"/>
    </font>
    <font>
      <sz val="9"/>
      <color rgb="FF0070C0"/>
      <name val="Arial"/>
      <family val="2"/>
    </font>
    <font>
      <i/>
      <sz val="10"/>
      <color theme="1"/>
      <name val="Arial"/>
      <family val="2"/>
    </font>
    <font>
      <u/>
      <sz val="9"/>
      <color theme="10"/>
      <name val="Arial"/>
      <family val="2"/>
    </font>
    <font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42"/>
        <bgColor indexed="64"/>
      </patternFill>
    </fill>
    <fill>
      <patternFill patternType="solid">
        <fgColor rgb="FF008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680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57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6980"/>
        <bgColor indexed="64"/>
      </patternFill>
    </fill>
    <fill>
      <patternFill patternType="solid">
        <fgColor rgb="FF0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FF8000"/>
        <bgColor theme="0"/>
      </patternFill>
    </fill>
    <fill>
      <patternFill patternType="solid">
        <fgColor indexed="9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C80"/>
        <bgColor indexed="64"/>
      </patternFill>
    </fill>
  </fills>
  <borders count="12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theme="0"/>
      </right>
      <top style="thin">
        <color theme="0"/>
      </top>
      <bottom style="thin">
        <color indexed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8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dotted">
        <color theme="1"/>
      </right>
      <top/>
      <bottom style="thin">
        <color theme="1"/>
      </bottom>
      <diagonal/>
    </border>
    <border>
      <left style="dotted">
        <color theme="1"/>
      </left>
      <right style="dotted">
        <color theme="1"/>
      </right>
      <top/>
      <bottom style="thin">
        <color theme="1"/>
      </bottom>
      <diagonal/>
    </border>
    <border>
      <left style="dotted">
        <color theme="1"/>
      </left>
      <right/>
      <top/>
      <bottom style="thin">
        <color theme="1"/>
      </bottom>
      <diagonal/>
    </border>
    <border>
      <left/>
      <right style="dotted">
        <color theme="1"/>
      </right>
      <top style="thin">
        <color theme="1"/>
      </top>
      <bottom style="thin">
        <color theme="1"/>
      </bottom>
      <diagonal/>
    </border>
    <border>
      <left style="dotted">
        <color theme="1"/>
      </left>
      <right style="dotted">
        <color theme="1"/>
      </right>
      <top style="thin">
        <color theme="1"/>
      </top>
      <bottom style="thin">
        <color theme="1"/>
      </bottom>
      <diagonal/>
    </border>
    <border>
      <left/>
      <right style="dotted">
        <color theme="1"/>
      </right>
      <top style="thin">
        <color theme="1"/>
      </top>
      <bottom style="medium">
        <color indexed="64"/>
      </bottom>
      <diagonal/>
    </border>
    <border>
      <left style="dotted">
        <color theme="1"/>
      </left>
      <right style="dotted">
        <color theme="1"/>
      </right>
      <top style="thin">
        <color theme="1"/>
      </top>
      <bottom style="medium">
        <color indexed="64"/>
      </bottom>
      <diagonal/>
    </border>
    <border>
      <left style="dotted">
        <color theme="1"/>
      </left>
      <right/>
      <top style="thin">
        <color theme="1"/>
      </top>
      <bottom style="medium">
        <color indexed="64"/>
      </bottom>
      <diagonal/>
    </border>
    <border>
      <left style="dotted">
        <color theme="1"/>
      </left>
      <right style="dotted">
        <color theme="1"/>
      </right>
      <top style="thin">
        <color indexed="64"/>
      </top>
      <bottom style="thin">
        <color theme="1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auto="1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auto="1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auto="1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indexed="64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6" fillId="0" borderId="0">
      <alignment vertical="top"/>
    </xf>
    <xf numFmtId="0" fontId="30" fillId="0" borderId="0" applyNumberFormat="0" applyFill="0" applyBorder="0" applyAlignment="0" applyProtection="0"/>
  </cellStyleXfs>
  <cellXfs count="1140">
    <xf numFmtId="0" fontId="0" fillId="0" borderId="0" xfId="0"/>
    <xf numFmtId="0" fontId="1" fillId="0" borderId="0" xfId="0" applyFont="1"/>
    <xf numFmtId="0" fontId="8" fillId="0" borderId="0" xfId="0" applyFont="1"/>
    <xf numFmtId="0" fontId="9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49" fontId="7" fillId="0" borderId="5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0" fontId="7" fillId="2" borderId="4" xfId="0" applyFont="1" applyFill="1" applyBorder="1"/>
    <xf numFmtId="164" fontId="7" fillId="2" borderId="5" xfId="1" applyNumberFormat="1" applyFont="1" applyFill="1" applyBorder="1"/>
    <xf numFmtId="164" fontId="7" fillId="2" borderId="6" xfId="1" applyNumberFormat="1" applyFont="1" applyFill="1" applyBorder="1"/>
    <xf numFmtId="0" fontId="6" fillId="0" borderId="7" xfId="0" applyFont="1" applyBorder="1"/>
    <xf numFmtId="164" fontId="6" fillId="0" borderId="8" xfId="0" applyNumberFormat="1" applyFont="1" applyBorder="1"/>
    <xf numFmtId="164" fontId="6" fillId="0" borderId="9" xfId="0" applyNumberFormat="1" applyFont="1" applyBorder="1"/>
    <xf numFmtId="0" fontId="6" fillId="5" borderId="7" xfId="0" applyFont="1" applyFill="1" applyBorder="1"/>
    <xf numFmtId="164" fontId="6" fillId="5" borderId="8" xfId="0" applyNumberFormat="1" applyFont="1" applyFill="1" applyBorder="1"/>
    <xf numFmtId="164" fontId="6" fillId="5" borderId="9" xfId="0" applyNumberFormat="1" applyFont="1" applyFill="1" applyBorder="1"/>
    <xf numFmtId="0" fontId="6" fillId="5" borderId="10" xfId="0" applyFont="1" applyFill="1" applyBorder="1"/>
    <xf numFmtId="164" fontId="6" fillId="5" borderId="11" xfId="0" applyNumberFormat="1" applyFont="1" applyFill="1" applyBorder="1"/>
    <xf numFmtId="164" fontId="6" fillId="5" borderId="12" xfId="0" applyNumberFormat="1" applyFont="1" applyFill="1" applyBorder="1"/>
    <xf numFmtId="0" fontId="10" fillId="0" borderId="0" xfId="0" applyFont="1" applyFill="1" applyBorder="1"/>
    <xf numFmtId="0" fontId="6" fillId="0" borderId="0" xfId="0" applyFont="1"/>
    <xf numFmtId="0" fontId="7" fillId="2" borderId="13" xfId="0" applyFont="1" applyFill="1" applyBorder="1"/>
    <xf numFmtId="49" fontId="7" fillId="0" borderId="14" xfId="0" applyNumberFormat="1" applyFont="1" applyBorder="1" applyAlignment="1">
      <alignment horizontal="center"/>
    </xf>
    <xf numFmtId="0" fontId="7" fillId="2" borderId="14" xfId="0" applyFont="1" applyFill="1" applyBorder="1"/>
    <xf numFmtId="1" fontId="7" fillId="2" borderId="6" xfId="0" applyNumberFormat="1" applyFont="1" applyFill="1" applyBorder="1" applyAlignment="1">
      <alignment horizontal="center"/>
    </xf>
    <xf numFmtId="1" fontId="6" fillId="0" borderId="9" xfId="1" applyNumberFormat="1" applyFont="1" applyBorder="1" applyAlignment="1">
      <alignment horizontal="center"/>
    </xf>
    <xf numFmtId="1" fontId="6" fillId="5" borderId="9" xfId="1" applyNumberFormat="1" applyFont="1" applyFill="1" applyBorder="1" applyAlignment="1">
      <alignment horizontal="center"/>
    </xf>
    <xf numFmtId="1" fontId="6" fillId="5" borderId="12" xfId="1" applyNumberFormat="1" applyFont="1" applyFill="1" applyBorder="1" applyAlignment="1">
      <alignment horizontal="center"/>
    </xf>
    <xf numFmtId="0" fontId="6" fillId="0" borderId="15" xfId="0" applyFont="1" applyFill="1" applyBorder="1"/>
    <xf numFmtId="0" fontId="7" fillId="0" borderId="0" xfId="0" applyFont="1"/>
    <xf numFmtId="0" fontId="13" fillId="0" borderId="0" xfId="0" applyFont="1"/>
    <xf numFmtId="0" fontId="8" fillId="0" borderId="0" xfId="0" applyFont="1" applyBorder="1"/>
    <xf numFmtId="0" fontId="9" fillId="0" borderId="0" xfId="0" applyFont="1" applyBorder="1"/>
    <xf numFmtId="0" fontId="9" fillId="0" borderId="16" xfId="0" applyFont="1" applyBorder="1"/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4" fontId="7" fillId="2" borderId="4" xfId="0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4" fontId="6" fillId="0" borderId="8" xfId="0" applyNumberFormat="1" applyFont="1" applyBorder="1" applyAlignment="1">
      <alignment horizontal="center"/>
    </xf>
    <xf numFmtId="4" fontId="6" fillId="0" borderId="7" xfId="0" applyNumberFormat="1" applyFont="1" applyBorder="1" applyAlignment="1">
      <alignment horizontal="center"/>
    </xf>
    <xf numFmtId="3" fontId="6" fillId="0" borderId="8" xfId="0" applyNumberFormat="1" applyFont="1" applyBorder="1" applyAlignment="1">
      <alignment horizontal="center"/>
    </xf>
    <xf numFmtId="49" fontId="6" fillId="5" borderId="7" xfId="0" applyNumberFormat="1" applyFont="1" applyFill="1" applyBorder="1" applyAlignment="1">
      <alignment horizontal="center"/>
    </xf>
    <xf numFmtId="4" fontId="6" fillId="5" borderId="8" xfId="0" applyNumberFormat="1" applyFont="1" applyFill="1" applyBorder="1" applyAlignment="1">
      <alignment horizontal="center"/>
    </xf>
    <xf numFmtId="4" fontId="6" fillId="5" borderId="7" xfId="0" applyNumberFormat="1" applyFont="1" applyFill="1" applyBorder="1" applyAlignment="1">
      <alignment horizontal="center"/>
    </xf>
    <xf numFmtId="3" fontId="6" fillId="5" borderId="8" xfId="0" applyNumberFormat="1" applyFont="1" applyFill="1" applyBorder="1" applyAlignment="1">
      <alignment horizontal="center"/>
    </xf>
    <xf numFmtId="49" fontId="6" fillId="5" borderId="10" xfId="0" applyNumberFormat="1" applyFont="1" applyFill="1" applyBorder="1" applyAlignment="1">
      <alignment horizontal="center"/>
    </xf>
    <xf numFmtId="4" fontId="6" fillId="5" borderId="11" xfId="0" applyNumberFormat="1" applyFont="1" applyFill="1" applyBorder="1" applyAlignment="1">
      <alignment horizontal="center"/>
    </xf>
    <xf numFmtId="4" fontId="6" fillId="5" borderId="10" xfId="0" applyNumberFormat="1" applyFont="1" applyFill="1" applyBorder="1" applyAlignment="1">
      <alignment horizontal="center"/>
    </xf>
    <xf numFmtId="3" fontId="6" fillId="5" borderId="11" xfId="0" applyNumberFormat="1" applyFont="1" applyFill="1" applyBorder="1" applyAlignment="1">
      <alignment horizontal="center"/>
    </xf>
    <xf numFmtId="49" fontId="6" fillId="0" borderId="0" xfId="0" applyNumberFormat="1" applyFont="1" applyBorder="1"/>
    <xf numFmtId="49" fontId="9" fillId="0" borderId="0" xfId="0" applyNumberFormat="1" applyFont="1" applyBorder="1" applyAlignment="1">
      <alignment horizontal="center"/>
    </xf>
    <xf numFmtId="0" fontId="12" fillId="0" borderId="0" xfId="0" applyFont="1"/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center"/>
    </xf>
    <xf numFmtId="0" fontId="11" fillId="2" borderId="4" xfId="0" applyFont="1" applyFill="1" applyBorder="1"/>
    <xf numFmtId="166" fontId="7" fillId="2" borderId="5" xfId="0" applyNumberFormat="1" applyFont="1" applyFill="1" applyBorder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166" fontId="6" fillId="5" borderId="8" xfId="0" applyNumberFormat="1" applyFont="1" applyFill="1" applyBorder="1" applyAlignment="1">
      <alignment horizontal="center"/>
    </xf>
    <xf numFmtId="166" fontId="6" fillId="5" borderId="9" xfId="0" applyNumberFormat="1" applyFont="1" applyFill="1" applyBorder="1" applyAlignment="1">
      <alignment horizontal="center"/>
    </xf>
    <xf numFmtId="166" fontId="6" fillId="5" borderId="11" xfId="0" applyNumberFormat="1" applyFont="1" applyFill="1" applyBorder="1" applyAlignment="1">
      <alignment horizontal="center"/>
    </xf>
    <xf numFmtId="166" fontId="6" fillId="5" borderId="12" xfId="0" applyNumberFormat="1" applyFont="1" applyFill="1" applyBorder="1" applyAlignment="1">
      <alignment horizontal="center"/>
    </xf>
    <xf numFmtId="0" fontId="6" fillId="0" borderId="21" xfId="0" applyFont="1" applyFill="1" applyBorder="1"/>
    <xf numFmtId="0" fontId="7" fillId="0" borderId="0" xfId="0" applyFont="1" applyAlignment="1">
      <alignment horizontal="left" wrapText="1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67" fontId="6" fillId="0" borderId="8" xfId="1" applyNumberFormat="1" applyFont="1" applyBorder="1" applyAlignment="1">
      <alignment horizontal="center"/>
    </xf>
    <xf numFmtId="0" fontId="6" fillId="0" borderId="8" xfId="0" applyFont="1" applyBorder="1" applyAlignment="1">
      <alignment horizontal="right"/>
    </xf>
    <xf numFmtId="167" fontId="6" fillId="0" borderId="14" xfId="1" applyNumberFormat="1" applyFont="1" applyBorder="1" applyAlignment="1">
      <alignment horizontal="center"/>
    </xf>
    <xf numFmtId="167" fontId="6" fillId="5" borderId="8" xfId="1" applyNumberFormat="1" applyFont="1" applyFill="1" applyBorder="1" applyAlignment="1">
      <alignment horizontal="center"/>
    </xf>
    <xf numFmtId="0" fontId="6" fillId="5" borderId="8" xfId="0" applyFont="1" applyFill="1" applyBorder="1" applyAlignment="1">
      <alignment horizontal="right"/>
    </xf>
    <xf numFmtId="167" fontId="6" fillId="5" borderId="14" xfId="1" applyNumberFormat="1" applyFont="1" applyFill="1" applyBorder="1" applyAlignment="1">
      <alignment horizontal="center"/>
    </xf>
    <xf numFmtId="167" fontId="6" fillId="5" borderId="11" xfId="1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right"/>
    </xf>
    <xf numFmtId="167" fontId="6" fillId="5" borderId="20" xfId="1" applyNumberFormat="1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 vertical="center"/>
    </xf>
    <xf numFmtId="49" fontId="11" fillId="6" borderId="6" xfId="0" applyNumberFormat="1" applyFont="1" applyFill="1" applyBorder="1" applyAlignment="1">
      <alignment horizontal="center" vertical="center"/>
    </xf>
    <xf numFmtId="0" fontId="14" fillId="2" borderId="7" xfId="0" applyFont="1" applyFill="1" applyBorder="1"/>
    <xf numFmtId="4" fontId="7" fillId="2" borderId="8" xfId="0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68" fontId="7" fillId="2" borderId="9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left" indent="1"/>
    </xf>
    <xf numFmtId="166" fontId="6" fillId="6" borderId="8" xfId="0" applyNumberFormat="1" applyFont="1" applyFill="1" applyBorder="1" applyAlignment="1">
      <alignment horizontal="center"/>
    </xf>
    <xf numFmtId="166" fontId="6" fillId="6" borderId="9" xfId="0" applyNumberFormat="1" applyFont="1" applyFill="1" applyBorder="1" applyAlignment="1">
      <alignment horizontal="center"/>
    </xf>
    <xf numFmtId="0" fontId="6" fillId="5" borderId="7" xfId="0" applyFont="1" applyFill="1" applyBorder="1" applyAlignment="1">
      <alignment horizontal="left" indent="1"/>
    </xf>
    <xf numFmtId="0" fontId="10" fillId="6" borderId="7" xfId="0" applyFont="1" applyFill="1" applyBorder="1"/>
    <xf numFmtId="166" fontId="10" fillId="6" borderId="8" xfId="0" applyNumberFormat="1" applyFont="1" applyFill="1" applyBorder="1" applyAlignment="1">
      <alignment horizontal="center"/>
    </xf>
    <xf numFmtId="166" fontId="10" fillId="6" borderId="9" xfId="0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left"/>
    </xf>
    <xf numFmtId="168" fontId="7" fillId="2" borderId="9" xfId="0" applyNumberFormat="1" applyFont="1" applyFill="1" applyBorder="1" applyAlignment="1">
      <alignment horizontal="left"/>
    </xf>
    <xf numFmtId="0" fontId="6" fillId="6" borderId="10" xfId="0" applyFont="1" applyFill="1" applyBorder="1" applyAlignment="1">
      <alignment horizontal="left" indent="1"/>
    </xf>
    <xf numFmtId="166" fontId="6" fillId="6" borderId="11" xfId="0" applyNumberFormat="1" applyFont="1" applyFill="1" applyBorder="1" applyAlignment="1">
      <alignment horizontal="center"/>
    </xf>
    <xf numFmtId="166" fontId="6" fillId="6" borderId="12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8" fillId="0" borderId="0" xfId="0" applyFont="1" applyAlignment="1"/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169" fontId="11" fillId="2" borderId="5" xfId="0" applyNumberFormat="1" applyFont="1" applyFill="1" applyBorder="1" applyAlignment="1">
      <alignment horizontal="center" vertical="center"/>
    </xf>
    <xf numFmtId="169" fontId="11" fillId="2" borderId="6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indent="3"/>
    </xf>
    <xf numFmtId="164" fontId="6" fillId="0" borderId="8" xfId="1" applyNumberFormat="1" applyFont="1" applyBorder="1" applyAlignment="1">
      <alignment horizontal="center"/>
    </xf>
    <xf numFmtId="164" fontId="6" fillId="0" borderId="9" xfId="1" applyNumberFormat="1" applyFont="1" applyBorder="1" applyAlignment="1">
      <alignment horizontal="center"/>
    </xf>
    <xf numFmtId="0" fontId="6" fillId="5" borderId="7" xfId="0" applyFont="1" applyFill="1" applyBorder="1" applyAlignment="1">
      <alignment horizontal="left" indent="3"/>
    </xf>
    <xf numFmtId="164" fontId="6" fillId="5" borderId="8" xfId="1" applyNumberFormat="1" applyFont="1" applyFill="1" applyBorder="1" applyAlignment="1">
      <alignment horizontal="center"/>
    </xf>
    <xf numFmtId="164" fontId="6" fillId="5" borderId="9" xfId="1" applyNumberFormat="1" applyFont="1" applyFill="1" applyBorder="1" applyAlignment="1">
      <alignment horizontal="center"/>
    </xf>
    <xf numFmtId="0" fontId="6" fillId="5" borderId="10" xfId="0" applyFont="1" applyFill="1" applyBorder="1" applyAlignment="1">
      <alignment horizontal="left" indent="3"/>
    </xf>
    <xf numFmtId="164" fontId="6" fillId="5" borderId="11" xfId="1" applyNumberFormat="1" applyFont="1" applyFill="1" applyBorder="1" applyAlignment="1">
      <alignment horizontal="center"/>
    </xf>
    <xf numFmtId="164" fontId="6" fillId="5" borderId="12" xfId="1" applyNumberFormat="1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10" fillId="0" borderId="0" xfId="0" applyFont="1"/>
    <xf numFmtId="0" fontId="15" fillId="0" borderId="0" xfId="0" applyFont="1"/>
    <xf numFmtId="0" fontId="7" fillId="2" borderId="1" xfId="0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7" fillId="6" borderId="6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left" indent="1"/>
    </xf>
    <xf numFmtId="164" fontId="7" fillId="2" borderId="8" xfId="1" applyNumberFormat="1" applyFont="1" applyFill="1" applyBorder="1" applyAlignment="1"/>
    <xf numFmtId="164" fontId="7" fillId="2" borderId="9" xfId="1" applyNumberFormat="1" applyFont="1" applyFill="1" applyBorder="1" applyAlignment="1"/>
    <xf numFmtId="0" fontId="6" fillId="5" borderId="7" xfId="0" applyFont="1" applyFill="1" applyBorder="1" applyAlignment="1">
      <alignment horizontal="left" indent="2"/>
    </xf>
    <xf numFmtId="164" fontId="6" fillId="5" borderId="8" xfId="1" applyNumberFormat="1" applyFont="1" applyFill="1" applyBorder="1" applyAlignment="1"/>
    <xf numFmtId="164" fontId="6" fillId="5" borderId="9" xfId="1" applyNumberFormat="1" applyFont="1" applyFill="1" applyBorder="1" applyAlignment="1"/>
    <xf numFmtId="0" fontId="6" fillId="6" borderId="7" xfId="0" applyFont="1" applyFill="1" applyBorder="1" applyAlignment="1">
      <alignment horizontal="left" indent="3"/>
    </xf>
    <xf numFmtId="164" fontId="6" fillId="6" borderId="8" xfId="1" applyNumberFormat="1" applyFont="1" applyFill="1" applyBorder="1" applyAlignment="1"/>
    <xf numFmtId="164" fontId="6" fillId="6" borderId="9" xfId="1" applyNumberFormat="1" applyFont="1" applyFill="1" applyBorder="1" applyAlignment="1"/>
    <xf numFmtId="0" fontId="6" fillId="6" borderId="10" xfId="0" applyFont="1" applyFill="1" applyBorder="1" applyAlignment="1">
      <alignment horizontal="left" indent="3"/>
    </xf>
    <xf numFmtId="164" fontId="6" fillId="6" borderId="11" xfId="1" applyNumberFormat="1" applyFont="1" applyFill="1" applyBorder="1" applyAlignment="1"/>
    <xf numFmtId="164" fontId="6" fillId="6" borderId="12" xfId="1" applyNumberFormat="1" applyFont="1" applyFill="1" applyBorder="1" applyAlignment="1"/>
    <xf numFmtId="164" fontId="6" fillId="0" borderId="0" xfId="0" applyNumberFormat="1" applyFont="1"/>
    <xf numFmtId="0" fontId="16" fillId="7" borderId="27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/>
    </xf>
    <xf numFmtId="0" fontId="16" fillId="7" borderId="28" xfId="0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6" fillId="6" borderId="8" xfId="1" applyNumberFormat="1" applyFont="1" applyFill="1" applyBorder="1" applyAlignment="1">
      <alignment horizontal="center"/>
    </xf>
    <xf numFmtId="170" fontId="6" fillId="6" borderId="9" xfId="1" applyNumberFormat="1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6" fillId="8" borderId="8" xfId="1" applyNumberFormat="1" applyFont="1" applyFill="1" applyBorder="1" applyAlignment="1">
      <alignment horizontal="center"/>
    </xf>
    <xf numFmtId="170" fontId="6" fillId="8" borderId="9" xfId="1" applyNumberFormat="1" applyFont="1" applyFill="1" applyBorder="1" applyAlignment="1">
      <alignment horizontal="center"/>
    </xf>
    <xf numFmtId="0" fontId="17" fillId="4" borderId="7" xfId="0" applyFont="1" applyFill="1" applyBorder="1"/>
    <xf numFmtId="167" fontId="6" fillId="6" borderId="8" xfId="1" applyNumberFormat="1" applyFont="1" applyFill="1" applyBorder="1" applyAlignment="1">
      <alignment horizontal="center"/>
    </xf>
    <xf numFmtId="167" fontId="6" fillId="8" borderId="8" xfId="1" applyNumberFormat="1" applyFont="1" applyFill="1" applyBorder="1" applyAlignment="1">
      <alignment horizontal="center"/>
    </xf>
    <xf numFmtId="0" fontId="16" fillId="4" borderId="7" xfId="0" applyFont="1" applyFill="1" applyBorder="1"/>
    <xf numFmtId="0" fontId="10" fillId="8" borderId="29" xfId="0" applyFont="1" applyFill="1" applyBorder="1" applyAlignment="1">
      <alignment horizontal="center"/>
    </xf>
    <xf numFmtId="0" fontId="16" fillId="7" borderId="27" xfId="0" applyFont="1" applyFill="1" applyBorder="1" applyAlignment="1">
      <alignment horizontal="center"/>
    </xf>
    <xf numFmtId="0" fontId="16" fillId="4" borderId="27" xfId="0" applyFont="1" applyFill="1" applyBorder="1" applyAlignment="1">
      <alignment horizontal="center"/>
    </xf>
    <xf numFmtId="0" fontId="16" fillId="7" borderId="32" xfId="0" applyFont="1" applyFill="1" applyBorder="1" applyAlignment="1">
      <alignment horizontal="center"/>
    </xf>
    <xf numFmtId="0" fontId="16" fillId="4" borderId="33" xfId="0" applyFont="1" applyFill="1" applyBorder="1"/>
    <xf numFmtId="167" fontId="17" fillId="7" borderId="34" xfId="1" applyNumberFormat="1" applyFont="1" applyFill="1" applyBorder="1" applyAlignment="1">
      <alignment horizontal="center"/>
    </xf>
    <xf numFmtId="4" fontId="17" fillId="4" borderId="34" xfId="0" applyNumberFormat="1" applyFont="1" applyFill="1" applyBorder="1" applyAlignment="1">
      <alignment horizontal="center"/>
    </xf>
    <xf numFmtId="4" fontId="17" fillId="7" borderId="34" xfId="0" applyNumberFormat="1" applyFont="1" applyFill="1" applyBorder="1" applyAlignment="1">
      <alignment horizontal="center"/>
    </xf>
    <xf numFmtId="43" fontId="17" fillId="7" borderId="35" xfId="1" applyNumberFormat="1" applyFont="1" applyFill="1" applyBorder="1" applyAlignment="1">
      <alignment horizontal="center"/>
    </xf>
    <xf numFmtId="0" fontId="10" fillId="0" borderId="7" xfId="0" applyFont="1" applyBorder="1"/>
    <xf numFmtId="43" fontId="6" fillId="0" borderId="9" xfId="1" applyNumberFormat="1" applyFont="1" applyBorder="1" applyAlignment="1">
      <alignment horizontal="center"/>
    </xf>
    <xf numFmtId="0" fontId="10" fillId="8" borderId="7" xfId="0" applyFont="1" applyFill="1" applyBorder="1"/>
    <xf numFmtId="4" fontId="6" fillId="8" borderId="8" xfId="0" applyNumberFormat="1" applyFont="1" applyFill="1" applyBorder="1" applyAlignment="1">
      <alignment horizontal="center"/>
    </xf>
    <xf numFmtId="43" fontId="6" fillId="8" borderId="9" xfId="1" applyNumberFormat="1" applyFont="1" applyFill="1" applyBorder="1" applyAlignment="1">
      <alignment horizontal="center"/>
    </xf>
    <xf numFmtId="0" fontId="10" fillId="8" borderId="10" xfId="0" applyFont="1" applyFill="1" applyBorder="1"/>
    <xf numFmtId="167" fontId="6" fillId="8" borderId="11" xfId="1" applyNumberFormat="1" applyFont="1" applyFill="1" applyBorder="1" applyAlignment="1">
      <alignment horizontal="center"/>
    </xf>
    <xf numFmtId="4" fontId="6" fillId="8" borderId="11" xfId="0" applyNumberFormat="1" applyFont="1" applyFill="1" applyBorder="1" applyAlignment="1">
      <alignment horizontal="center"/>
    </xf>
    <xf numFmtId="43" fontId="6" fillId="8" borderId="12" xfId="1" applyNumberFormat="1" applyFont="1" applyFill="1" applyBorder="1" applyAlignment="1">
      <alignment horizontal="center"/>
    </xf>
    <xf numFmtId="167" fontId="6" fillId="0" borderId="0" xfId="1" applyNumberFormat="1" applyFont="1"/>
    <xf numFmtId="0" fontId="6" fillId="0" borderId="16" xfId="0" applyFont="1" applyBorder="1"/>
    <xf numFmtId="167" fontId="6" fillId="0" borderId="16" xfId="1" applyNumberFormat="1" applyFont="1" applyBorder="1"/>
    <xf numFmtId="0" fontId="16" fillId="7" borderId="36" xfId="0" applyFont="1" applyFill="1" applyBorder="1" applyAlignment="1">
      <alignment horizontal="center"/>
    </xf>
    <xf numFmtId="0" fontId="16" fillId="4" borderId="37" xfId="1" applyNumberFormat="1" applyFont="1" applyFill="1" applyBorder="1" applyAlignment="1">
      <alignment horizontal="center"/>
    </xf>
    <xf numFmtId="0" fontId="16" fillId="7" borderId="37" xfId="1" applyNumberFormat="1" applyFont="1" applyFill="1" applyBorder="1" applyAlignment="1">
      <alignment horizontal="center"/>
    </xf>
    <xf numFmtId="167" fontId="6" fillId="0" borderId="8" xfId="1" applyNumberFormat="1" applyFont="1" applyBorder="1" applyAlignment="1"/>
    <xf numFmtId="167" fontId="10" fillId="0" borderId="7" xfId="1" applyNumberFormat="1" applyFont="1" applyBorder="1" applyAlignment="1"/>
    <xf numFmtId="167" fontId="6" fillId="0" borderId="9" xfId="1" applyNumberFormat="1" applyFont="1" applyBorder="1" applyAlignment="1"/>
    <xf numFmtId="167" fontId="6" fillId="8" borderId="8" xfId="1" applyNumberFormat="1" applyFont="1" applyFill="1" applyBorder="1" applyAlignment="1"/>
    <xf numFmtId="167" fontId="10" fillId="8" borderId="7" xfId="1" applyNumberFormat="1" applyFont="1" applyFill="1" applyBorder="1" applyAlignment="1"/>
    <xf numFmtId="167" fontId="6" fillId="8" borderId="9" xfId="1" applyNumberFormat="1" applyFont="1" applyFill="1" applyBorder="1" applyAlignment="1"/>
    <xf numFmtId="0" fontId="10" fillId="0" borderId="10" xfId="0" applyFont="1" applyBorder="1"/>
    <xf numFmtId="167" fontId="6" fillId="0" borderId="11" xfId="1" applyNumberFormat="1" applyFont="1" applyBorder="1" applyAlignment="1"/>
    <xf numFmtId="167" fontId="10" fillId="0" borderId="10" xfId="1" applyNumberFormat="1" applyFont="1" applyBorder="1" applyAlignment="1"/>
    <xf numFmtId="167" fontId="6" fillId="0" borderId="12" xfId="1" applyNumberFormat="1" applyFont="1" applyBorder="1" applyAlignment="1"/>
    <xf numFmtId="0" fontId="6" fillId="6" borderId="7" xfId="0" applyFont="1" applyFill="1" applyBorder="1" applyAlignment="1">
      <alignment horizontal="center"/>
    </xf>
    <xf numFmtId="164" fontId="6" fillId="6" borderId="8" xfId="1" applyNumberFormat="1" applyFont="1" applyFill="1" applyBorder="1"/>
    <xf numFmtId="164" fontId="6" fillId="6" borderId="14" xfId="1" applyNumberFormat="1" applyFont="1" applyFill="1" applyBorder="1"/>
    <xf numFmtId="0" fontId="6" fillId="8" borderId="7" xfId="0" applyFont="1" applyFill="1" applyBorder="1" applyAlignment="1">
      <alignment horizontal="center"/>
    </xf>
    <xf numFmtId="164" fontId="6" fillId="8" borderId="8" xfId="1" applyNumberFormat="1" applyFont="1" applyFill="1" applyBorder="1"/>
    <xf numFmtId="164" fontId="6" fillId="8" borderId="14" xfId="1" applyNumberFormat="1" applyFont="1" applyFill="1" applyBorder="1"/>
    <xf numFmtId="0" fontId="6" fillId="8" borderId="10" xfId="0" applyFont="1" applyFill="1" applyBorder="1" applyAlignment="1">
      <alignment horizontal="center"/>
    </xf>
    <xf numFmtId="164" fontId="6" fillId="8" borderId="11" xfId="1" applyNumberFormat="1" applyFont="1" applyFill="1" applyBorder="1"/>
    <xf numFmtId="164" fontId="6" fillId="8" borderId="20" xfId="1" applyNumberFormat="1" applyFont="1" applyFill="1" applyBorder="1"/>
    <xf numFmtId="0" fontId="16" fillId="7" borderId="28" xfId="0" applyFont="1" applyFill="1" applyBorder="1" applyAlignment="1">
      <alignment horizontal="center"/>
    </xf>
    <xf numFmtId="0" fontId="6" fillId="6" borderId="8" xfId="0" applyFont="1" applyFill="1" applyBorder="1"/>
    <xf numFmtId="167" fontId="6" fillId="6" borderId="9" xfId="1" applyNumberFormat="1" applyFont="1" applyFill="1" applyBorder="1" applyAlignment="1">
      <alignment horizontal="center"/>
    </xf>
    <xf numFmtId="0" fontId="6" fillId="8" borderId="8" xfId="0" applyFont="1" applyFill="1" applyBorder="1"/>
    <xf numFmtId="167" fontId="6" fillId="8" borderId="9" xfId="1" applyNumberFormat="1" applyFont="1" applyFill="1" applyBorder="1" applyAlignment="1">
      <alignment horizontal="center"/>
    </xf>
    <xf numFmtId="0" fontId="6" fillId="8" borderId="11" xfId="0" applyFont="1" applyFill="1" applyBorder="1"/>
    <xf numFmtId="167" fontId="6" fillId="8" borderId="12" xfId="1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9" fontId="11" fillId="6" borderId="4" xfId="0" applyNumberFormat="1" applyFont="1" applyFill="1" applyBorder="1" applyAlignment="1">
      <alignment horizontal="center"/>
    </xf>
    <xf numFmtId="49" fontId="11" fillId="6" borderId="14" xfId="0" applyNumberFormat="1" applyFont="1" applyFill="1" applyBorder="1" applyAlignment="1">
      <alignment horizontal="center"/>
    </xf>
    <xf numFmtId="0" fontId="16" fillId="9" borderId="26" xfId="0" applyFont="1" applyFill="1" applyBorder="1" applyAlignment="1">
      <alignment horizontal="center"/>
    </xf>
    <xf numFmtId="167" fontId="16" fillId="10" borderId="27" xfId="1" applyNumberFormat="1" applyFont="1" applyFill="1" applyBorder="1" applyAlignment="1"/>
    <xf numFmtId="167" fontId="16" fillId="9" borderId="27" xfId="1" applyNumberFormat="1" applyFont="1" applyFill="1" applyBorder="1" applyAlignment="1"/>
    <xf numFmtId="167" fontId="16" fillId="10" borderId="28" xfId="1" applyNumberFormat="1" applyFont="1" applyFill="1" applyBorder="1" applyAlignment="1"/>
    <xf numFmtId="0" fontId="16" fillId="10" borderId="7" xfId="0" applyFont="1" applyFill="1" applyBorder="1"/>
    <xf numFmtId="0" fontId="6" fillId="10" borderId="8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left" indent="1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16" fillId="10" borderId="24" xfId="0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6" fillId="10" borderId="25" xfId="0" applyFont="1" applyFill="1" applyBorder="1" applyAlignment="1">
      <alignment horizontal="center" vertical="center" wrapText="1"/>
    </xf>
    <xf numFmtId="0" fontId="16" fillId="10" borderId="43" xfId="0" applyFont="1" applyFill="1" applyBorder="1" applyAlignment="1">
      <alignment horizontal="center" vertical="center" wrapText="1"/>
    </xf>
    <xf numFmtId="0" fontId="16" fillId="9" borderId="43" xfId="0" applyFont="1" applyFill="1" applyBorder="1" applyAlignment="1">
      <alignment horizontal="center" vertical="center" wrapText="1"/>
    </xf>
    <xf numFmtId="0" fontId="16" fillId="10" borderId="44" xfId="0" applyFont="1" applyFill="1" applyBorder="1" applyAlignment="1">
      <alignment horizontal="center" vertical="center" wrapText="1"/>
    </xf>
    <xf numFmtId="0" fontId="16" fillId="9" borderId="25" xfId="0" applyFont="1" applyFill="1" applyBorder="1" applyAlignment="1">
      <alignment horizontal="center" vertical="center" wrapText="1"/>
    </xf>
    <xf numFmtId="0" fontId="16" fillId="9" borderId="44" xfId="0" applyFont="1" applyFill="1" applyBorder="1" applyAlignment="1">
      <alignment horizontal="center" vertical="center" wrapText="1"/>
    </xf>
    <xf numFmtId="167" fontId="16" fillId="10" borderId="27" xfId="1" applyNumberFormat="1" applyFont="1" applyFill="1" applyBorder="1" applyAlignment="1">
      <alignment horizontal="center"/>
    </xf>
    <xf numFmtId="167" fontId="16" fillId="9" borderId="27" xfId="1" applyNumberFormat="1" applyFont="1" applyFill="1" applyBorder="1" applyAlignment="1">
      <alignment horizontal="center"/>
    </xf>
    <xf numFmtId="0" fontId="16" fillId="9" borderId="28" xfId="0" applyFont="1" applyFill="1" applyBorder="1" applyAlignment="1">
      <alignment horizontal="center"/>
    </xf>
    <xf numFmtId="0" fontId="17" fillId="10" borderId="8" xfId="0" applyFont="1" applyFill="1" applyBorder="1"/>
    <xf numFmtId="0" fontId="17" fillId="10" borderId="14" xfId="0" applyFont="1" applyFill="1" applyBorder="1"/>
    <xf numFmtId="0" fontId="17" fillId="10" borderId="8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17" fillId="10" borderId="7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left" indent="1"/>
    </xf>
    <xf numFmtId="0" fontId="6" fillId="11" borderId="11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0" fontId="18" fillId="0" borderId="0" xfId="0" applyFont="1"/>
    <xf numFmtId="0" fontId="16" fillId="9" borderId="27" xfId="0" applyFont="1" applyFill="1" applyBorder="1" applyAlignment="1">
      <alignment horizontal="center"/>
    </xf>
    <xf numFmtId="0" fontId="16" fillId="10" borderId="27" xfId="0" applyFont="1" applyFill="1" applyBorder="1" applyAlignment="1">
      <alignment horizontal="center"/>
    </xf>
    <xf numFmtId="0" fontId="16" fillId="10" borderId="28" xfId="0" applyFont="1" applyFill="1" applyBorder="1" applyAlignment="1">
      <alignment horizontal="center"/>
    </xf>
    <xf numFmtId="0" fontId="17" fillId="10" borderId="9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21" fillId="0" borderId="0" xfId="0" applyFont="1"/>
    <xf numFmtId="164" fontId="22" fillId="0" borderId="0" xfId="1" applyNumberFormat="1" applyFont="1"/>
    <xf numFmtId="0" fontId="22" fillId="0" borderId="16" xfId="0" applyFont="1" applyBorder="1"/>
    <xf numFmtId="164" fontId="22" fillId="0" borderId="16" xfId="1" applyNumberFormat="1" applyFont="1" applyBorder="1"/>
    <xf numFmtId="164" fontId="16" fillId="9" borderId="28" xfId="1" applyNumberFormat="1" applyFont="1" applyFill="1" applyBorder="1" applyAlignment="1">
      <alignment horizontal="center"/>
    </xf>
    <xf numFmtId="0" fontId="16" fillId="10" borderId="7" xfId="0" applyFont="1" applyFill="1" applyBorder="1" applyAlignment="1">
      <alignment horizontal="center"/>
    </xf>
    <xf numFmtId="164" fontId="16" fillId="10" borderId="14" xfId="1" applyNumberFormat="1" applyFont="1" applyFill="1" applyBorder="1" applyAlignment="1">
      <alignment horizontal="center"/>
    </xf>
    <xf numFmtId="164" fontId="6" fillId="6" borderId="14" xfId="1" applyNumberFormat="1" applyFont="1" applyFill="1" applyBorder="1" applyAlignment="1">
      <alignment horizontal="center"/>
    </xf>
    <xf numFmtId="164" fontId="6" fillId="11" borderId="14" xfId="1" applyNumberFormat="1" applyFont="1" applyFill="1" applyBorder="1" applyAlignment="1">
      <alignment horizontal="center"/>
    </xf>
    <xf numFmtId="167" fontId="6" fillId="6" borderId="7" xfId="1" applyNumberFormat="1" applyFont="1" applyFill="1" applyBorder="1" applyAlignment="1">
      <alignment horizontal="center"/>
    </xf>
    <xf numFmtId="167" fontId="6" fillId="11" borderId="8" xfId="1" applyNumberFormat="1" applyFont="1" applyFill="1" applyBorder="1" applyAlignment="1">
      <alignment horizontal="center"/>
    </xf>
    <xf numFmtId="167" fontId="6" fillId="11" borderId="7" xfId="1" applyNumberFormat="1" applyFont="1" applyFill="1" applyBorder="1" applyAlignment="1">
      <alignment horizontal="center"/>
    </xf>
    <xf numFmtId="167" fontId="17" fillId="10" borderId="8" xfId="1" applyNumberFormat="1" applyFont="1" applyFill="1" applyBorder="1" applyAlignment="1">
      <alignment horizontal="center"/>
    </xf>
    <xf numFmtId="167" fontId="16" fillId="10" borderId="7" xfId="1" applyNumberFormat="1" applyFont="1" applyFill="1" applyBorder="1" applyAlignment="1">
      <alignment horizontal="center"/>
    </xf>
    <xf numFmtId="0" fontId="16" fillId="10" borderId="7" xfId="0" applyFont="1" applyFill="1" applyBorder="1" applyAlignment="1">
      <alignment horizontal="left"/>
    </xf>
    <xf numFmtId="167" fontId="17" fillId="10" borderId="7" xfId="1" applyNumberFormat="1" applyFont="1" applyFill="1" applyBorder="1" applyAlignment="1">
      <alignment horizontal="center"/>
    </xf>
    <xf numFmtId="164" fontId="17" fillId="10" borderId="14" xfId="1" applyNumberFormat="1" applyFont="1" applyFill="1" applyBorder="1" applyAlignment="1">
      <alignment horizontal="center"/>
    </xf>
    <xf numFmtId="167" fontId="6" fillId="11" borderId="11" xfId="1" applyNumberFormat="1" applyFont="1" applyFill="1" applyBorder="1" applyAlignment="1">
      <alignment horizontal="center"/>
    </xf>
    <xf numFmtId="167" fontId="6" fillId="11" borderId="10" xfId="1" applyNumberFormat="1" applyFont="1" applyFill="1" applyBorder="1" applyAlignment="1">
      <alignment horizontal="center"/>
    </xf>
    <xf numFmtId="164" fontId="6" fillId="11" borderId="20" xfId="1" applyNumberFormat="1" applyFont="1" applyFill="1" applyBorder="1" applyAlignment="1">
      <alignment horizontal="center"/>
    </xf>
    <xf numFmtId="0" fontId="22" fillId="0" borderId="0" xfId="0" applyFont="1"/>
    <xf numFmtId="167" fontId="22" fillId="0" borderId="0" xfId="1" applyNumberFormat="1" applyFont="1"/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0" fontId="16" fillId="9" borderId="26" xfId="0" applyFont="1" applyFill="1" applyBorder="1" applyAlignment="1">
      <alignment horizontal="center" vertical="center" wrapText="1"/>
    </xf>
    <xf numFmtId="167" fontId="16" fillId="10" borderId="27" xfId="0" applyNumberFormat="1" applyFont="1" applyFill="1" applyBorder="1" applyAlignment="1">
      <alignment horizontal="center" vertical="center" wrapText="1"/>
    </xf>
    <xf numFmtId="167" fontId="16" fillId="9" borderId="27" xfId="0" applyNumberFormat="1" applyFont="1" applyFill="1" applyBorder="1" applyAlignment="1">
      <alignment horizontal="center" vertical="center" wrapText="1"/>
    </xf>
    <xf numFmtId="167" fontId="16" fillId="10" borderId="28" xfId="0" applyNumberFormat="1" applyFont="1" applyFill="1" applyBorder="1" applyAlignment="1">
      <alignment horizontal="center" vertical="center" wrapText="1"/>
    </xf>
    <xf numFmtId="49" fontId="11" fillId="6" borderId="4" xfId="0" applyNumberFormat="1" applyFont="1" applyFill="1" applyBorder="1" applyAlignment="1">
      <alignment horizontal="center" vertical="center" wrapText="1"/>
    </xf>
    <xf numFmtId="0" fontId="17" fillId="10" borderId="7" xfId="0" applyFont="1" applyFill="1" applyBorder="1"/>
    <xf numFmtId="0" fontId="17" fillId="10" borderId="14" xfId="0" applyFont="1" applyFill="1" applyBorder="1" applyAlignment="1">
      <alignment horizontal="left" indent="1"/>
    </xf>
    <xf numFmtId="0" fontId="6" fillId="0" borderId="11" xfId="0" applyFont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6" fillId="13" borderId="27" xfId="0" applyFont="1" applyFill="1" applyBorder="1" applyAlignment="1">
      <alignment horizontal="center" wrapText="1"/>
    </xf>
    <xf numFmtId="0" fontId="16" fillId="12" borderId="27" xfId="0" applyFont="1" applyFill="1" applyBorder="1" applyAlignment="1">
      <alignment horizontal="center"/>
    </xf>
    <xf numFmtId="0" fontId="16" fillId="13" borderId="27" xfId="0" applyFont="1" applyFill="1" applyBorder="1" applyAlignment="1">
      <alignment horizontal="center"/>
    </xf>
    <xf numFmtId="0" fontId="16" fillId="12" borderId="28" xfId="0" applyFont="1" applyFill="1" applyBorder="1" applyAlignment="1">
      <alignment horizontal="center"/>
    </xf>
    <xf numFmtId="49" fontId="7" fillId="0" borderId="4" xfId="1" applyNumberFormat="1" applyFont="1" applyFill="1" applyBorder="1" applyAlignment="1">
      <alignment horizontal="center"/>
    </xf>
    <xf numFmtId="49" fontId="7" fillId="0" borderId="5" xfId="1" applyNumberFormat="1" applyFont="1" applyFill="1" applyBorder="1" applyAlignment="1">
      <alignment horizontal="center"/>
    </xf>
    <xf numFmtId="49" fontId="7" fillId="0" borderId="45" xfId="1" applyNumberFormat="1" applyFont="1" applyFill="1" applyBorder="1" applyAlignment="1">
      <alignment horizontal="center"/>
    </xf>
    <xf numFmtId="164" fontId="16" fillId="12" borderId="33" xfId="1" applyNumberFormat="1" applyFont="1" applyFill="1" applyBorder="1" applyAlignment="1">
      <alignment horizontal="left" wrapText="1"/>
    </xf>
    <xf numFmtId="164" fontId="16" fillId="13" borderId="34" xfId="1" applyNumberFormat="1" applyFont="1" applyFill="1" applyBorder="1" applyAlignment="1">
      <alignment horizontal="center"/>
    </xf>
    <xf numFmtId="164" fontId="16" fillId="12" borderId="34" xfId="1" applyNumberFormat="1" applyFont="1" applyFill="1" applyBorder="1" applyAlignment="1">
      <alignment horizontal="center" wrapText="1"/>
    </xf>
    <xf numFmtId="164" fontId="16" fillId="12" borderId="35" xfId="1" applyNumberFormat="1" applyFont="1" applyFill="1" applyBorder="1" applyAlignment="1">
      <alignment horizontal="center" wrapText="1"/>
    </xf>
    <xf numFmtId="164" fontId="6" fillId="0" borderId="46" xfId="1" applyNumberFormat="1" applyFont="1" applyFill="1" applyBorder="1" applyAlignment="1">
      <alignment horizontal="left"/>
    </xf>
    <xf numFmtId="164" fontId="6" fillId="0" borderId="46" xfId="1" applyNumberFormat="1" applyFont="1" applyFill="1" applyBorder="1" applyAlignment="1">
      <alignment horizontal="center"/>
    </xf>
    <xf numFmtId="164" fontId="6" fillId="0" borderId="45" xfId="1" applyNumberFormat="1" applyFont="1" applyFill="1" applyBorder="1" applyAlignment="1">
      <alignment horizontal="center"/>
    </xf>
    <xf numFmtId="164" fontId="6" fillId="0" borderId="46" xfId="1" applyNumberFormat="1" applyFont="1" applyFill="1" applyBorder="1" applyAlignment="1">
      <alignment horizontal="center" vertical="top" wrapText="1"/>
    </xf>
    <xf numFmtId="164" fontId="6" fillId="0" borderId="46" xfId="1" applyNumberFormat="1" applyFont="1" applyFill="1" applyBorder="1" applyAlignment="1">
      <alignment horizontal="center" wrapText="1"/>
    </xf>
    <xf numFmtId="164" fontId="6" fillId="14" borderId="46" xfId="1" applyNumberFormat="1" applyFont="1" applyFill="1" applyBorder="1" applyAlignment="1">
      <alignment horizontal="left"/>
    </xf>
    <xf numFmtId="164" fontId="6" fillId="14" borderId="46" xfId="1" applyNumberFormat="1" applyFont="1" applyFill="1" applyBorder="1" applyAlignment="1">
      <alignment horizontal="center"/>
    </xf>
    <xf numFmtId="164" fontId="6" fillId="14" borderId="45" xfId="1" applyNumberFormat="1" applyFont="1" applyFill="1" applyBorder="1" applyAlignment="1">
      <alignment horizontal="center"/>
    </xf>
    <xf numFmtId="164" fontId="6" fillId="14" borderId="7" xfId="1" applyNumberFormat="1" applyFont="1" applyFill="1" applyBorder="1" applyAlignment="1">
      <alignment horizontal="center" vertical="top" wrapText="1"/>
    </xf>
    <xf numFmtId="164" fontId="6" fillId="14" borderId="46" xfId="1" applyNumberFormat="1" applyFont="1" applyFill="1" applyBorder="1" applyAlignment="1">
      <alignment horizontal="center" wrapText="1"/>
    </xf>
    <xf numFmtId="164" fontId="6" fillId="0" borderId="47" xfId="1" applyNumberFormat="1" applyFont="1" applyBorder="1" applyAlignment="1">
      <alignment horizontal="center"/>
    </xf>
    <xf numFmtId="164" fontId="6" fillId="0" borderId="7" xfId="1" applyNumberFormat="1" applyFont="1" applyBorder="1" applyAlignment="1">
      <alignment horizontal="center"/>
    </xf>
    <xf numFmtId="164" fontId="6" fillId="14" borderId="46" xfId="1" applyNumberFormat="1" applyFont="1" applyFill="1" applyBorder="1" applyAlignment="1">
      <alignment horizontal="center" vertical="top" wrapText="1"/>
    </xf>
    <xf numFmtId="164" fontId="6" fillId="14" borderId="10" xfId="1" applyNumberFormat="1" applyFont="1" applyFill="1" applyBorder="1" applyAlignment="1">
      <alignment horizontal="left"/>
    </xf>
    <xf numFmtId="164" fontId="6" fillId="14" borderId="10" xfId="1" applyNumberFormat="1" applyFont="1" applyFill="1" applyBorder="1" applyAlignment="1">
      <alignment horizontal="center"/>
    </xf>
    <xf numFmtId="164" fontId="6" fillId="14" borderId="20" xfId="1" applyNumberFormat="1" applyFont="1" applyFill="1" applyBorder="1" applyAlignment="1">
      <alignment horizontal="center"/>
    </xf>
    <xf numFmtId="164" fontId="6" fillId="14" borderId="10" xfId="1" applyNumberFormat="1" applyFont="1" applyFill="1" applyBorder="1" applyAlignment="1">
      <alignment horizontal="center" vertical="top" wrapText="1"/>
    </xf>
    <xf numFmtId="164" fontId="6" fillId="14" borderId="10" xfId="1" applyNumberFormat="1" applyFont="1" applyFill="1" applyBorder="1" applyAlignment="1">
      <alignment horizontal="center" wrapText="1"/>
    </xf>
    <xf numFmtId="164" fontId="16" fillId="12" borderId="34" xfId="1" applyNumberFormat="1" applyFont="1" applyFill="1" applyBorder="1" applyAlignment="1">
      <alignment horizontal="left" wrapText="1"/>
    </xf>
    <xf numFmtId="164" fontId="16" fillId="12" borderId="35" xfId="1" applyNumberFormat="1" applyFont="1" applyFill="1" applyBorder="1" applyAlignment="1">
      <alignment horizontal="left" wrapText="1"/>
    </xf>
    <xf numFmtId="164" fontId="6" fillId="0" borderId="46" xfId="1" applyNumberFormat="1" applyFont="1" applyFill="1" applyBorder="1" applyAlignment="1">
      <alignment vertical="top" wrapText="1"/>
    </xf>
    <xf numFmtId="164" fontId="6" fillId="0" borderId="46" xfId="1" applyNumberFormat="1" applyFont="1" applyFill="1" applyBorder="1" applyAlignment="1">
      <alignment horizontal="left" wrapText="1"/>
    </xf>
    <xf numFmtId="164" fontId="6" fillId="14" borderId="7" xfId="1" applyNumberFormat="1" applyFont="1" applyFill="1" applyBorder="1" applyAlignment="1">
      <alignment vertical="top" wrapText="1"/>
    </xf>
    <xf numFmtId="164" fontId="6" fillId="14" borderId="46" xfId="1" applyNumberFormat="1" applyFont="1" applyFill="1" applyBorder="1" applyAlignment="1">
      <alignment horizontal="left" wrapText="1"/>
    </xf>
    <xf numFmtId="164" fontId="6" fillId="0" borderId="47" xfId="1" applyNumberFormat="1" applyFont="1" applyBorder="1"/>
    <xf numFmtId="164" fontId="6" fillId="0" borderId="7" xfId="1" applyNumberFormat="1" applyFont="1" applyBorder="1"/>
    <xf numFmtId="164" fontId="6" fillId="14" borderId="46" xfId="1" applyNumberFormat="1" applyFont="1" applyFill="1" applyBorder="1" applyAlignment="1">
      <alignment vertical="top" wrapText="1"/>
    </xf>
    <xf numFmtId="164" fontId="6" fillId="14" borderId="10" xfId="1" applyNumberFormat="1" applyFont="1" applyFill="1" applyBorder="1" applyAlignment="1">
      <alignment vertical="top" wrapText="1"/>
    </xf>
    <xf numFmtId="164" fontId="6" fillId="14" borderId="10" xfId="1" applyNumberFormat="1" applyFont="1" applyFill="1" applyBorder="1" applyAlignment="1">
      <alignment horizontal="left" wrapText="1"/>
    </xf>
    <xf numFmtId="0" fontId="10" fillId="0" borderId="16" xfId="0" applyFont="1" applyFill="1" applyBorder="1"/>
    <xf numFmtId="0" fontId="16" fillId="16" borderId="27" xfId="0" applyFont="1" applyFill="1" applyBorder="1" applyAlignment="1">
      <alignment horizontal="center" vertical="center" wrapText="1"/>
    </xf>
    <xf numFmtId="0" fontId="16" fillId="15" borderId="27" xfId="0" applyFont="1" applyFill="1" applyBorder="1" applyAlignment="1">
      <alignment horizontal="center" vertical="center" wrapText="1"/>
    </xf>
    <xf numFmtId="0" fontId="16" fillId="16" borderId="28" xfId="0" applyFont="1" applyFill="1" applyBorder="1" applyAlignment="1">
      <alignment horizontal="center" vertical="center" wrapText="1"/>
    </xf>
    <xf numFmtId="49" fontId="11" fillId="0" borderId="49" xfId="0" applyNumberFormat="1" applyFont="1" applyFill="1" applyBorder="1" applyAlignment="1">
      <alignment horizontal="center"/>
    </xf>
    <xf numFmtId="49" fontId="11" fillId="0" borderId="50" xfId="0" applyNumberFormat="1" applyFont="1" applyFill="1" applyBorder="1" applyAlignment="1">
      <alignment horizontal="center"/>
    </xf>
    <xf numFmtId="49" fontId="11" fillId="0" borderId="51" xfId="0" applyNumberFormat="1" applyFont="1" applyFill="1" applyBorder="1" applyAlignment="1">
      <alignment horizontal="center"/>
    </xf>
    <xf numFmtId="0" fontId="16" fillId="15" borderId="17" xfId="0" applyFont="1" applyFill="1" applyBorder="1" applyAlignment="1">
      <alignment horizontal="center"/>
    </xf>
    <xf numFmtId="0" fontId="16" fillId="16" borderId="18" xfId="0" applyFont="1" applyFill="1" applyBorder="1" applyAlignment="1">
      <alignment horizontal="center"/>
    </xf>
    <xf numFmtId="0" fontId="16" fillId="15" borderId="18" xfId="0" applyFont="1" applyFill="1" applyBorder="1" applyAlignment="1">
      <alignment horizontal="center"/>
    </xf>
    <xf numFmtId="0" fontId="16" fillId="16" borderId="19" xfId="0" applyFont="1" applyFill="1" applyBorder="1"/>
    <xf numFmtId="0" fontId="16" fillId="16" borderId="7" xfId="0" applyFont="1" applyFill="1" applyBorder="1" applyAlignment="1">
      <alignment horizontal="left"/>
    </xf>
    <xf numFmtId="0" fontId="17" fillId="16" borderId="8" xfId="0" applyFont="1" applyFill="1" applyBorder="1" applyAlignment="1">
      <alignment horizontal="center"/>
    </xf>
    <xf numFmtId="0" fontId="17" fillId="16" borderId="9" xfId="0" applyFont="1" applyFill="1" applyBorder="1" applyAlignment="1">
      <alignment horizontal="center"/>
    </xf>
    <xf numFmtId="0" fontId="6" fillId="17" borderId="7" xfId="0" applyFont="1" applyFill="1" applyBorder="1" applyAlignment="1">
      <alignment horizontal="left" indent="1"/>
    </xf>
    <xf numFmtId="0" fontId="6" fillId="17" borderId="8" xfId="0" applyFont="1" applyFill="1" applyBorder="1" applyAlignment="1">
      <alignment horizontal="center"/>
    </xf>
    <xf numFmtId="0" fontId="6" fillId="17" borderId="9" xfId="0" applyFont="1" applyFill="1" applyBorder="1" applyAlignment="1">
      <alignment horizontal="center"/>
    </xf>
    <xf numFmtId="0" fontId="6" fillId="17" borderId="10" xfId="0" applyFont="1" applyFill="1" applyBorder="1" applyAlignment="1">
      <alignment horizontal="left" indent="1"/>
    </xf>
    <xf numFmtId="0" fontId="6" fillId="17" borderId="11" xfId="0" applyFont="1" applyFill="1" applyBorder="1" applyAlignment="1">
      <alignment horizontal="center"/>
    </xf>
    <xf numFmtId="0" fontId="6" fillId="17" borderId="12" xfId="0" applyFont="1" applyFill="1" applyBorder="1" applyAlignment="1">
      <alignment horizontal="center"/>
    </xf>
    <xf numFmtId="0" fontId="15" fillId="0" borderId="0" xfId="0" applyFont="1" applyFill="1" applyBorder="1"/>
    <xf numFmtId="0" fontId="7" fillId="0" borderId="16" xfId="0" applyFont="1" applyBorder="1"/>
    <xf numFmtId="0" fontId="16" fillId="15" borderId="36" xfId="0" applyFont="1" applyFill="1" applyBorder="1" applyAlignment="1">
      <alignment horizontal="center" vertical="center"/>
    </xf>
    <xf numFmtId="0" fontId="16" fillId="16" borderId="38" xfId="0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 wrapText="1"/>
    </xf>
    <xf numFmtId="0" fontId="16" fillId="15" borderId="33" xfId="0" applyFont="1" applyFill="1" applyBorder="1" applyAlignment="1">
      <alignment horizontal="left"/>
    </xf>
    <xf numFmtId="167" fontId="16" fillId="16" borderId="35" xfId="1" applyNumberFormat="1" applyFont="1" applyFill="1" applyBorder="1" applyAlignment="1">
      <alignment horizontal="center"/>
    </xf>
    <xf numFmtId="167" fontId="17" fillId="16" borderId="9" xfId="1" applyNumberFormat="1" applyFont="1" applyFill="1" applyBorder="1" applyAlignment="1">
      <alignment horizontal="center"/>
    </xf>
    <xf numFmtId="167" fontId="6" fillId="17" borderId="9" xfId="1" applyNumberFormat="1" applyFont="1" applyFill="1" applyBorder="1" applyAlignment="1">
      <alignment horizontal="center"/>
    </xf>
    <xf numFmtId="167" fontId="6" fillId="17" borderId="12" xfId="1" applyNumberFormat="1" applyFont="1" applyFill="1" applyBorder="1" applyAlignment="1">
      <alignment horizontal="center"/>
    </xf>
    <xf numFmtId="49" fontId="7" fillId="0" borderId="14" xfId="0" applyNumberFormat="1" applyFont="1" applyBorder="1" applyAlignment="1">
      <alignment horizontal="center" vertical="center"/>
    </xf>
    <xf numFmtId="167" fontId="16" fillId="16" borderId="34" xfId="1" applyNumberFormat="1" applyFont="1" applyFill="1" applyBorder="1" applyAlignment="1">
      <alignment horizontal="center"/>
    </xf>
    <xf numFmtId="167" fontId="16" fillId="15" borderId="35" xfId="1" applyNumberFormat="1" applyFont="1" applyFill="1" applyBorder="1" applyAlignment="1">
      <alignment horizontal="center"/>
    </xf>
    <xf numFmtId="167" fontId="17" fillId="16" borderId="8" xfId="1" applyNumberFormat="1" applyFont="1" applyFill="1" applyBorder="1" applyAlignment="1">
      <alignment horizontal="center"/>
    </xf>
    <xf numFmtId="167" fontId="6" fillId="17" borderId="8" xfId="1" applyNumberFormat="1" applyFont="1" applyFill="1" applyBorder="1" applyAlignment="1">
      <alignment horizontal="center"/>
    </xf>
    <xf numFmtId="167" fontId="6" fillId="17" borderId="11" xfId="1" applyNumberFormat="1" applyFont="1" applyFill="1" applyBorder="1" applyAlignment="1">
      <alignment horizontal="center"/>
    </xf>
    <xf numFmtId="0" fontId="16" fillId="15" borderId="36" xfId="0" applyFont="1" applyFill="1" applyBorder="1" applyAlignment="1">
      <alignment horizontal="center" vertical="center" wrapText="1"/>
    </xf>
    <xf numFmtId="0" fontId="16" fillId="16" borderId="37" xfId="0" applyFont="1" applyFill="1" applyBorder="1" applyAlignment="1">
      <alignment horizontal="center" vertical="center" wrapText="1"/>
    </xf>
    <xf numFmtId="0" fontId="16" fillId="15" borderId="38" xfId="0" applyFont="1" applyFill="1" applyBorder="1" applyAlignment="1">
      <alignment horizontal="center" vertical="center" wrapText="1"/>
    </xf>
    <xf numFmtId="49" fontId="11" fillId="0" borderId="52" xfId="0" applyNumberFormat="1" applyFont="1" applyBorder="1" applyAlignment="1">
      <alignment horizontal="center" vertical="center"/>
    </xf>
    <xf numFmtId="0" fontId="16" fillId="15" borderId="53" xfId="0" applyFont="1" applyFill="1" applyBorder="1" applyAlignment="1">
      <alignment horizontal="left"/>
    </xf>
    <xf numFmtId="167" fontId="16" fillId="16" borderId="54" xfId="1" applyNumberFormat="1" applyFont="1" applyFill="1" applyBorder="1" applyAlignment="1">
      <alignment horizontal="center"/>
    </xf>
    <xf numFmtId="167" fontId="16" fillId="15" borderId="55" xfId="1" applyNumberFormat="1" applyFont="1" applyFill="1" applyBorder="1" applyAlignment="1">
      <alignment horizontal="center"/>
    </xf>
    <xf numFmtId="0" fontId="16" fillId="16" borderId="7" xfId="0" applyFont="1" applyFill="1" applyBorder="1" applyAlignment="1">
      <alignment horizontal="left" indent="1"/>
    </xf>
    <xf numFmtId="0" fontId="16" fillId="16" borderId="8" xfId="0" applyFont="1" applyFill="1" applyBorder="1" applyAlignment="1">
      <alignment horizontal="center"/>
    </xf>
    <xf numFmtId="0" fontId="16" fillId="16" borderId="9" xfId="0" applyFont="1" applyFill="1" applyBorder="1" applyAlignment="1">
      <alignment horizontal="center"/>
    </xf>
    <xf numFmtId="167" fontId="16" fillId="16" borderId="8" xfId="1" applyNumberFormat="1" applyFont="1" applyFill="1" applyBorder="1" applyAlignment="1">
      <alignment horizontal="center"/>
    </xf>
    <xf numFmtId="167" fontId="16" fillId="16" borderId="9" xfId="1" applyNumberFormat="1" applyFont="1" applyFill="1" applyBorder="1" applyAlignment="1">
      <alignment horizontal="center"/>
    </xf>
    <xf numFmtId="167" fontId="6" fillId="16" borderId="8" xfId="1" applyNumberFormat="1" applyFont="1" applyFill="1" applyBorder="1" applyAlignment="1">
      <alignment horizontal="center"/>
    </xf>
    <xf numFmtId="167" fontId="6" fillId="16" borderId="9" xfId="1" applyNumberFormat="1" applyFont="1" applyFill="1" applyBorder="1" applyAlignment="1">
      <alignment horizontal="center"/>
    </xf>
    <xf numFmtId="167" fontId="6" fillId="6" borderId="11" xfId="1" applyNumberFormat="1" applyFont="1" applyFill="1" applyBorder="1" applyAlignment="1">
      <alignment horizontal="center"/>
    </xf>
    <xf numFmtId="167" fontId="6" fillId="6" borderId="12" xfId="1" applyNumberFormat="1" applyFont="1" applyFill="1" applyBorder="1" applyAlignment="1">
      <alignment horizontal="center"/>
    </xf>
    <xf numFmtId="167" fontId="16" fillId="16" borderId="27" xfId="1" applyNumberFormat="1" applyFont="1" applyFill="1" applyBorder="1" applyAlignment="1">
      <alignment horizontal="center" vertical="center" wrapText="1"/>
    </xf>
    <xf numFmtId="167" fontId="16" fillId="15" borderId="27" xfId="1" applyNumberFormat="1" applyFont="1" applyFill="1" applyBorder="1" applyAlignment="1">
      <alignment horizontal="center" vertical="center" wrapText="1"/>
    </xf>
    <xf numFmtId="167" fontId="16" fillId="15" borderId="28" xfId="1" applyNumberFormat="1" applyFont="1" applyFill="1" applyBorder="1" applyAlignment="1">
      <alignment horizontal="center" vertical="center" wrapText="1"/>
    </xf>
    <xf numFmtId="0" fontId="16" fillId="16" borderId="34" xfId="0" applyFont="1" applyFill="1" applyBorder="1" applyAlignment="1">
      <alignment horizontal="right"/>
    </xf>
    <xf numFmtId="0" fontId="16" fillId="15" borderId="34" xfId="0" applyFont="1" applyFill="1" applyBorder="1" applyAlignment="1">
      <alignment horizontal="right"/>
    </xf>
    <xf numFmtId="0" fontId="16" fillId="15" borderId="35" xfId="0" applyFont="1" applyFill="1" applyBorder="1" applyAlignment="1">
      <alignment horizontal="right"/>
    </xf>
    <xf numFmtId="0" fontId="16" fillId="15" borderId="53" xfId="0" applyFont="1" applyFill="1" applyBorder="1" applyAlignment="1">
      <alignment horizontal="center" vertical="center"/>
    </xf>
    <xf numFmtId="167" fontId="16" fillId="16" borderId="54" xfId="1" applyNumberFormat="1" applyFont="1" applyFill="1" applyBorder="1" applyAlignment="1">
      <alignment horizontal="center" vertical="center" wrapText="1"/>
    </xf>
    <xf numFmtId="167" fontId="16" fillId="15" borderId="54" xfId="1" applyNumberFormat="1" applyFont="1" applyFill="1" applyBorder="1" applyAlignment="1">
      <alignment horizontal="center" vertical="center" wrapText="1"/>
    </xf>
    <xf numFmtId="167" fontId="16" fillId="16" borderId="38" xfId="1" applyNumberFormat="1" applyFont="1" applyFill="1" applyBorder="1" applyAlignment="1">
      <alignment horizontal="center" vertical="center" wrapText="1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14" xfId="0" applyNumberFormat="1" applyFont="1" applyFill="1" applyBorder="1" applyAlignment="1">
      <alignment horizontal="center" vertical="center"/>
    </xf>
    <xf numFmtId="0" fontId="16" fillId="16" borderId="34" xfId="0" applyFont="1" applyFill="1" applyBorder="1" applyAlignment="1">
      <alignment horizontal="center"/>
    </xf>
    <xf numFmtId="0" fontId="16" fillId="15" borderId="34" xfId="0" applyFont="1" applyFill="1" applyBorder="1" applyAlignment="1">
      <alignment horizontal="center"/>
    </xf>
    <xf numFmtId="0" fontId="16" fillId="16" borderId="3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left" vertical="top" wrapText="1"/>
    </xf>
    <xf numFmtId="3" fontId="16" fillId="19" borderId="27" xfId="0" applyNumberFormat="1" applyFont="1" applyFill="1" applyBorder="1" applyAlignment="1">
      <alignment horizontal="center" vertical="center"/>
    </xf>
    <xf numFmtId="3" fontId="16" fillId="18" borderId="27" xfId="0" applyNumberFormat="1" applyFont="1" applyFill="1" applyBorder="1" applyAlignment="1">
      <alignment horizontal="center" vertical="center"/>
    </xf>
    <xf numFmtId="49" fontId="11" fillId="6" borderId="6" xfId="0" applyNumberFormat="1" applyFont="1" applyFill="1" applyBorder="1" applyAlignment="1">
      <alignment horizontal="center" vertical="center" wrapText="1"/>
    </xf>
    <xf numFmtId="0" fontId="11" fillId="20" borderId="17" xfId="0" applyFont="1" applyFill="1" applyBorder="1" applyAlignment="1">
      <alignment horizontal="center" vertical="center"/>
    </xf>
    <xf numFmtId="3" fontId="11" fillId="20" borderId="18" xfId="0" applyNumberFormat="1" applyFont="1" applyFill="1" applyBorder="1" applyAlignment="1">
      <alignment horizontal="right"/>
    </xf>
    <xf numFmtId="168" fontId="7" fillId="20" borderId="19" xfId="0" applyNumberFormat="1" applyFont="1" applyFill="1" applyBorder="1" applyAlignment="1">
      <alignment horizontal="center" vertical="center"/>
    </xf>
    <xf numFmtId="0" fontId="16" fillId="18" borderId="7" xfId="0" applyFont="1" applyFill="1" applyBorder="1" applyAlignment="1">
      <alignment horizontal="center" vertical="center"/>
    </xf>
    <xf numFmtId="3" fontId="16" fillId="18" borderId="57" xfId="0" applyNumberFormat="1" applyFont="1" applyFill="1" applyBorder="1" applyAlignment="1">
      <alignment horizontal="right" vertical="center"/>
    </xf>
    <xf numFmtId="168" fontId="16" fillId="18" borderId="58" xfId="0" applyNumberFormat="1" applyFont="1" applyFill="1" applyBorder="1" applyAlignment="1">
      <alignment horizontal="center" vertical="center"/>
    </xf>
    <xf numFmtId="0" fontId="11" fillId="6" borderId="59" xfId="0" applyFont="1" applyFill="1" applyBorder="1" applyAlignment="1">
      <alignment horizontal="left" vertical="top"/>
    </xf>
    <xf numFmtId="3" fontId="6" fillId="6" borderId="8" xfId="0" applyNumberFormat="1" applyFont="1" applyFill="1" applyBorder="1"/>
    <xf numFmtId="168" fontId="6" fillId="6" borderId="9" xfId="0" applyNumberFormat="1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left" vertical="top"/>
    </xf>
    <xf numFmtId="3" fontId="6" fillId="20" borderId="8" xfId="0" applyNumberFormat="1" applyFont="1" applyFill="1" applyBorder="1"/>
    <xf numFmtId="168" fontId="6" fillId="20" borderId="9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top"/>
    </xf>
    <xf numFmtId="0" fontId="14" fillId="20" borderId="7" xfId="3" applyFont="1" applyFill="1" applyBorder="1" applyAlignment="1">
      <alignment horizontal="left" vertical="top" wrapText="1"/>
    </xf>
    <xf numFmtId="0" fontId="27" fillId="6" borderId="7" xfId="3" applyFont="1" applyFill="1" applyBorder="1" applyAlignment="1">
      <alignment horizontal="left" vertical="top" wrapText="1"/>
    </xf>
    <xf numFmtId="0" fontId="27" fillId="20" borderId="7" xfId="3" applyFont="1" applyFill="1" applyBorder="1" applyAlignment="1">
      <alignment horizontal="left" vertical="top"/>
    </xf>
    <xf numFmtId="0" fontId="14" fillId="6" borderId="7" xfId="3" applyFont="1" applyFill="1" applyBorder="1" applyAlignment="1">
      <alignment horizontal="left" vertical="top" wrapText="1"/>
    </xf>
    <xf numFmtId="0" fontId="16" fillId="18" borderId="59" xfId="0" applyFont="1" applyFill="1" applyBorder="1" applyAlignment="1">
      <alignment horizontal="center" vertical="center"/>
    </xf>
    <xf numFmtId="0" fontId="27" fillId="20" borderId="7" xfId="0" applyFont="1" applyFill="1" applyBorder="1" applyAlignment="1">
      <alignment horizontal="left" vertical="top"/>
    </xf>
    <xf numFmtId="0" fontId="27" fillId="6" borderId="7" xfId="0" applyFont="1" applyFill="1" applyBorder="1" applyAlignment="1">
      <alignment horizontal="left" vertical="top" wrapText="1"/>
    </xf>
    <xf numFmtId="0" fontId="27" fillId="20" borderId="46" xfId="0" applyFont="1" applyFill="1" applyBorder="1" applyAlignment="1">
      <alignment horizontal="left" vertical="top" wrapText="1" readingOrder="1"/>
    </xf>
    <xf numFmtId="0" fontId="7" fillId="20" borderId="46" xfId="0" applyFont="1" applyFill="1" applyBorder="1" applyAlignment="1">
      <alignment horizontal="left" vertical="top"/>
    </xf>
    <xf numFmtId="0" fontId="27" fillId="6" borderId="46" xfId="0" applyFont="1" applyFill="1" applyBorder="1" applyAlignment="1">
      <alignment horizontal="left" vertical="top"/>
    </xf>
    <xf numFmtId="0" fontId="27" fillId="20" borderId="10" xfId="0" applyFont="1" applyFill="1" applyBorder="1" applyAlignment="1">
      <alignment horizontal="left" vertical="top"/>
    </xf>
    <xf numFmtId="3" fontId="6" fillId="20" borderId="11" xfId="0" applyNumberFormat="1" applyFont="1" applyFill="1" applyBorder="1"/>
    <xf numFmtId="168" fontId="6" fillId="20" borderId="12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top" wrapText="1"/>
    </xf>
    <xf numFmtId="0" fontId="11" fillId="20" borderId="4" xfId="0" applyFont="1" applyFill="1" applyBorder="1" applyAlignment="1">
      <alignment horizontal="center" vertical="center"/>
    </xf>
    <xf numFmtId="3" fontId="11" fillId="20" borderId="5" xfId="0" applyNumberFormat="1" applyFont="1" applyFill="1" applyBorder="1" applyAlignment="1">
      <alignment horizontal="right" vertical="center"/>
    </xf>
    <xf numFmtId="168" fontId="11" fillId="20" borderId="6" xfId="0" applyNumberFormat="1" applyFont="1" applyFill="1" applyBorder="1" applyAlignment="1">
      <alignment horizontal="center" vertical="center"/>
    </xf>
    <xf numFmtId="0" fontId="27" fillId="6" borderId="7" xfId="3" applyFont="1" applyFill="1" applyBorder="1" applyAlignment="1">
      <alignment horizontal="left" vertical="center" wrapText="1"/>
    </xf>
    <xf numFmtId="3" fontId="6" fillId="6" borderId="8" xfId="0" applyNumberFormat="1" applyFont="1" applyFill="1" applyBorder="1" applyAlignment="1">
      <alignment vertical="center"/>
    </xf>
    <xf numFmtId="0" fontId="27" fillId="20" borderId="7" xfId="3" applyFont="1" applyFill="1" applyBorder="1" applyAlignment="1">
      <alignment horizontal="left" vertical="center" wrapText="1"/>
    </xf>
    <xf numFmtId="3" fontId="6" fillId="20" borderId="8" xfId="0" applyNumberFormat="1" applyFont="1" applyFill="1" applyBorder="1" applyAlignment="1">
      <alignment vertical="center"/>
    </xf>
    <xf numFmtId="0" fontId="27" fillId="20" borderId="7" xfId="3" applyFont="1" applyFill="1" applyBorder="1" applyAlignment="1">
      <alignment horizontal="left" vertical="top" wrapText="1"/>
    </xf>
    <xf numFmtId="3" fontId="16" fillId="18" borderId="57" xfId="0" applyNumberFormat="1" applyFont="1" applyFill="1" applyBorder="1" applyAlignment="1">
      <alignment horizontal="right"/>
    </xf>
    <xf numFmtId="0" fontId="27" fillId="20" borderId="7" xfId="0" applyFont="1" applyFill="1" applyBorder="1" applyAlignment="1">
      <alignment horizontal="left" vertical="center"/>
    </xf>
    <xf numFmtId="0" fontId="27" fillId="6" borderId="7" xfId="0" applyFont="1" applyFill="1" applyBorder="1" applyAlignment="1">
      <alignment horizontal="left" vertical="center" wrapText="1"/>
    </xf>
    <xf numFmtId="0" fontId="27" fillId="20" borderId="46" xfId="0" applyFont="1" applyFill="1" applyBorder="1" applyAlignment="1">
      <alignment horizontal="left" vertical="top" wrapText="1"/>
    </xf>
    <xf numFmtId="0" fontId="27" fillId="6" borderId="46" xfId="0" applyFont="1" applyFill="1" applyBorder="1" applyAlignment="1">
      <alignment horizontal="left" vertical="top" wrapText="1"/>
    </xf>
    <xf numFmtId="0" fontId="27" fillId="20" borderId="10" xfId="0" applyFont="1" applyFill="1" applyBorder="1" applyAlignment="1">
      <alignment horizontal="left" vertical="top" wrapText="1"/>
    </xf>
    <xf numFmtId="0" fontId="7" fillId="6" borderId="0" xfId="0" applyFont="1" applyFill="1" applyBorder="1" applyAlignment="1">
      <alignment horizontal="left" vertical="top" wrapText="1"/>
    </xf>
    <xf numFmtId="0" fontId="16" fillId="19" borderId="27" xfId="0" applyFont="1" applyFill="1" applyBorder="1" applyAlignment="1">
      <alignment horizontal="center" vertical="center"/>
    </xf>
    <xf numFmtId="3" fontId="11" fillId="20" borderId="5" xfId="0" applyNumberFormat="1" applyFont="1" applyFill="1" applyBorder="1" applyAlignment="1">
      <alignment horizontal="right"/>
    </xf>
    <xf numFmtId="3" fontId="16" fillId="18" borderId="61" xfId="0" applyNumberFormat="1" applyFont="1" applyFill="1" applyBorder="1" applyAlignment="1">
      <alignment horizontal="right"/>
    </xf>
    <xf numFmtId="3" fontId="28" fillId="6" borderId="8" xfId="3" applyNumberFormat="1" applyFont="1" applyFill="1" applyBorder="1" applyAlignment="1">
      <alignment horizontal="right" wrapText="1"/>
    </xf>
    <xf numFmtId="3" fontId="6" fillId="6" borderId="8" xfId="0" applyNumberFormat="1" applyFont="1" applyFill="1" applyBorder="1" applyAlignment="1">
      <alignment horizontal="right"/>
    </xf>
    <xf numFmtId="3" fontId="28" fillId="20" borderId="8" xfId="3" applyNumberFormat="1" applyFont="1" applyFill="1" applyBorder="1" applyAlignment="1">
      <alignment horizontal="right" wrapText="1"/>
    </xf>
    <xf numFmtId="3" fontId="6" fillId="20" borderId="8" xfId="0" applyNumberFormat="1" applyFont="1" applyFill="1" applyBorder="1" applyAlignment="1">
      <alignment horizontal="right"/>
    </xf>
    <xf numFmtId="3" fontId="28" fillId="6" borderId="62" xfId="0" applyNumberFormat="1" applyFont="1" applyFill="1" applyBorder="1" applyAlignment="1">
      <alignment horizontal="right" wrapText="1"/>
    </xf>
    <xf numFmtId="3" fontId="28" fillId="20" borderId="62" xfId="0" applyNumberFormat="1" applyFont="1" applyFill="1" applyBorder="1" applyAlignment="1">
      <alignment horizontal="right" wrapText="1"/>
    </xf>
    <xf numFmtId="168" fontId="7" fillId="20" borderId="7" xfId="0" applyNumberFormat="1" applyFont="1" applyFill="1" applyBorder="1" applyAlignment="1">
      <alignment horizontal="left" vertical="top"/>
    </xf>
    <xf numFmtId="3" fontId="16" fillId="18" borderId="8" xfId="0" applyNumberFormat="1" applyFont="1" applyFill="1" applyBorder="1" applyAlignment="1">
      <alignment horizontal="right"/>
    </xf>
    <xf numFmtId="168" fontId="7" fillId="6" borderId="10" xfId="0" applyNumberFormat="1" applyFont="1" applyFill="1" applyBorder="1" applyAlignment="1">
      <alignment horizontal="left" vertical="top"/>
    </xf>
    <xf numFmtId="3" fontId="6" fillId="6" borderId="11" xfId="0" applyNumberFormat="1" applyFont="1" applyFill="1" applyBorder="1" applyAlignment="1">
      <alignment horizontal="right"/>
    </xf>
    <xf numFmtId="168" fontId="6" fillId="6" borderId="12" xfId="0" applyNumberFormat="1" applyFont="1" applyFill="1" applyBorder="1" applyAlignment="1">
      <alignment horizontal="center" vertical="center"/>
    </xf>
    <xf numFmtId="0" fontId="16" fillId="18" borderId="46" xfId="0" applyFont="1" applyFill="1" applyBorder="1" applyAlignment="1">
      <alignment horizontal="center" vertical="center"/>
    </xf>
    <xf numFmtId="3" fontId="16" fillId="18" borderId="62" xfId="0" applyNumberFormat="1" applyFont="1" applyFill="1" applyBorder="1" applyAlignment="1">
      <alignment horizontal="right"/>
    </xf>
    <xf numFmtId="168" fontId="16" fillId="18" borderId="9" xfId="0" applyNumberFormat="1" applyFont="1" applyFill="1" applyBorder="1" applyAlignment="1">
      <alignment horizontal="center" vertical="center"/>
    </xf>
    <xf numFmtId="164" fontId="16" fillId="18" borderId="57" xfId="1" applyNumberFormat="1" applyFont="1" applyFill="1" applyBorder="1" applyAlignment="1">
      <alignment horizontal="center" vertical="center" wrapText="1" readingOrder="1"/>
    </xf>
    <xf numFmtId="164" fontId="16" fillId="18" borderId="57" xfId="0" applyNumberFormat="1" applyFont="1" applyFill="1" applyBorder="1" applyAlignment="1">
      <alignment horizontal="center" vertical="center" wrapText="1" readingOrder="1"/>
    </xf>
    <xf numFmtId="0" fontId="16" fillId="18" borderId="63" xfId="0" applyFont="1" applyFill="1" applyBorder="1" applyAlignment="1">
      <alignment horizontal="center" vertical="center"/>
    </xf>
    <xf numFmtId="3" fontId="16" fillId="19" borderId="64" xfId="0" applyNumberFormat="1" applyFont="1" applyFill="1" applyBorder="1" applyAlignment="1">
      <alignment horizontal="center" vertical="center"/>
    </xf>
    <xf numFmtId="3" fontId="16" fillId="18" borderId="64" xfId="0" applyNumberFormat="1" applyFont="1" applyFill="1" applyBorder="1" applyAlignment="1">
      <alignment horizontal="center" vertical="center"/>
    </xf>
    <xf numFmtId="3" fontId="16" fillId="18" borderId="65" xfId="0" applyNumberFormat="1" applyFont="1" applyFill="1" applyBorder="1" applyAlignment="1">
      <alignment horizontal="center" vertical="center" wrapText="1"/>
    </xf>
    <xf numFmtId="0" fontId="16" fillId="18" borderId="22" xfId="0" applyFont="1" applyFill="1" applyBorder="1" applyAlignment="1">
      <alignment horizontal="center" vertical="center"/>
    </xf>
    <xf numFmtId="3" fontId="16" fillId="19" borderId="18" xfId="0" applyNumberFormat="1" applyFont="1" applyFill="1" applyBorder="1" applyAlignment="1">
      <alignment horizontal="center" vertical="center"/>
    </xf>
    <xf numFmtId="3" fontId="16" fillId="18" borderId="18" xfId="0" applyNumberFormat="1" applyFont="1" applyFill="1" applyBorder="1" applyAlignment="1">
      <alignment horizontal="center" vertical="center"/>
    </xf>
    <xf numFmtId="168" fontId="16" fillId="18" borderId="19" xfId="0" applyNumberFormat="1" applyFont="1" applyFill="1" applyBorder="1" applyAlignment="1">
      <alignment horizontal="center" vertical="center"/>
    </xf>
    <xf numFmtId="0" fontId="7" fillId="6" borderId="7" xfId="0" applyFont="1" applyFill="1" applyBorder="1"/>
    <xf numFmtId="0" fontId="7" fillId="20" borderId="7" xfId="0" applyFont="1" applyFill="1" applyBorder="1" applyAlignment="1">
      <alignment horizontal="left"/>
    </xf>
    <xf numFmtId="0" fontId="7" fillId="6" borderId="7" xfId="0" applyFont="1" applyFill="1" applyBorder="1" applyAlignment="1">
      <alignment horizontal="left"/>
    </xf>
    <xf numFmtId="0" fontId="27" fillId="6" borderId="7" xfId="0" applyFont="1" applyFill="1" applyBorder="1" applyAlignment="1">
      <alignment horizontal="left" vertical="top" wrapText="1" readingOrder="1"/>
    </xf>
    <xf numFmtId="0" fontId="27" fillId="20" borderId="7" xfId="0" applyFont="1" applyFill="1" applyBorder="1" applyAlignment="1">
      <alignment vertical="top"/>
    </xf>
    <xf numFmtId="0" fontId="27" fillId="6" borderId="7" xfId="0" applyFont="1" applyFill="1" applyBorder="1" applyAlignment="1">
      <alignment vertical="top"/>
    </xf>
    <xf numFmtId="0" fontId="7" fillId="20" borderId="10" xfId="0" applyFont="1" applyFill="1" applyBorder="1" applyAlignment="1">
      <alignment vertical="top"/>
    </xf>
    <xf numFmtId="3" fontId="16" fillId="19" borderId="53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3" fontId="16" fillId="19" borderId="18" xfId="0" applyNumberFormat="1" applyFont="1" applyFill="1" applyBorder="1" applyAlignment="1">
      <alignment horizontal="right"/>
    </xf>
    <xf numFmtId="0" fontId="27" fillId="6" borderId="10" xfId="0" applyFont="1" applyFill="1" applyBorder="1" applyAlignment="1">
      <alignment horizontal="left" vertical="top" wrapText="1"/>
    </xf>
    <xf numFmtId="3" fontId="6" fillId="6" borderId="11" xfId="0" applyNumberFormat="1" applyFont="1" applyFill="1" applyBorder="1"/>
    <xf numFmtId="0" fontId="16" fillId="19" borderId="54" xfId="0" applyFont="1" applyFill="1" applyBorder="1" applyAlignment="1">
      <alignment horizontal="center" vertical="center"/>
    </xf>
    <xf numFmtId="0" fontId="16" fillId="18" borderId="54" xfId="0" applyFont="1" applyFill="1" applyBorder="1" applyAlignment="1">
      <alignment horizontal="center" vertical="center"/>
    </xf>
    <xf numFmtId="0" fontId="16" fillId="19" borderId="68" xfId="0" applyFont="1" applyFill="1" applyBorder="1" applyAlignment="1">
      <alignment horizontal="center" vertical="center"/>
    </xf>
    <xf numFmtId="49" fontId="11" fillId="6" borderId="22" xfId="0" applyNumberFormat="1" applyFont="1" applyFill="1" applyBorder="1" applyAlignment="1">
      <alignment horizontal="center" vertical="center" wrapText="1"/>
    </xf>
    <xf numFmtId="49" fontId="11" fillId="6" borderId="69" xfId="0" applyNumberFormat="1" applyFont="1" applyFill="1" applyBorder="1" applyAlignment="1">
      <alignment horizontal="center" vertical="center" wrapText="1"/>
    </xf>
    <xf numFmtId="49" fontId="11" fillId="6" borderId="70" xfId="0" applyNumberFormat="1" applyFont="1" applyFill="1" applyBorder="1" applyAlignment="1">
      <alignment horizontal="center" vertical="center" wrapText="1"/>
    </xf>
    <xf numFmtId="168" fontId="11" fillId="20" borderId="6" xfId="2" applyNumberFormat="1" applyFont="1" applyFill="1" applyBorder="1" applyAlignment="1">
      <alignment horizontal="center" vertical="center"/>
    </xf>
    <xf numFmtId="3" fontId="16" fillId="18" borderId="8" xfId="1" applyNumberFormat="1" applyFont="1" applyFill="1" applyBorder="1" applyAlignment="1">
      <alignment horizontal="right"/>
    </xf>
    <xf numFmtId="168" fontId="16" fillId="18" borderId="9" xfId="2" applyNumberFormat="1" applyFont="1" applyFill="1" applyBorder="1" applyAlignment="1">
      <alignment horizontal="center" vertical="center"/>
    </xf>
    <xf numFmtId="3" fontId="27" fillId="6" borderId="7" xfId="3" applyNumberFormat="1" applyFont="1" applyFill="1" applyBorder="1" applyAlignment="1">
      <alignment horizontal="left" vertical="center" wrapText="1"/>
    </xf>
    <xf numFmtId="3" fontId="28" fillId="6" borderId="8" xfId="3" applyNumberFormat="1" applyFont="1" applyFill="1" applyBorder="1" applyAlignment="1">
      <alignment horizontal="right" vertical="center" wrapText="1"/>
    </xf>
    <xf numFmtId="168" fontId="28" fillId="6" borderId="9" xfId="3" applyNumberFormat="1" applyFont="1" applyFill="1" applyBorder="1" applyAlignment="1">
      <alignment horizontal="center" vertical="center" wrapText="1"/>
    </xf>
    <xf numFmtId="3" fontId="27" fillId="20" borderId="7" xfId="3" applyNumberFormat="1" applyFont="1" applyFill="1" applyBorder="1" applyAlignment="1">
      <alignment horizontal="left" vertical="center" wrapText="1"/>
    </xf>
    <xf numFmtId="3" fontId="28" fillId="20" borderId="8" xfId="3" applyNumberFormat="1" applyFont="1" applyFill="1" applyBorder="1" applyAlignment="1">
      <alignment horizontal="right" vertical="center" wrapText="1"/>
    </xf>
    <xf numFmtId="168" fontId="28" fillId="20" borderId="9" xfId="3" applyNumberFormat="1" applyFont="1" applyFill="1" applyBorder="1" applyAlignment="1">
      <alignment horizontal="center" vertical="center" wrapText="1"/>
    </xf>
    <xf numFmtId="3" fontId="16" fillId="18" borderId="8" xfId="1" applyNumberFormat="1" applyFont="1" applyFill="1" applyBorder="1" applyAlignment="1"/>
    <xf numFmtId="0" fontId="16" fillId="18" borderId="8" xfId="0" applyFont="1" applyFill="1" applyBorder="1" applyAlignment="1">
      <alignment horizontal="right"/>
    </xf>
    <xf numFmtId="3" fontId="27" fillId="20" borderId="10" xfId="3" applyNumberFormat="1" applyFont="1" applyFill="1" applyBorder="1" applyAlignment="1">
      <alignment horizontal="left" vertical="center" wrapText="1"/>
    </xf>
    <xf numFmtId="3" fontId="28" fillId="20" borderId="11" xfId="3" applyNumberFormat="1" applyFont="1" applyFill="1" applyBorder="1" applyAlignment="1">
      <alignment horizontal="right" vertical="center" wrapText="1"/>
    </xf>
    <xf numFmtId="168" fontId="28" fillId="20" borderId="12" xfId="3" applyNumberFormat="1" applyFont="1" applyFill="1" applyBorder="1" applyAlignment="1">
      <alignment horizontal="center" vertical="center" wrapText="1"/>
    </xf>
    <xf numFmtId="49" fontId="16" fillId="19" borderId="27" xfId="0" applyNumberFormat="1" applyFont="1" applyFill="1" applyBorder="1" applyAlignment="1">
      <alignment horizontal="center" vertical="center"/>
    </xf>
    <xf numFmtId="49" fontId="16" fillId="18" borderId="27" xfId="0" applyNumberFormat="1" applyFont="1" applyFill="1" applyBorder="1" applyAlignment="1">
      <alignment horizontal="center" vertical="center"/>
    </xf>
    <xf numFmtId="49" fontId="11" fillId="6" borderId="71" xfId="0" applyNumberFormat="1" applyFont="1" applyFill="1" applyBorder="1" applyAlignment="1">
      <alignment horizontal="center" vertical="center" wrapText="1"/>
    </xf>
    <xf numFmtId="49" fontId="11" fillId="6" borderId="72" xfId="0" applyNumberFormat="1" applyFont="1" applyFill="1" applyBorder="1" applyAlignment="1">
      <alignment horizontal="center" vertical="center" wrapText="1"/>
    </xf>
    <xf numFmtId="3" fontId="16" fillId="18" borderId="8" xfId="1" applyNumberFormat="1" applyFont="1" applyFill="1" applyBorder="1" applyAlignment="1">
      <alignment horizontal="right" vertical="center"/>
    </xf>
    <xf numFmtId="3" fontId="28" fillId="6" borderId="7" xfId="3" applyNumberFormat="1" applyFont="1" applyFill="1" applyBorder="1" applyAlignment="1">
      <alignment horizontal="left" vertical="center" wrapText="1"/>
    </xf>
    <xf numFmtId="3" fontId="28" fillId="20" borderId="7" xfId="3" applyNumberFormat="1" applyFont="1" applyFill="1" applyBorder="1" applyAlignment="1">
      <alignment horizontal="left" vertical="center" wrapText="1"/>
    </xf>
    <xf numFmtId="3" fontId="16" fillId="18" borderId="8" xfId="1" applyNumberFormat="1" applyFont="1" applyFill="1" applyBorder="1" applyAlignment="1">
      <alignment vertical="center"/>
    </xf>
    <xf numFmtId="3" fontId="16" fillId="18" borderId="8" xfId="0" applyNumberFormat="1" applyFont="1" applyFill="1" applyBorder="1" applyAlignment="1">
      <alignment horizontal="right" vertical="center"/>
    </xf>
    <xf numFmtId="3" fontId="16" fillId="18" borderId="8" xfId="0" applyNumberFormat="1" applyFont="1" applyFill="1" applyBorder="1" applyAlignment="1">
      <alignment horizontal="center" vertical="center"/>
    </xf>
    <xf numFmtId="168" fontId="6" fillId="6" borderId="9" xfId="2" applyNumberFormat="1" applyFont="1" applyFill="1" applyBorder="1" applyAlignment="1">
      <alignment horizontal="center" vertical="center"/>
    </xf>
    <xf numFmtId="3" fontId="28" fillId="20" borderId="10" xfId="3" applyNumberFormat="1" applyFont="1" applyFill="1" applyBorder="1" applyAlignment="1">
      <alignment horizontal="left" vertical="center" wrapText="1"/>
    </xf>
    <xf numFmtId="168" fontId="6" fillId="20" borderId="12" xfId="2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left" vertical="center" wrapText="1"/>
    </xf>
    <xf numFmtId="0" fontId="16" fillId="18" borderId="68" xfId="0" applyFont="1" applyFill="1" applyBorder="1" applyAlignment="1">
      <alignment horizontal="center" vertical="center"/>
    </xf>
    <xf numFmtId="0" fontId="16" fillId="19" borderId="56" xfId="0" applyFont="1" applyFill="1" applyBorder="1" applyAlignment="1">
      <alignment horizontal="center" vertical="center"/>
    </xf>
    <xf numFmtId="0" fontId="16" fillId="18" borderId="56" xfId="0" applyFont="1" applyFill="1" applyBorder="1" applyAlignment="1">
      <alignment horizontal="center" vertical="center"/>
    </xf>
    <xf numFmtId="0" fontId="16" fillId="19" borderId="53" xfId="0" applyFont="1" applyFill="1" applyBorder="1" applyAlignment="1">
      <alignment horizontal="center" vertical="center"/>
    </xf>
    <xf numFmtId="49" fontId="11" fillId="6" borderId="17" xfId="0" applyNumberFormat="1" applyFont="1" applyFill="1" applyBorder="1" applyAlignment="1">
      <alignment horizontal="center" vertical="center" wrapText="1"/>
    </xf>
    <xf numFmtId="49" fontId="11" fillId="6" borderId="56" xfId="0" applyNumberFormat="1" applyFont="1" applyFill="1" applyBorder="1" applyAlignment="1">
      <alignment horizontal="center" vertical="center" wrapText="1"/>
    </xf>
    <xf numFmtId="3" fontId="11" fillId="20" borderId="69" xfId="0" applyNumberFormat="1" applyFont="1" applyFill="1" applyBorder="1" applyAlignment="1">
      <alignment horizontal="right"/>
    </xf>
    <xf numFmtId="168" fontId="11" fillId="20" borderId="19" xfId="2" applyNumberFormat="1" applyFont="1" applyFill="1" applyBorder="1" applyAlignment="1">
      <alignment horizontal="center" vertical="center"/>
    </xf>
    <xf numFmtId="168" fontId="16" fillId="18" borderId="14" xfId="2" applyNumberFormat="1" applyFont="1" applyFill="1" applyBorder="1" applyAlignment="1">
      <alignment horizontal="center" vertical="center"/>
    </xf>
    <xf numFmtId="168" fontId="28" fillId="6" borderId="14" xfId="3" applyNumberFormat="1" applyFont="1" applyFill="1" applyBorder="1" applyAlignment="1">
      <alignment horizontal="center" vertical="center" wrapText="1"/>
    </xf>
    <xf numFmtId="168" fontId="28" fillId="20" borderId="14" xfId="3" applyNumberFormat="1" applyFont="1" applyFill="1" applyBorder="1" applyAlignment="1">
      <alignment horizontal="center" vertical="center" wrapText="1"/>
    </xf>
    <xf numFmtId="164" fontId="16" fillId="18" borderId="8" xfId="0" applyNumberFormat="1" applyFont="1" applyFill="1" applyBorder="1" applyAlignment="1">
      <alignment vertical="center"/>
    </xf>
    <xf numFmtId="3" fontId="28" fillId="6" borderId="10" xfId="3" applyNumberFormat="1" applyFont="1" applyFill="1" applyBorder="1" applyAlignment="1">
      <alignment horizontal="left" vertical="center" wrapText="1"/>
    </xf>
    <xf numFmtId="3" fontId="28" fillId="6" borderId="11" xfId="3" applyNumberFormat="1" applyFont="1" applyFill="1" applyBorder="1" applyAlignment="1">
      <alignment horizontal="right" vertical="center" wrapText="1"/>
    </xf>
    <xf numFmtId="168" fontId="28" fillId="6" borderId="20" xfId="3" applyNumberFormat="1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left" vertical="center" wrapText="1"/>
    </xf>
    <xf numFmtId="0" fontId="16" fillId="18" borderId="27" xfId="0" applyFont="1" applyFill="1" applyBorder="1" applyAlignment="1">
      <alignment horizontal="center" vertical="center"/>
    </xf>
    <xf numFmtId="0" fontId="11" fillId="20" borderId="77" xfId="0" applyFont="1" applyFill="1" applyBorder="1" applyAlignment="1">
      <alignment horizontal="center" vertical="center"/>
    </xf>
    <xf numFmtId="3" fontId="11" fillId="20" borderId="69" xfId="0" applyNumberFormat="1" applyFont="1" applyFill="1" applyBorder="1" applyAlignment="1">
      <alignment horizontal="right" vertical="center"/>
    </xf>
    <xf numFmtId="168" fontId="16" fillId="18" borderId="6" xfId="2" applyNumberFormat="1" applyFont="1" applyFill="1" applyBorder="1" applyAlignment="1">
      <alignment horizontal="center" vertical="center"/>
    </xf>
    <xf numFmtId="168" fontId="10" fillId="6" borderId="6" xfId="2" applyNumberFormat="1" applyFont="1" applyFill="1" applyBorder="1" applyAlignment="1">
      <alignment horizontal="center" vertical="center"/>
    </xf>
    <xf numFmtId="168" fontId="10" fillId="20" borderId="6" xfId="2" applyNumberFormat="1" applyFont="1" applyFill="1" applyBorder="1" applyAlignment="1">
      <alignment horizontal="center" vertical="center"/>
    </xf>
    <xf numFmtId="168" fontId="10" fillId="20" borderId="78" xfId="2" applyNumberFormat="1" applyFont="1" applyFill="1" applyBorder="1" applyAlignment="1">
      <alignment horizontal="center" vertical="center"/>
    </xf>
    <xf numFmtId="3" fontId="16" fillId="19" borderId="54" xfId="0" applyNumberFormat="1" applyFont="1" applyFill="1" applyBorder="1" applyAlignment="1">
      <alignment horizontal="center" vertical="center"/>
    </xf>
    <xf numFmtId="3" fontId="16" fillId="18" borderId="54" xfId="0" applyNumberFormat="1" applyFont="1" applyFill="1" applyBorder="1" applyAlignment="1">
      <alignment horizontal="center" vertical="center"/>
    </xf>
    <xf numFmtId="0" fontId="16" fillId="18" borderId="4" xfId="0" applyFont="1" applyFill="1" applyBorder="1" applyAlignment="1">
      <alignment horizontal="center" vertical="center"/>
    </xf>
    <xf numFmtId="3" fontId="16" fillId="18" borderId="18" xfId="0" applyNumberFormat="1" applyFont="1" applyFill="1" applyBorder="1" applyAlignment="1">
      <alignment horizontal="right"/>
    </xf>
    <xf numFmtId="168" fontId="16" fillId="18" borderId="6" xfId="0" applyNumberFormat="1" applyFont="1" applyFill="1" applyBorder="1" applyAlignment="1">
      <alignment horizontal="center" vertical="center"/>
    </xf>
    <xf numFmtId="0" fontId="11" fillId="6" borderId="80" xfId="0" applyFont="1" applyFill="1" applyBorder="1" applyAlignment="1">
      <alignment horizontal="left" vertical="top"/>
    </xf>
    <xf numFmtId="3" fontId="6" fillId="6" borderId="81" xfId="0" applyNumberFormat="1" applyFont="1" applyFill="1" applyBorder="1"/>
    <xf numFmtId="168" fontId="6" fillId="6" borderId="82" xfId="0" applyNumberFormat="1" applyFont="1" applyFill="1" applyBorder="1" applyAlignment="1">
      <alignment horizontal="center" vertical="center"/>
    </xf>
    <xf numFmtId="0" fontId="7" fillId="20" borderId="83" xfId="0" applyFont="1" applyFill="1" applyBorder="1" applyAlignment="1">
      <alignment horizontal="left" vertical="top"/>
    </xf>
    <xf numFmtId="3" fontId="6" fillId="20" borderId="81" xfId="0" applyNumberFormat="1" applyFont="1" applyFill="1" applyBorder="1"/>
    <xf numFmtId="168" fontId="6" fillId="20" borderId="82" xfId="0" applyNumberFormat="1" applyFont="1" applyFill="1" applyBorder="1" applyAlignment="1">
      <alignment horizontal="center" vertical="center"/>
    </xf>
    <xf numFmtId="0" fontId="7" fillId="6" borderId="83" xfId="0" applyFont="1" applyFill="1" applyBorder="1" applyAlignment="1">
      <alignment horizontal="left" vertical="top"/>
    </xf>
    <xf numFmtId="0" fontId="14" fillId="20" borderId="83" xfId="3" applyFont="1" applyFill="1" applyBorder="1" applyAlignment="1">
      <alignment horizontal="left" vertical="top" wrapText="1"/>
    </xf>
    <xf numFmtId="0" fontId="27" fillId="6" borderId="83" xfId="3" applyFont="1" applyFill="1" applyBorder="1" applyAlignment="1">
      <alignment horizontal="left" vertical="top" wrapText="1"/>
    </xf>
    <xf numFmtId="0" fontId="27" fillId="20" borderId="83" xfId="3" applyFont="1" applyFill="1" applyBorder="1" applyAlignment="1">
      <alignment horizontal="left" vertical="top"/>
    </xf>
    <xf numFmtId="0" fontId="27" fillId="20" borderId="83" xfId="0" applyFont="1" applyFill="1" applyBorder="1" applyAlignment="1">
      <alignment horizontal="left" vertical="top"/>
    </xf>
    <xf numFmtId="0" fontId="27" fillId="6" borderId="83" xfId="0" applyFont="1" applyFill="1" applyBorder="1" applyAlignment="1">
      <alignment horizontal="left" vertical="top" wrapText="1"/>
    </xf>
    <xf numFmtId="0" fontId="27" fillId="20" borderId="80" xfId="0" applyFont="1" applyFill="1" applyBorder="1" applyAlignment="1">
      <alignment horizontal="left" vertical="top" wrapText="1" readingOrder="1"/>
    </xf>
    <xf numFmtId="0" fontId="27" fillId="20" borderId="80" xfId="0" applyFont="1" applyFill="1" applyBorder="1" applyAlignment="1">
      <alignment horizontal="left" vertical="top" wrapText="1"/>
    </xf>
    <xf numFmtId="0" fontId="27" fillId="6" borderId="80" xfId="0" applyFont="1" applyFill="1" applyBorder="1" applyAlignment="1">
      <alignment horizontal="left" vertical="top" wrapText="1"/>
    </xf>
    <xf numFmtId="0" fontId="7" fillId="20" borderId="80" xfId="0" applyFont="1" applyFill="1" applyBorder="1" applyAlignment="1">
      <alignment horizontal="left" vertical="top"/>
    </xf>
    <xf numFmtId="0" fontId="27" fillId="6" borderId="80" xfId="0" applyFont="1" applyFill="1" applyBorder="1" applyAlignment="1">
      <alignment horizontal="left" vertical="top"/>
    </xf>
    <xf numFmtId="0" fontId="27" fillId="20" borderId="84" xfId="0" applyFont="1" applyFill="1" applyBorder="1" applyAlignment="1">
      <alignment horizontal="left" vertical="top"/>
    </xf>
    <xf numFmtId="3" fontId="6" fillId="20" borderId="85" xfId="0" applyNumberFormat="1" applyFont="1" applyFill="1" applyBorder="1" applyAlignment="1">
      <alignment horizontal="right"/>
    </xf>
    <xf numFmtId="168" fontId="6" fillId="20" borderId="86" xfId="0" applyNumberFormat="1" applyFont="1" applyFill="1" applyBorder="1" applyAlignment="1">
      <alignment horizontal="center" vertical="center"/>
    </xf>
    <xf numFmtId="3" fontId="16" fillId="19" borderId="88" xfId="0" applyNumberFormat="1" applyFont="1" applyFill="1" applyBorder="1" applyAlignment="1">
      <alignment horizontal="center" vertical="center"/>
    </xf>
    <xf numFmtId="3" fontId="16" fillId="18" borderId="88" xfId="0" applyNumberFormat="1" applyFont="1" applyFill="1" applyBorder="1" applyAlignment="1">
      <alignment horizontal="center" vertical="center"/>
    </xf>
    <xf numFmtId="49" fontId="11" fillId="6" borderId="69" xfId="0" applyNumberFormat="1" applyFont="1" applyFill="1" applyBorder="1" applyAlignment="1">
      <alignment horizontal="center" vertical="center"/>
    </xf>
    <xf numFmtId="3" fontId="16" fillId="19" borderId="5" xfId="0" applyNumberFormat="1" applyFont="1" applyFill="1" applyBorder="1" applyAlignment="1">
      <alignment horizontal="right"/>
    </xf>
    <xf numFmtId="3" fontId="16" fillId="18" borderId="5" xfId="0" applyNumberFormat="1" applyFont="1" applyFill="1" applyBorder="1" applyAlignment="1">
      <alignment horizontal="right"/>
    </xf>
    <xf numFmtId="0" fontId="11" fillId="6" borderId="46" xfId="0" applyFont="1" applyFill="1" applyBorder="1" applyAlignment="1">
      <alignment horizontal="left" vertical="top" wrapText="1"/>
    </xf>
    <xf numFmtId="3" fontId="6" fillId="6" borderId="8" xfId="0" applyNumberFormat="1" applyFont="1" applyFill="1" applyBorder="1" applyAlignment="1">
      <alignment horizontal="right" vertical="center"/>
    </xf>
    <xf numFmtId="0" fontId="7" fillId="6" borderId="7" xfId="0" applyFont="1" applyFill="1" applyBorder="1" applyAlignment="1">
      <alignment horizontal="left" vertical="top" wrapText="1"/>
    </xf>
    <xf numFmtId="0" fontId="27" fillId="6" borderId="10" xfId="3" applyFont="1" applyFill="1" applyBorder="1" applyAlignment="1">
      <alignment horizontal="left" vertical="top" wrapText="1"/>
    </xf>
    <xf numFmtId="3" fontId="6" fillId="6" borderId="11" xfId="0" applyNumberFormat="1" applyFont="1" applyFill="1" applyBorder="1" applyAlignment="1">
      <alignment horizontal="right" vertical="center"/>
    </xf>
    <xf numFmtId="49" fontId="11" fillId="6" borderId="90" xfId="0" applyNumberFormat="1" applyFont="1" applyFill="1" applyBorder="1" applyAlignment="1">
      <alignment horizontal="center" vertical="center" wrapText="1"/>
    </xf>
    <xf numFmtId="49" fontId="11" fillId="6" borderId="91" xfId="0" applyNumberFormat="1" applyFont="1" applyFill="1" applyBorder="1" applyAlignment="1">
      <alignment horizontal="center" vertical="center"/>
    </xf>
    <xf numFmtId="49" fontId="11" fillId="6" borderId="92" xfId="0" applyNumberFormat="1" applyFont="1" applyFill="1" applyBorder="1" applyAlignment="1">
      <alignment horizontal="center" vertical="center" wrapText="1"/>
    </xf>
    <xf numFmtId="0" fontId="16" fillId="18" borderId="93" xfId="0" applyFont="1" applyFill="1" applyBorder="1" applyAlignment="1">
      <alignment horizontal="center" vertical="center"/>
    </xf>
    <xf numFmtId="3" fontId="16" fillId="19" borderId="18" xfId="0" applyNumberFormat="1" applyFont="1" applyFill="1" applyBorder="1" applyAlignment="1">
      <alignment horizontal="right" vertical="center"/>
    </xf>
    <xf numFmtId="3" fontId="16" fillId="18" borderId="18" xfId="0" applyNumberFormat="1" applyFont="1" applyFill="1" applyBorder="1" applyAlignment="1">
      <alignment horizontal="right" vertical="center"/>
    </xf>
    <xf numFmtId="168" fontId="16" fillId="18" borderId="94" xfId="0" applyNumberFormat="1" applyFont="1" applyFill="1" applyBorder="1" applyAlignment="1">
      <alignment horizontal="center" vertical="center"/>
    </xf>
    <xf numFmtId="0" fontId="11" fillId="6" borderId="46" xfId="0" applyFont="1" applyFill="1" applyBorder="1" applyAlignment="1">
      <alignment horizontal="left" vertical="center" wrapText="1"/>
    </xf>
    <xf numFmtId="168" fontId="6" fillId="6" borderId="14" xfId="0" applyNumberFormat="1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left" vertical="center" wrapText="1"/>
    </xf>
    <xf numFmtId="3" fontId="6" fillId="20" borderId="8" xfId="0" applyNumberFormat="1" applyFont="1" applyFill="1" applyBorder="1" applyAlignment="1">
      <alignment horizontal="right" vertical="center"/>
    </xf>
    <xf numFmtId="168" fontId="6" fillId="20" borderId="14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168" fontId="6" fillId="6" borderId="20" xfId="0" applyNumberFormat="1" applyFont="1" applyFill="1" applyBorder="1" applyAlignment="1">
      <alignment horizontal="center" vertical="center"/>
    </xf>
    <xf numFmtId="0" fontId="11" fillId="6" borderId="46" xfId="0" applyFont="1" applyFill="1" applyBorder="1" applyAlignment="1">
      <alignment horizontal="left" vertical="top"/>
    </xf>
    <xf numFmtId="49" fontId="11" fillId="6" borderId="18" xfId="0" applyNumberFormat="1" applyFont="1" applyFill="1" applyBorder="1" applyAlignment="1">
      <alignment horizontal="center" vertical="center"/>
    </xf>
    <xf numFmtId="49" fontId="11" fillId="6" borderId="3" xfId="0" applyNumberFormat="1" applyFont="1" applyFill="1" applyBorder="1" applyAlignment="1">
      <alignment horizontal="center" vertical="center" wrapText="1"/>
    </xf>
    <xf numFmtId="3" fontId="16" fillId="19" borderId="5" xfId="0" applyNumberFormat="1" applyFont="1" applyFill="1" applyBorder="1" applyAlignment="1">
      <alignment horizontal="right" vertical="center" wrapText="1" readingOrder="1"/>
    </xf>
    <xf numFmtId="3" fontId="16" fillId="18" borderId="5" xfId="0" applyNumberFormat="1" applyFont="1" applyFill="1" applyBorder="1" applyAlignment="1">
      <alignment horizontal="right" vertical="center" wrapText="1" readingOrder="1"/>
    </xf>
    <xf numFmtId="0" fontId="30" fillId="0" borderId="0" xfId="4"/>
    <xf numFmtId="0" fontId="2" fillId="2" borderId="6" xfId="0" applyFont="1" applyFill="1" applyBorder="1"/>
    <xf numFmtId="0" fontId="1" fillId="2" borderId="14" xfId="0" applyFont="1" applyFill="1" applyBorder="1"/>
    <xf numFmtId="0" fontId="31" fillId="5" borderId="6" xfId="0" applyFont="1" applyFill="1" applyBorder="1"/>
    <xf numFmtId="0" fontId="2" fillId="5" borderId="6" xfId="0" applyFont="1" applyFill="1" applyBorder="1"/>
    <xf numFmtId="0" fontId="32" fillId="0" borderId="0" xfId="0" applyFont="1"/>
    <xf numFmtId="0" fontId="3" fillId="3" borderId="6" xfId="0" applyFont="1" applyFill="1" applyBorder="1"/>
    <xf numFmtId="0" fontId="1" fillId="3" borderId="14" xfId="0" applyFont="1" applyFill="1" applyBorder="1"/>
    <xf numFmtId="0" fontId="3" fillId="22" borderId="6" xfId="0" applyFont="1" applyFill="1" applyBorder="1"/>
    <xf numFmtId="0" fontId="3" fillId="4" borderId="6" xfId="0" applyFont="1" applyFill="1" applyBorder="1"/>
    <xf numFmtId="0" fontId="4" fillId="4" borderId="14" xfId="0" applyFont="1" applyFill="1" applyBorder="1"/>
    <xf numFmtId="0" fontId="3" fillId="23" borderId="6" xfId="0" applyFont="1" applyFill="1" applyBorder="1"/>
    <xf numFmtId="0" fontId="3" fillId="9" borderId="6" xfId="0" applyFont="1" applyFill="1" applyBorder="1"/>
    <xf numFmtId="0" fontId="4" fillId="9" borderId="14" xfId="0" applyFont="1" applyFill="1" applyBorder="1"/>
    <xf numFmtId="0" fontId="3" fillId="24" borderId="6" xfId="0" applyFont="1" applyFill="1" applyBorder="1"/>
    <xf numFmtId="0" fontId="3" fillId="12" borderId="6" xfId="0" applyFont="1" applyFill="1" applyBorder="1"/>
    <xf numFmtId="0" fontId="4" fillId="12" borderId="14" xfId="0" applyFont="1" applyFill="1" applyBorder="1"/>
    <xf numFmtId="0" fontId="3" fillId="13" borderId="19" xfId="0" applyFont="1" applyFill="1" applyBorder="1"/>
    <xf numFmtId="0" fontId="3" fillId="16" borderId="0" xfId="0" applyFont="1" applyFill="1"/>
    <xf numFmtId="0" fontId="3" fillId="15" borderId="6" xfId="0" applyFont="1" applyFill="1" applyBorder="1"/>
    <xf numFmtId="0" fontId="4" fillId="15" borderId="14" xfId="0" applyFont="1" applyFill="1" applyBorder="1"/>
    <xf numFmtId="0" fontId="3" fillId="18" borderId="6" xfId="0" applyFont="1" applyFill="1" applyBorder="1"/>
    <xf numFmtId="0" fontId="4" fillId="18" borderId="14" xfId="0" applyFont="1" applyFill="1" applyBorder="1"/>
    <xf numFmtId="0" fontId="3" fillId="19" borderId="6" xfId="0" applyFont="1" applyFill="1" applyBorder="1"/>
    <xf numFmtId="0" fontId="33" fillId="0" borderId="0" xfId="0" applyFont="1" applyAlignment="1">
      <alignment vertical="center"/>
    </xf>
    <xf numFmtId="0" fontId="6" fillId="6" borderId="0" xfId="0" applyFont="1" applyFill="1"/>
    <xf numFmtId="0" fontId="11" fillId="6" borderId="0" xfId="0" applyFont="1" applyFill="1" applyAlignment="1">
      <alignment horizontal="left" wrapText="1"/>
    </xf>
    <xf numFmtId="0" fontId="16" fillId="12" borderId="77" xfId="0" applyFont="1" applyFill="1" applyBorder="1" applyAlignment="1">
      <alignment horizontal="left" wrapText="1"/>
    </xf>
    <xf numFmtId="0" fontId="16" fillId="13" borderId="71" xfId="0" applyFont="1" applyFill="1" applyBorder="1" applyAlignment="1">
      <alignment horizontal="center"/>
    </xf>
    <xf numFmtId="0" fontId="16" fillId="12" borderId="77" xfId="0" applyFont="1" applyFill="1" applyBorder="1" applyAlignment="1">
      <alignment horizontal="center" wrapText="1"/>
    </xf>
    <xf numFmtId="0" fontId="16" fillId="12" borderId="71" xfId="0" applyFont="1" applyFill="1" applyBorder="1" applyAlignment="1">
      <alignment horizontal="center"/>
    </xf>
    <xf numFmtId="49" fontId="11" fillId="0" borderId="77" xfId="1" applyNumberFormat="1" applyFont="1" applyFill="1" applyBorder="1" applyAlignment="1">
      <alignment horizontal="center" wrapText="1"/>
    </xf>
    <xf numFmtId="49" fontId="11" fillId="0" borderId="6" xfId="1" applyNumberFormat="1" applyFont="1" applyFill="1" applyBorder="1" applyAlignment="1">
      <alignment horizontal="center" wrapText="1"/>
    </xf>
    <xf numFmtId="0" fontId="16" fillId="26" borderId="14" xfId="0" applyFont="1" applyFill="1" applyBorder="1" applyAlignment="1">
      <alignment horizontal="left"/>
    </xf>
    <xf numFmtId="164" fontId="16" fillId="26" borderId="8" xfId="1" applyNumberFormat="1" applyFont="1" applyFill="1" applyBorder="1"/>
    <xf numFmtId="164" fontId="16" fillId="26" borderId="14" xfId="1" applyNumberFormat="1" applyFont="1" applyFill="1" applyBorder="1"/>
    <xf numFmtId="164" fontId="6" fillId="6" borderId="46" xfId="1" applyNumberFormat="1" applyFont="1" applyFill="1" applyBorder="1" applyAlignment="1">
      <alignment horizontal="left"/>
    </xf>
    <xf numFmtId="164" fontId="6" fillId="6" borderId="46" xfId="1" applyNumberFormat="1" applyFont="1" applyFill="1" applyBorder="1" applyAlignment="1">
      <alignment horizontal="center"/>
    </xf>
    <xf numFmtId="164" fontId="6" fillId="6" borderId="45" xfId="1" applyNumberFormat="1" applyFont="1" applyFill="1" applyBorder="1" applyAlignment="1">
      <alignment horizontal="center"/>
    </xf>
    <xf numFmtId="164" fontId="6" fillId="6" borderId="10" xfId="1" applyNumberFormat="1" applyFont="1" applyFill="1" applyBorder="1" applyAlignment="1">
      <alignment horizontal="left"/>
    </xf>
    <xf numFmtId="164" fontId="6" fillId="6" borderId="10" xfId="1" applyNumberFormat="1" applyFont="1" applyFill="1" applyBorder="1" applyAlignment="1">
      <alignment horizontal="center"/>
    </xf>
    <xf numFmtId="164" fontId="6" fillId="6" borderId="20" xfId="1" applyNumberFormat="1" applyFont="1" applyFill="1" applyBorder="1" applyAlignment="1">
      <alignment horizontal="center"/>
    </xf>
    <xf numFmtId="0" fontId="6" fillId="27" borderId="0" xfId="0" applyFont="1" applyFill="1"/>
    <xf numFmtId="0" fontId="7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7" fillId="0" borderId="95" xfId="0" applyFont="1" applyBorder="1" applyAlignment="1">
      <alignment horizontal="left" vertical="top"/>
    </xf>
    <xf numFmtId="0" fontId="6" fillId="0" borderId="95" xfId="0" applyFont="1" applyBorder="1"/>
    <xf numFmtId="0" fontId="16" fillId="28" borderId="43" xfId="3" applyFont="1" applyFill="1" applyBorder="1" applyAlignment="1">
      <alignment horizontal="center" vertical="center"/>
    </xf>
    <xf numFmtId="0" fontId="16" fillId="26" borderId="43" xfId="3" applyFont="1" applyFill="1" applyBorder="1" applyAlignment="1">
      <alignment horizontal="center" vertical="center"/>
    </xf>
    <xf numFmtId="0" fontId="16" fillId="12" borderId="27" xfId="0" applyFont="1" applyFill="1" applyBorder="1" applyAlignment="1">
      <alignment horizontal="center" vertical="top" wrapText="1"/>
    </xf>
    <xf numFmtId="0" fontId="16" fillId="13" borderId="27" xfId="0" applyFont="1" applyFill="1" applyBorder="1" applyAlignment="1">
      <alignment horizontal="center" vertical="top" wrapText="1"/>
    </xf>
    <xf numFmtId="49" fontId="27" fillId="0" borderId="0" xfId="3" applyNumberFormat="1" applyFont="1" applyFill="1" applyBorder="1" applyAlignment="1">
      <alignment horizontal="center" vertical="center"/>
    </xf>
    <xf numFmtId="164" fontId="16" fillId="13" borderId="34" xfId="1" applyNumberFormat="1" applyFont="1" applyFill="1" applyBorder="1" applyAlignment="1">
      <alignment horizontal="left"/>
    </xf>
    <xf numFmtId="164" fontId="16" fillId="13" borderId="34" xfId="1" applyNumberFormat="1" applyFont="1" applyFill="1" applyBorder="1" applyAlignment="1">
      <alignment horizontal="center" wrapText="1"/>
    </xf>
    <xf numFmtId="164" fontId="16" fillId="12" borderId="34" xfId="1" applyNumberFormat="1" applyFont="1" applyFill="1" applyBorder="1" applyAlignment="1">
      <alignment horizontal="center"/>
    </xf>
    <xf numFmtId="0" fontId="36" fillId="29" borderId="0" xfId="3" applyFont="1" applyFill="1" applyAlignment="1">
      <alignment vertical="center"/>
    </xf>
    <xf numFmtId="0" fontId="15" fillId="6" borderId="0" xfId="0" applyFont="1" applyFill="1" applyBorder="1"/>
    <xf numFmtId="0" fontId="10" fillId="0" borderId="16" xfId="0" applyFont="1" applyBorder="1"/>
    <xf numFmtId="43" fontId="16" fillId="12" borderId="7" xfId="1" applyFont="1" applyFill="1" applyBorder="1" applyAlignment="1">
      <alignment vertical="top" wrapText="1"/>
    </xf>
    <xf numFmtId="167" fontId="16" fillId="13" borderId="62" xfId="1" applyNumberFormat="1" applyFont="1" applyFill="1" applyBorder="1" applyAlignment="1">
      <alignment vertical="top" wrapText="1"/>
    </xf>
    <xf numFmtId="167" fontId="16" fillId="12" borderId="98" xfId="1" applyNumberFormat="1" applyFont="1" applyFill="1" applyBorder="1" applyAlignment="1">
      <alignment wrapText="1"/>
    </xf>
    <xf numFmtId="43" fontId="16" fillId="13" borderId="46" xfId="1" applyFont="1" applyFill="1" applyBorder="1" applyAlignment="1">
      <alignment vertical="top" wrapText="1"/>
    </xf>
    <xf numFmtId="167" fontId="17" fillId="13" borderId="62" xfId="1" applyNumberFormat="1" applyFont="1" applyFill="1" applyBorder="1" applyAlignment="1">
      <alignment vertical="top" wrapText="1"/>
    </xf>
    <xf numFmtId="167" fontId="17" fillId="13" borderId="98" xfId="1" applyNumberFormat="1" applyFont="1" applyFill="1" applyBorder="1" applyAlignment="1">
      <alignment wrapText="1"/>
    </xf>
    <xf numFmtId="43" fontId="6" fillId="6" borderId="46" xfId="1" applyFont="1" applyFill="1" applyBorder="1" applyAlignment="1">
      <alignment horizontal="left" vertical="top" wrapText="1" indent="1"/>
    </xf>
    <xf numFmtId="167" fontId="6" fillId="6" borderId="62" xfId="1" applyNumberFormat="1" applyFont="1" applyFill="1" applyBorder="1" applyAlignment="1">
      <alignment vertical="top" wrapText="1"/>
    </xf>
    <xf numFmtId="167" fontId="6" fillId="6" borderId="98" xfId="1" applyNumberFormat="1" applyFont="1" applyFill="1" applyBorder="1" applyAlignment="1">
      <alignment wrapText="1"/>
    </xf>
    <xf numFmtId="43" fontId="6" fillId="14" borderId="46" xfId="1" applyFont="1" applyFill="1" applyBorder="1" applyAlignment="1">
      <alignment horizontal="left" vertical="top" wrapText="1" indent="1"/>
    </xf>
    <xf numFmtId="167" fontId="6" fillId="14" borderId="62" xfId="1" applyNumberFormat="1" applyFont="1" applyFill="1" applyBorder="1" applyAlignment="1">
      <alignment vertical="top" wrapText="1"/>
    </xf>
    <xf numFmtId="167" fontId="6" fillId="14" borderId="98" xfId="1" applyNumberFormat="1" applyFont="1" applyFill="1" applyBorder="1" applyAlignment="1">
      <alignment wrapText="1"/>
    </xf>
    <xf numFmtId="167" fontId="17" fillId="13" borderId="62" xfId="1" applyNumberFormat="1" applyFont="1" applyFill="1" applyBorder="1" applyAlignment="1"/>
    <xf numFmtId="43" fontId="6" fillId="6" borderId="7" xfId="1" applyFont="1" applyFill="1" applyBorder="1" applyAlignment="1">
      <alignment horizontal="left" vertical="top" wrapText="1" indent="1"/>
    </xf>
    <xf numFmtId="43" fontId="6" fillId="14" borderId="7" xfId="1" applyFont="1" applyFill="1" applyBorder="1" applyAlignment="1">
      <alignment horizontal="left" indent="1"/>
    </xf>
    <xf numFmtId="167" fontId="6" fillId="14" borderId="62" xfId="1" applyNumberFormat="1" applyFont="1" applyFill="1" applyBorder="1" applyAlignment="1"/>
    <xf numFmtId="43" fontId="6" fillId="14" borderId="7" xfId="1" applyFont="1" applyFill="1" applyBorder="1" applyAlignment="1">
      <alignment horizontal="left" vertical="top" wrapText="1" indent="1"/>
    </xf>
    <xf numFmtId="167" fontId="6" fillId="14" borderId="8" xfId="1" applyNumberFormat="1" applyFont="1" applyFill="1" applyBorder="1" applyAlignment="1">
      <alignment vertical="top" wrapText="1"/>
    </xf>
    <xf numFmtId="167" fontId="6" fillId="14" borderId="9" xfId="1" applyNumberFormat="1" applyFont="1" applyFill="1" applyBorder="1" applyAlignment="1">
      <alignment wrapText="1"/>
    </xf>
    <xf numFmtId="43" fontId="6" fillId="14" borderId="10" xfId="1" applyFont="1" applyFill="1" applyBorder="1" applyAlignment="1">
      <alignment horizontal="left" indent="1"/>
    </xf>
    <xf numFmtId="167" fontId="6" fillId="14" borderId="11" xfId="1" applyNumberFormat="1" applyFont="1" applyFill="1" applyBorder="1" applyAlignment="1">
      <alignment vertical="top" wrapText="1"/>
    </xf>
    <xf numFmtId="167" fontId="6" fillId="14" borderId="12" xfId="1" applyNumberFormat="1" applyFont="1" applyFill="1" applyBorder="1" applyAlignment="1">
      <alignment wrapText="1"/>
    </xf>
    <xf numFmtId="0" fontId="37" fillId="0" borderId="0" xfId="0" applyFont="1"/>
    <xf numFmtId="0" fontId="16" fillId="13" borderId="27" xfId="0" applyFont="1" applyFill="1" applyBorder="1" applyAlignment="1">
      <alignment horizontal="center" vertical="center" wrapText="1"/>
    </xf>
    <xf numFmtId="0" fontId="16" fillId="12" borderId="27" xfId="0" applyFont="1" applyFill="1" applyBorder="1" applyAlignment="1">
      <alignment horizontal="center" vertical="center" wrapText="1"/>
    </xf>
    <xf numFmtId="0" fontId="16" fillId="13" borderId="28" xfId="0" applyFont="1" applyFill="1" applyBorder="1" applyAlignment="1">
      <alignment horizontal="center" vertical="center" wrapText="1"/>
    </xf>
    <xf numFmtId="49" fontId="11" fillId="0" borderId="7" xfId="1" applyNumberFormat="1" applyFont="1" applyBorder="1" applyAlignment="1">
      <alignment horizontal="center"/>
    </xf>
    <xf numFmtId="0" fontId="16" fillId="12" borderId="33" xfId="0" applyFont="1" applyFill="1" applyBorder="1" applyAlignment="1">
      <alignment horizontal="center" vertical="top" wrapText="1"/>
    </xf>
    <xf numFmtId="167" fontId="16" fillId="13" borderId="34" xfId="1" applyNumberFormat="1" applyFont="1" applyFill="1" applyBorder="1" applyAlignment="1">
      <alignment horizontal="center" vertical="top" wrapText="1"/>
    </xf>
    <xf numFmtId="167" fontId="16" fillId="12" borderId="34" xfId="1" applyNumberFormat="1" applyFont="1" applyFill="1" applyBorder="1" applyAlignment="1">
      <alignment horizontal="center" vertical="top" wrapText="1"/>
    </xf>
    <xf numFmtId="167" fontId="16" fillId="12" borderId="34" xfId="1" applyNumberFormat="1" applyFont="1" applyFill="1" applyBorder="1" applyAlignment="1">
      <alignment horizontal="center"/>
    </xf>
    <xf numFmtId="167" fontId="16" fillId="13" borderId="35" xfId="1" applyNumberFormat="1" applyFont="1" applyFill="1" applyBorder="1" applyAlignment="1">
      <alignment horizontal="center"/>
    </xf>
    <xf numFmtId="43" fontId="16" fillId="13" borderId="7" xfId="1" applyFont="1" applyFill="1" applyBorder="1" applyAlignment="1">
      <alignment vertical="top" wrapText="1"/>
    </xf>
    <xf numFmtId="167" fontId="17" fillId="13" borderId="62" xfId="1" applyNumberFormat="1" applyFont="1" applyFill="1" applyBorder="1" applyAlignment="1">
      <alignment horizontal="left" wrapText="1"/>
    </xf>
    <xf numFmtId="167" fontId="17" fillId="13" borderId="62" xfId="1" applyNumberFormat="1" applyFont="1" applyFill="1" applyBorder="1" applyAlignment="1">
      <alignment horizontal="center"/>
    </xf>
    <xf numFmtId="167" fontId="17" fillId="13" borderId="98" xfId="1" applyNumberFormat="1" applyFont="1" applyFill="1" applyBorder="1" applyAlignment="1">
      <alignment horizontal="center"/>
    </xf>
    <xf numFmtId="43" fontId="6" fillId="6" borderId="7" xfId="1" applyFont="1" applyFill="1" applyBorder="1" applyAlignment="1">
      <alignment horizontal="left" indent="1"/>
    </xf>
    <xf numFmtId="167" fontId="6" fillId="6" borderId="62" xfId="1" applyNumberFormat="1" applyFont="1" applyFill="1" applyBorder="1"/>
    <xf numFmtId="167" fontId="6" fillId="6" borderId="62" xfId="1" applyNumberFormat="1" applyFont="1" applyFill="1" applyBorder="1" applyAlignment="1">
      <alignment horizontal="left" wrapText="1"/>
    </xf>
    <xf numFmtId="167" fontId="6" fillId="6" borderId="62" xfId="1" applyNumberFormat="1" applyFont="1" applyFill="1" applyBorder="1" applyAlignment="1">
      <alignment horizontal="center"/>
    </xf>
    <xf numFmtId="167" fontId="6" fillId="6" borderId="98" xfId="1" applyNumberFormat="1" applyFont="1" applyFill="1" applyBorder="1" applyAlignment="1">
      <alignment horizontal="center"/>
    </xf>
    <xf numFmtId="167" fontId="6" fillId="14" borderId="62" xfId="1" applyNumberFormat="1" applyFont="1" applyFill="1" applyBorder="1" applyAlignment="1">
      <alignment horizontal="left" wrapText="1"/>
    </xf>
    <xf numFmtId="167" fontId="6" fillId="14" borderId="62" xfId="1" applyNumberFormat="1" applyFont="1" applyFill="1" applyBorder="1" applyAlignment="1">
      <alignment horizontal="center"/>
    </xf>
    <xf numFmtId="167" fontId="6" fillId="14" borderId="98" xfId="1" applyNumberFormat="1" applyFont="1" applyFill="1" applyBorder="1" applyAlignment="1">
      <alignment horizontal="center"/>
    </xf>
    <xf numFmtId="167" fontId="6" fillId="14" borderId="62" xfId="1" applyNumberFormat="1" applyFont="1" applyFill="1" applyBorder="1"/>
    <xf numFmtId="43" fontId="6" fillId="14" borderId="10" xfId="1" applyFont="1" applyFill="1" applyBorder="1" applyAlignment="1">
      <alignment horizontal="left" vertical="top" wrapText="1" indent="1"/>
    </xf>
    <xf numFmtId="167" fontId="6" fillId="14" borderId="11" xfId="1" applyNumberFormat="1" applyFont="1" applyFill="1" applyBorder="1" applyAlignment="1">
      <alignment horizontal="left" wrapText="1"/>
    </xf>
    <xf numFmtId="167" fontId="6" fillId="14" borderId="11" xfId="1" applyNumberFormat="1" applyFont="1" applyFill="1" applyBorder="1" applyAlignment="1">
      <alignment horizontal="center"/>
    </xf>
    <xf numFmtId="167" fontId="6" fillId="14" borderId="12" xfId="1" applyNumberFormat="1" applyFont="1" applyFill="1" applyBorder="1" applyAlignment="1">
      <alignment horizontal="center"/>
    </xf>
    <xf numFmtId="0" fontId="3" fillId="13" borderId="6" xfId="0" applyFont="1" applyFill="1" applyBorder="1"/>
    <xf numFmtId="0" fontId="3" fillId="6" borderId="0" xfId="0" applyFont="1" applyFill="1" applyBorder="1"/>
    <xf numFmtId="0" fontId="0" fillId="6" borderId="0" xfId="0" applyFill="1"/>
    <xf numFmtId="0" fontId="8" fillId="0" borderId="16" xfId="0" applyFont="1" applyBorder="1"/>
    <xf numFmtId="0" fontId="16" fillId="12" borderId="27" xfId="0" applyFont="1" applyFill="1" applyBorder="1" applyAlignment="1">
      <alignment horizontal="center" wrapText="1"/>
    </xf>
    <xf numFmtId="49" fontId="11" fillId="6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0" fontId="16" fillId="13" borderId="34" xfId="0" applyFont="1" applyFill="1" applyBorder="1" applyAlignment="1">
      <alignment horizontal="center"/>
    </xf>
    <xf numFmtId="0" fontId="16" fillId="12" borderId="34" xfId="0" applyFont="1" applyFill="1" applyBorder="1" applyAlignment="1">
      <alignment horizontal="center"/>
    </xf>
    <xf numFmtId="0" fontId="16" fillId="12" borderId="33" xfId="0" applyFont="1" applyFill="1" applyBorder="1" applyAlignment="1">
      <alignment horizontal="center"/>
    </xf>
    <xf numFmtId="49" fontId="11" fillId="6" borderId="99" xfId="0" applyNumberFormat="1" applyFont="1" applyFill="1" applyBorder="1" applyAlignment="1">
      <alignment horizontal="center"/>
    </xf>
    <xf numFmtId="0" fontId="16" fillId="13" borderId="7" xfId="0" applyFont="1" applyFill="1" applyBorder="1"/>
    <xf numFmtId="0" fontId="17" fillId="13" borderId="8" xfId="0" applyFont="1" applyFill="1" applyBorder="1" applyAlignment="1">
      <alignment horizontal="center"/>
    </xf>
    <xf numFmtId="0" fontId="17" fillId="13" borderId="100" xfId="0" applyFont="1" applyFill="1" applyBorder="1" applyAlignment="1">
      <alignment horizontal="center"/>
    </xf>
    <xf numFmtId="0" fontId="6" fillId="0" borderId="7" xfId="0" applyFont="1" applyBorder="1" applyAlignment="1">
      <alignment horizontal="left" indent="1"/>
    </xf>
    <xf numFmtId="167" fontId="6" fillId="0" borderId="100" xfId="1" applyNumberFormat="1" applyFont="1" applyBorder="1" applyAlignment="1">
      <alignment horizontal="center"/>
    </xf>
    <xf numFmtId="167" fontId="17" fillId="13" borderId="8" xfId="1" applyNumberFormat="1" applyFont="1" applyFill="1" applyBorder="1" applyAlignment="1">
      <alignment horizontal="center"/>
    </xf>
    <xf numFmtId="167" fontId="17" fillId="13" borderId="100" xfId="1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 indent="1"/>
    </xf>
    <xf numFmtId="167" fontId="6" fillId="14" borderId="8" xfId="1" applyNumberFormat="1" applyFont="1" applyFill="1" applyBorder="1" applyAlignment="1">
      <alignment horizontal="center"/>
    </xf>
    <xf numFmtId="167" fontId="6" fillId="14" borderId="100" xfId="1" applyNumberFormat="1" applyFont="1" applyFill="1" applyBorder="1" applyAlignment="1">
      <alignment horizontal="center"/>
    </xf>
    <xf numFmtId="0" fontId="6" fillId="14" borderId="10" xfId="0" applyFont="1" applyFill="1" applyBorder="1" applyAlignment="1">
      <alignment horizontal="left" indent="1"/>
    </xf>
    <xf numFmtId="167" fontId="6" fillId="14" borderId="101" xfId="1" applyNumberFormat="1" applyFont="1" applyFill="1" applyBorder="1" applyAlignment="1">
      <alignment horizontal="center"/>
    </xf>
    <xf numFmtId="49" fontId="7" fillId="6" borderId="4" xfId="0" applyNumberFormat="1" applyFont="1" applyFill="1" applyBorder="1" applyAlignment="1">
      <alignment horizontal="center"/>
    </xf>
    <xf numFmtId="49" fontId="7" fillId="6" borderId="5" xfId="0" applyNumberFormat="1" applyFont="1" applyFill="1" applyBorder="1" applyAlignment="1">
      <alignment horizontal="center"/>
    </xf>
    <xf numFmtId="49" fontId="7" fillId="6" borderId="6" xfId="0" applyNumberFormat="1" applyFont="1" applyFill="1" applyBorder="1" applyAlignment="1">
      <alignment horizontal="center"/>
    </xf>
    <xf numFmtId="0" fontId="16" fillId="12" borderId="35" xfId="0" applyFont="1" applyFill="1" applyBorder="1" applyAlignment="1">
      <alignment horizontal="center"/>
    </xf>
    <xf numFmtId="0" fontId="17" fillId="13" borderId="8" xfId="0" applyFont="1" applyFill="1" applyBorder="1"/>
    <xf numFmtId="0" fontId="17" fillId="13" borderId="9" xfId="0" applyFont="1" applyFill="1" applyBorder="1"/>
    <xf numFmtId="0" fontId="6" fillId="14" borderId="8" xfId="0" applyFont="1" applyFill="1" applyBorder="1" applyAlignment="1">
      <alignment horizontal="center"/>
    </xf>
    <xf numFmtId="0" fontId="6" fillId="14" borderId="9" xfId="0" applyFont="1" applyFill="1" applyBorder="1" applyAlignment="1">
      <alignment horizontal="center"/>
    </xf>
    <xf numFmtId="0" fontId="17" fillId="13" borderId="9" xfId="0" applyFont="1" applyFill="1" applyBorder="1" applyAlignment="1">
      <alignment horizontal="center"/>
    </xf>
    <xf numFmtId="0" fontId="6" fillId="14" borderId="11" xfId="0" applyFont="1" applyFill="1" applyBorder="1" applyAlignment="1">
      <alignment horizontal="center"/>
    </xf>
    <xf numFmtId="0" fontId="6" fillId="14" borderId="12" xfId="0" applyFont="1" applyFill="1" applyBorder="1" applyAlignment="1">
      <alignment horizontal="center"/>
    </xf>
    <xf numFmtId="0" fontId="6" fillId="0" borderId="100" xfId="0" applyFont="1" applyBorder="1" applyAlignment="1">
      <alignment horizontal="right"/>
    </xf>
    <xf numFmtId="167" fontId="17" fillId="13" borderId="62" xfId="1" applyNumberFormat="1" applyFont="1" applyFill="1" applyBorder="1" applyAlignment="1">
      <alignment horizontal="center" vertical="top" wrapText="1"/>
    </xf>
    <xf numFmtId="167" fontId="17" fillId="13" borderId="62" xfId="1" applyNumberFormat="1" applyFont="1" applyFill="1" applyBorder="1" applyAlignment="1">
      <alignment horizontal="center" wrapText="1"/>
    </xf>
    <xf numFmtId="167" fontId="6" fillId="6" borderId="62" xfId="1" applyNumberFormat="1" applyFont="1" applyFill="1" applyBorder="1" applyAlignment="1">
      <alignment horizontal="center" wrapText="1"/>
    </xf>
    <xf numFmtId="167" fontId="6" fillId="14" borderId="62" xfId="1" applyNumberFormat="1" applyFont="1" applyFill="1" applyBorder="1" applyAlignment="1">
      <alignment horizontal="center" vertical="top" wrapText="1"/>
    </xf>
    <xf numFmtId="167" fontId="6" fillId="14" borderId="62" xfId="1" applyNumberFormat="1" applyFont="1" applyFill="1" applyBorder="1" applyAlignment="1">
      <alignment horizontal="center" wrapText="1"/>
    </xf>
    <xf numFmtId="167" fontId="6" fillId="6" borderId="62" xfId="1" applyNumberFormat="1" applyFont="1" applyFill="1" applyBorder="1" applyAlignment="1">
      <alignment horizontal="center" vertical="top" wrapText="1"/>
    </xf>
    <xf numFmtId="167" fontId="6" fillId="14" borderId="11" xfId="1" applyNumberFormat="1" applyFont="1" applyFill="1" applyBorder="1" applyAlignment="1">
      <alignment horizontal="center" vertical="top" wrapText="1"/>
    </xf>
    <xf numFmtId="167" fontId="6" fillId="14" borderId="11" xfId="1" applyNumberFormat="1" applyFont="1" applyFill="1" applyBorder="1" applyAlignment="1">
      <alignment horizontal="center" wrapText="1"/>
    </xf>
    <xf numFmtId="0" fontId="41" fillId="0" borderId="0" xfId="0" applyFont="1" applyFill="1"/>
    <xf numFmtId="0" fontId="6" fillId="0" borderId="0" xfId="0" applyFont="1" applyFill="1"/>
    <xf numFmtId="0" fontId="16" fillId="6" borderId="41" xfId="0" applyFont="1" applyFill="1" applyBorder="1" applyAlignment="1">
      <alignment horizontal="center"/>
    </xf>
    <xf numFmtId="0" fontId="16" fillId="3" borderId="27" xfId="0" applyFont="1" applyFill="1" applyBorder="1" applyAlignment="1">
      <alignment horizontal="center" wrapText="1"/>
    </xf>
    <xf numFmtId="0" fontId="16" fillId="22" borderId="27" xfId="0" applyFont="1" applyFill="1" applyBorder="1" applyAlignment="1">
      <alignment horizontal="center" wrapText="1"/>
    </xf>
    <xf numFmtId="0" fontId="16" fillId="6" borderId="103" xfId="0" applyFont="1" applyFill="1" applyBorder="1" applyAlignment="1">
      <alignment horizontal="center" wrapText="1"/>
    </xf>
    <xf numFmtId="49" fontId="11" fillId="0" borderId="17" xfId="0" applyNumberFormat="1" applyFont="1" applyBorder="1" applyAlignment="1">
      <alignment horizontal="center"/>
    </xf>
    <xf numFmtId="49" fontId="11" fillId="0" borderId="18" xfId="0" applyNumberFormat="1" applyFont="1" applyBorder="1" applyAlignment="1">
      <alignment horizontal="center"/>
    </xf>
    <xf numFmtId="49" fontId="11" fillId="0" borderId="19" xfId="0" applyNumberFormat="1" applyFont="1" applyBorder="1" applyAlignment="1">
      <alignment horizontal="center"/>
    </xf>
    <xf numFmtId="49" fontId="42" fillId="0" borderId="0" xfId="0" applyNumberFormat="1" applyFont="1" applyAlignment="1">
      <alignment horizontal="center"/>
    </xf>
    <xf numFmtId="0" fontId="6" fillId="31" borderId="104" xfId="0" applyFont="1" applyFill="1" applyBorder="1" applyAlignment="1">
      <alignment horizontal="center"/>
    </xf>
    <xf numFmtId="3" fontId="6" fillId="31" borderId="105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0" borderId="107" xfId="0" applyFont="1" applyBorder="1" applyAlignment="1">
      <alignment horizontal="center"/>
    </xf>
    <xf numFmtId="3" fontId="6" fillId="0" borderId="108" xfId="0" applyNumberFormat="1" applyFont="1" applyBorder="1" applyAlignment="1">
      <alignment horizontal="center"/>
    </xf>
    <xf numFmtId="0" fontId="6" fillId="31" borderId="107" xfId="0" applyFont="1" applyFill="1" applyBorder="1" applyAlignment="1">
      <alignment horizontal="center"/>
    </xf>
    <xf numFmtId="3" fontId="6" fillId="31" borderId="108" xfId="0" applyNumberFormat="1" applyFont="1" applyFill="1" applyBorder="1" applyAlignment="1">
      <alignment horizontal="center"/>
    </xf>
    <xf numFmtId="0" fontId="6" fillId="6" borderId="109" xfId="0" applyFont="1" applyFill="1" applyBorder="1" applyAlignment="1">
      <alignment horizontal="center"/>
    </xf>
    <xf numFmtId="3" fontId="6" fillId="0" borderId="110" xfId="0" applyNumberFormat="1" applyFont="1" applyBorder="1" applyAlignment="1">
      <alignment horizontal="center"/>
    </xf>
    <xf numFmtId="49" fontId="16" fillId="3" borderId="28" xfId="0" applyNumberFormat="1" applyFont="1" applyFill="1" applyBorder="1" applyAlignment="1">
      <alignment horizontal="center" wrapText="1"/>
    </xf>
    <xf numFmtId="0" fontId="16" fillId="22" borderId="28" xfId="0" applyFont="1" applyFill="1" applyBorder="1" applyAlignment="1">
      <alignment horizontal="center" wrapText="1"/>
    </xf>
    <xf numFmtId="0" fontId="16" fillId="3" borderId="28" xfId="0" applyFont="1" applyFill="1" applyBorder="1" applyAlignment="1">
      <alignment horizontal="center" wrapText="1"/>
    </xf>
    <xf numFmtId="4" fontId="16" fillId="3" borderId="4" xfId="0" applyNumberFormat="1" applyFont="1" applyFill="1" applyBorder="1" applyAlignment="1">
      <alignment horizontal="center"/>
    </xf>
    <xf numFmtId="4" fontId="16" fillId="22" borderId="5" xfId="0" applyNumberFormat="1" applyFont="1" applyFill="1" applyBorder="1" applyAlignment="1">
      <alignment horizontal="right"/>
    </xf>
    <xf numFmtId="4" fontId="16" fillId="3" borderId="5" xfId="0" applyNumberFormat="1" applyFont="1" applyFill="1" applyBorder="1" applyAlignment="1">
      <alignment horizontal="right"/>
    </xf>
    <xf numFmtId="4" fontId="16" fillId="3" borderId="6" xfId="0" applyNumberFormat="1" applyFont="1" applyFill="1" applyBorder="1" applyAlignment="1">
      <alignment horizontal="right"/>
    </xf>
    <xf numFmtId="0" fontId="6" fillId="0" borderId="7" xfId="0" applyFont="1" applyBorder="1" applyAlignment="1">
      <alignment horizontal="center"/>
    </xf>
    <xf numFmtId="4" fontId="6" fillId="0" borderId="8" xfId="0" applyNumberFormat="1" applyFont="1" applyBorder="1" applyAlignment="1">
      <alignment horizontal="right"/>
    </xf>
    <xf numFmtId="4" fontId="6" fillId="0" borderId="9" xfId="0" applyNumberFormat="1" applyFont="1" applyBorder="1" applyAlignment="1">
      <alignment horizontal="right"/>
    </xf>
    <xf numFmtId="4" fontId="6" fillId="0" borderId="7" xfId="0" applyNumberFormat="1" applyFont="1" applyBorder="1" applyAlignment="1">
      <alignment horizontal="right"/>
    </xf>
    <xf numFmtId="0" fontId="6" fillId="31" borderId="7" xfId="0" applyFont="1" applyFill="1" applyBorder="1" applyAlignment="1">
      <alignment horizontal="center"/>
    </xf>
    <xf numFmtId="4" fontId="6" fillId="31" borderId="8" xfId="0" applyNumberFormat="1" applyFont="1" applyFill="1" applyBorder="1" applyAlignment="1">
      <alignment horizontal="right"/>
    </xf>
    <xf numFmtId="4" fontId="6" fillId="31" borderId="9" xfId="0" applyNumberFormat="1" applyFont="1" applyFill="1" applyBorder="1" applyAlignment="1">
      <alignment horizontal="right"/>
    </xf>
    <xf numFmtId="4" fontId="6" fillId="31" borderId="7" xfId="0" applyNumberFormat="1" applyFont="1" applyFill="1" applyBorder="1" applyAlignment="1">
      <alignment horizontal="right"/>
    </xf>
    <xf numFmtId="0" fontId="6" fillId="31" borderId="46" xfId="0" applyFont="1" applyFill="1" applyBorder="1" applyAlignment="1">
      <alignment horizontal="center"/>
    </xf>
    <xf numFmtId="4" fontId="6" fillId="31" borderId="98" xfId="0" applyNumberFormat="1" applyFont="1" applyFill="1" applyBorder="1" applyAlignment="1">
      <alignment horizontal="right"/>
    </xf>
    <xf numFmtId="4" fontId="6" fillId="31" borderId="62" xfId="0" applyNumberFormat="1" applyFont="1" applyFill="1" applyBorder="1" applyAlignment="1">
      <alignment horizontal="right"/>
    </xf>
    <xf numFmtId="0" fontId="6" fillId="6" borderId="46" xfId="0" applyFont="1" applyFill="1" applyBorder="1" applyAlignment="1">
      <alignment horizontal="center"/>
    </xf>
    <xf numFmtId="4" fontId="6" fillId="6" borderId="98" xfId="0" applyNumberFormat="1" applyFont="1" applyFill="1" applyBorder="1" applyAlignment="1">
      <alignment horizontal="right"/>
    </xf>
    <xf numFmtId="4" fontId="6" fillId="6" borderId="62" xfId="0" applyNumberFormat="1" applyFont="1" applyFill="1" applyBorder="1" applyAlignment="1">
      <alignment horizontal="right"/>
    </xf>
    <xf numFmtId="0" fontId="6" fillId="31" borderId="10" xfId="0" applyFont="1" applyFill="1" applyBorder="1" applyAlignment="1">
      <alignment horizontal="center"/>
    </xf>
    <xf numFmtId="4" fontId="6" fillId="31" borderId="12" xfId="0" applyNumberFormat="1" applyFont="1" applyFill="1" applyBorder="1" applyAlignment="1">
      <alignment horizontal="right"/>
    </xf>
    <xf numFmtId="4" fontId="6" fillId="31" borderId="11" xfId="0" applyNumberFormat="1" applyFont="1" applyFill="1" applyBorder="1" applyAlignment="1">
      <alignment horizontal="right"/>
    </xf>
    <xf numFmtId="0" fontId="8" fillId="0" borderId="0" xfId="0" applyFont="1" applyAlignment="1">
      <alignment horizontal="left"/>
    </xf>
    <xf numFmtId="49" fontId="11" fillId="0" borderId="99" xfId="0" applyNumberFormat="1" applyFont="1" applyBorder="1" applyAlignment="1">
      <alignment horizontal="center"/>
    </xf>
    <xf numFmtId="4" fontId="16" fillId="3" borderId="99" xfId="0" applyNumberFormat="1" applyFont="1" applyFill="1" applyBorder="1" applyAlignment="1">
      <alignment horizontal="right"/>
    </xf>
    <xf numFmtId="4" fontId="6" fillId="6" borderId="9" xfId="0" applyNumberFormat="1" applyFont="1" applyFill="1" applyBorder="1" applyAlignment="1">
      <alignment horizontal="right"/>
    </xf>
    <xf numFmtId="0" fontId="6" fillId="31" borderId="29" xfId="0" applyFont="1" applyFill="1" applyBorder="1" applyAlignment="1">
      <alignment horizontal="center"/>
    </xf>
    <xf numFmtId="4" fontId="6" fillId="31" borderId="30" xfId="0" applyNumberFormat="1" applyFont="1" applyFill="1" applyBorder="1" applyAlignment="1">
      <alignment horizontal="right"/>
    </xf>
    <xf numFmtId="4" fontId="6" fillId="6" borderId="8" xfId="0" applyNumberFormat="1" applyFont="1" applyFill="1" applyBorder="1" applyAlignment="1">
      <alignment horizontal="right"/>
    </xf>
    <xf numFmtId="4" fontId="6" fillId="31" borderId="31" xfId="0" applyNumberFormat="1" applyFont="1" applyFill="1" applyBorder="1" applyAlignment="1">
      <alignment horizontal="right"/>
    </xf>
    <xf numFmtId="3" fontId="10" fillId="0" borderId="112" xfId="0" applyNumberFormat="1" applyFont="1" applyBorder="1" applyAlignment="1">
      <alignment horizontal="center"/>
    </xf>
    <xf numFmtId="0" fontId="6" fillId="31" borderId="109" xfId="0" applyFont="1" applyFill="1" applyBorder="1" applyAlignment="1">
      <alignment horizontal="center"/>
    </xf>
    <xf numFmtId="3" fontId="6" fillId="31" borderId="110" xfId="0" applyNumberFormat="1" applyFont="1" applyFill="1" applyBorder="1" applyAlignment="1">
      <alignment horizontal="center"/>
    </xf>
    <xf numFmtId="4" fontId="16" fillId="22" borderId="5" xfId="0" applyNumberFormat="1" applyFont="1" applyFill="1" applyBorder="1" applyAlignment="1">
      <alignment horizontal="center"/>
    </xf>
    <xf numFmtId="4" fontId="16" fillId="3" borderId="5" xfId="0" applyNumberFormat="1" applyFont="1" applyFill="1" applyBorder="1" applyAlignment="1">
      <alignment horizontal="center"/>
    </xf>
    <xf numFmtId="4" fontId="16" fillId="3" borderId="99" xfId="0" applyNumberFormat="1" applyFont="1" applyFill="1" applyBorder="1" applyAlignment="1">
      <alignment horizontal="center"/>
    </xf>
    <xf numFmtId="4" fontId="6" fillId="0" borderId="9" xfId="0" applyNumberFormat="1" applyFont="1" applyBorder="1" applyAlignment="1">
      <alignment horizontal="center"/>
    </xf>
    <xf numFmtId="4" fontId="6" fillId="31" borderId="8" xfId="0" applyNumberFormat="1" applyFont="1" applyFill="1" applyBorder="1" applyAlignment="1">
      <alignment horizontal="center"/>
    </xf>
    <xf numFmtId="4" fontId="6" fillId="31" borderId="9" xfId="0" applyNumberFormat="1" applyFont="1" applyFill="1" applyBorder="1" applyAlignment="1">
      <alignment horizontal="center"/>
    </xf>
    <xf numFmtId="4" fontId="6" fillId="6" borderId="8" xfId="0" applyNumberFormat="1" applyFont="1" applyFill="1" applyBorder="1" applyAlignment="1">
      <alignment horizontal="center"/>
    </xf>
    <xf numFmtId="4" fontId="6" fillId="6" borderId="9" xfId="0" applyNumberFormat="1" applyFont="1" applyFill="1" applyBorder="1" applyAlignment="1">
      <alignment horizontal="center"/>
    </xf>
    <xf numFmtId="4" fontId="6" fillId="31" borderId="30" xfId="0" applyNumberFormat="1" applyFont="1" applyFill="1" applyBorder="1" applyAlignment="1">
      <alignment horizontal="center"/>
    </xf>
    <xf numFmtId="4" fontId="6" fillId="31" borderId="3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3" borderId="37" xfId="0" applyFont="1" applyFill="1" applyBorder="1" applyAlignment="1">
      <alignment horizontal="center" vertical="center" wrapText="1"/>
    </xf>
    <xf numFmtId="0" fontId="16" fillId="3" borderId="38" xfId="0" applyFont="1" applyFill="1" applyBorder="1" applyAlignment="1">
      <alignment horizontal="center" vertical="center" wrapText="1"/>
    </xf>
    <xf numFmtId="49" fontId="7" fillId="0" borderId="17" xfId="0" applyNumberFormat="1" applyFont="1" applyFill="1" applyBorder="1" applyAlignment="1">
      <alignment horizontal="center"/>
    </xf>
    <xf numFmtId="49" fontId="7" fillId="0" borderId="5" xfId="0" applyNumberFormat="1" applyFont="1" applyFill="1" applyBorder="1" applyAlignment="1">
      <alignment horizontal="center"/>
    </xf>
    <xf numFmtId="49" fontId="7" fillId="0" borderId="19" xfId="0" applyNumberFormat="1" applyFont="1" applyFill="1" applyBorder="1" applyAlignment="1">
      <alignment horizontal="center"/>
    </xf>
    <xf numFmtId="0" fontId="6" fillId="0" borderId="8" xfId="0" applyFont="1" applyFill="1" applyBorder="1"/>
    <xf numFmtId="2" fontId="6" fillId="0" borderId="8" xfId="0" applyNumberFormat="1" applyFont="1" applyFill="1" applyBorder="1" applyAlignment="1">
      <alignment horizontal="center"/>
    </xf>
    <xf numFmtId="2" fontId="6" fillId="32" borderId="8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31" borderId="8" xfId="0" applyFont="1" applyFill="1" applyBorder="1"/>
    <xf numFmtId="2" fontId="6" fillId="31" borderId="8" xfId="0" applyNumberFormat="1" applyFont="1" applyFill="1" applyBorder="1" applyAlignment="1">
      <alignment horizontal="center"/>
    </xf>
    <xf numFmtId="0" fontId="6" fillId="31" borderId="14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31" borderId="8" xfId="0" applyFont="1" applyFill="1" applyBorder="1" applyAlignment="1">
      <alignment horizontal="center"/>
    </xf>
    <xf numFmtId="0" fontId="6" fillId="32" borderId="14" xfId="0" applyFont="1" applyFill="1" applyBorder="1" applyAlignment="1">
      <alignment horizontal="center"/>
    </xf>
    <xf numFmtId="0" fontId="6" fillId="32" borderId="8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8" xfId="0" applyFont="1" applyBorder="1"/>
    <xf numFmtId="49" fontId="6" fillId="32" borderId="14" xfId="0" applyNumberFormat="1" applyFont="1" applyFill="1" applyBorder="1" applyAlignment="1">
      <alignment horizontal="center"/>
    </xf>
    <xf numFmtId="49" fontId="6" fillId="0" borderId="14" xfId="0" applyNumberFormat="1" applyFont="1" applyFill="1" applyBorder="1" applyAlignment="1">
      <alignment horizontal="center"/>
    </xf>
    <xf numFmtId="49" fontId="6" fillId="0" borderId="8" xfId="0" applyNumberFormat="1" applyFont="1" applyFill="1" applyBorder="1" applyAlignment="1">
      <alignment horizontal="left"/>
    </xf>
    <xf numFmtId="49" fontId="6" fillId="0" borderId="8" xfId="0" applyNumberFormat="1" applyFont="1" applyFill="1" applyBorder="1" applyAlignment="1">
      <alignment horizontal="right"/>
    </xf>
    <xf numFmtId="49" fontId="6" fillId="0" borderId="8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9" fontId="6" fillId="31" borderId="14" xfId="0" applyNumberFormat="1" applyFont="1" applyFill="1" applyBorder="1" applyAlignment="1">
      <alignment horizontal="center"/>
    </xf>
    <xf numFmtId="49" fontId="6" fillId="31" borderId="8" xfId="0" applyNumberFormat="1" applyFont="1" applyFill="1" applyBorder="1" applyAlignment="1">
      <alignment horizontal="left"/>
    </xf>
    <xf numFmtId="49" fontId="6" fillId="31" borderId="8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6" fillId="31" borderId="14" xfId="0" applyNumberFormat="1" applyFont="1" applyFill="1" applyBorder="1" applyAlignment="1">
      <alignment horizontal="center"/>
    </xf>
    <xf numFmtId="1" fontId="6" fillId="0" borderId="20" xfId="0" applyNumberFormat="1" applyFont="1" applyFill="1" applyBorder="1" applyAlignment="1">
      <alignment horizontal="center"/>
    </xf>
    <xf numFmtId="49" fontId="6" fillId="0" borderId="11" xfId="0" applyNumberFormat="1" applyFont="1" applyFill="1" applyBorder="1" applyAlignment="1">
      <alignment horizontal="left"/>
    </xf>
    <xf numFmtId="49" fontId="6" fillId="0" borderId="11" xfId="0" applyNumberFormat="1" applyFont="1" applyFill="1" applyBorder="1" applyAlignment="1">
      <alignment horizontal="center"/>
    </xf>
    <xf numFmtId="49" fontId="6" fillId="32" borderId="2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center"/>
    </xf>
    <xf numFmtId="49" fontId="11" fillId="0" borderId="4" xfId="0" applyNumberFormat="1" applyFont="1" applyFill="1" applyBorder="1" applyAlignment="1">
      <alignment horizontal="center"/>
    </xf>
    <xf numFmtId="49" fontId="11" fillId="0" borderId="5" xfId="0" applyNumberFormat="1" applyFont="1" applyFill="1" applyBorder="1" applyAlignment="1">
      <alignment horizontal="center"/>
    </xf>
    <xf numFmtId="49" fontId="11" fillId="0" borderId="6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3" fontId="7" fillId="2" borderId="113" xfId="0" applyNumberFormat="1" applyFont="1" applyFill="1" applyBorder="1" applyAlignment="1">
      <alignment horizontal="center"/>
    </xf>
    <xf numFmtId="4" fontId="7" fillId="2" borderId="7" xfId="0" applyNumberFormat="1" applyFont="1" applyFill="1" applyBorder="1" applyAlignment="1">
      <alignment horizontal="center"/>
    </xf>
    <xf numFmtId="0" fontId="9" fillId="6" borderId="0" xfId="0" applyFont="1" applyFill="1"/>
    <xf numFmtId="169" fontId="6" fillId="31" borderId="106" xfId="0" applyNumberFormat="1" applyFont="1" applyFill="1" applyBorder="1" applyAlignment="1">
      <alignment horizontal="center"/>
    </xf>
    <xf numFmtId="169" fontId="6" fillId="0" borderId="106" xfId="0" applyNumberFormat="1" applyFont="1" applyBorder="1" applyAlignment="1">
      <alignment horizontal="center"/>
    </xf>
    <xf numFmtId="169" fontId="6" fillId="0" borderId="111" xfId="0" applyNumberFormat="1" applyFont="1" applyBorder="1" applyAlignment="1">
      <alignment horizontal="center"/>
    </xf>
    <xf numFmtId="169" fontId="6" fillId="6" borderId="106" xfId="0" applyNumberFormat="1" applyFont="1" applyFill="1" applyBorder="1" applyAlignment="1">
      <alignment horizontal="center"/>
    </xf>
    <xf numFmtId="169" fontId="6" fillId="6" borderId="111" xfId="0" applyNumberFormat="1" applyFont="1" applyFill="1" applyBorder="1" applyAlignment="1">
      <alignment horizontal="center"/>
    </xf>
    <xf numFmtId="169" fontId="6" fillId="31" borderId="111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left" indent="1"/>
    </xf>
    <xf numFmtId="165" fontId="0" fillId="0" borderId="5" xfId="1" applyNumberFormat="1" applyFont="1" applyFill="1" applyBorder="1"/>
    <xf numFmtId="171" fontId="0" fillId="0" borderId="5" xfId="0" applyNumberFormat="1" applyBorder="1"/>
    <xf numFmtId="0" fontId="0" fillId="0" borderId="71" xfId="0" applyFont="1" applyFill="1" applyBorder="1" applyAlignment="1">
      <alignment horizontal="left" indent="1"/>
    </xf>
    <xf numFmtId="165" fontId="0" fillId="0" borderId="71" xfId="1" applyNumberFormat="1" applyFont="1" applyFill="1" applyBorder="1"/>
    <xf numFmtId="171" fontId="0" fillId="0" borderId="71" xfId="0" applyNumberFormat="1" applyBorder="1"/>
    <xf numFmtId="0" fontId="3" fillId="24" borderId="6" xfId="0" applyFont="1" applyFill="1" applyBorder="1" applyAlignment="1"/>
    <xf numFmtId="0" fontId="3" fillId="13" borderId="6" xfId="0" applyFont="1" applyFill="1" applyBorder="1" applyAlignment="1"/>
    <xf numFmtId="0" fontId="1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0" fillId="0" borderId="114" xfId="0" applyBorder="1"/>
    <xf numFmtId="0" fontId="0" fillId="0" borderId="115" xfId="0" applyBorder="1"/>
    <xf numFmtId="0" fontId="1" fillId="2" borderId="4" xfId="0" applyFont="1" applyFill="1" applyBorder="1" applyAlignment="1">
      <alignment wrapText="1"/>
    </xf>
    <xf numFmtId="0" fontId="29" fillId="5" borderId="4" xfId="0" applyFont="1" applyFill="1" applyBorder="1" applyAlignment="1">
      <alignment wrapText="1"/>
    </xf>
    <xf numFmtId="0" fontId="47" fillId="21" borderId="116" xfId="4" applyFont="1" applyFill="1" applyBorder="1" applyAlignment="1">
      <alignment wrapText="1"/>
    </xf>
    <xf numFmtId="0" fontId="47" fillId="21" borderId="117" xfId="4" applyFont="1" applyFill="1" applyBorder="1" applyAlignment="1">
      <alignment wrapText="1"/>
    </xf>
    <xf numFmtId="0" fontId="47" fillId="21" borderId="118" xfId="4" applyFont="1" applyFill="1" applyBorder="1" applyAlignment="1">
      <alignment wrapText="1"/>
    </xf>
    <xf numFmtId="0" fontId="31" fillId="5" borderId="4" xfId="0" applyFont="1" applyFill="1" applyBorder="1" applyAlignment="1">
      <alignment wrapText="1"/>
    </xf>
    <xf numFmtId="0" fontId="47" fillId="5" borderId="5" xfId="4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47" fillId="21" borderId="119" xfId="4" applyFont="1" applyFill="1" applyBorder="1" applyAlignment="1">
      <alignment wrapText="1"/>
    </xf>
    <xf numFmtId="0" fontId="47" fillId="21" borderId="71" xfId="4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3" fillId="22" borderId="4" xfId="0" applyFont="1" applyFill="1" applyBorder="1" applyAlignment="1">
      <alignment wrapText="1"/>
    </xf>
    <xf numFmtId="0" fontId="47" fillId="30" borderId="116" xfId="4" applyFont="1" applyFill="1" applyBorder="1" applyAlignment="1">
      <alignment wrapText="1"/>
    </xf>
    <xf numFmtId="0" fontId="47" fillId="30" borderId="117" xfId="4" applyFont="1" applyFill="1" applyBorder="1" applyAlignment="1">
      <alignment wrapText="1"/>
    </xf>
    <xf numFmtId="0" fontId="47" fillId="30" borderId="118" xfId="4" applyFont="1" applyFill="1" applyBorder="1" applyAlignment="1">
      <alignment wrapText="1"/>
    </xf>
    <xf numFmtId="0" fontId="45" fillId="30" borderId="69" xfId="0" applyFont="1" applyFill="1" applyBorder="1" applyAlignment="1">
      <alignment wrapText="1"/>
    </xf>
    <xf numFmtId="0" fontId="47" fillId="30" borderId="120" xfId="4" applyFont="1" applyFill="1" applyBorder="1" applyAlignment="1">
      <alignment wrapText="1"/>
    </xf>
    <xf numFmtId="0" fontId="47" fillId="30" borderId="119" xfId="4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3" fillId="23" borderId="4" xfId="0" applyFont="1" applyFill="1" applyBorder="1" applyAlignment="1">
      <alignment wrapText="1"/>
    </xf>
    <xf numFmtId="0" fontId="47" fillId="8" borderId="116" xfId="4" applyFont="1" applyFill="1" applyBorder="1" applyAlignment="1">
      <alignment wrapText="1"/>
    </xf>
    <xf numFmtId="0" fontId="47" fillId="8" borderId="117" xfId="4" applyFont="1" applyFill="1" applyBorder="1" applyAlignment="1">
      <alignment wrapText="1"/>
    </xf>
    <xf numFmtId="0" fontId="47" fillId="8" borderId="119" xfId="4" applyFont="1" applyFill="1" applyBorder="1" applyAlignment="1">
      <alignment wrapText="1"/>
    </xf>
    <xf numFmtId="0" fontId="47" fillId="8" borderId="5" xfId="4" applyFont="1" applyFill="1" applyBorder="1" applyAlignment="1">
      <alignment wrapText="1"/>
    </xf>
    <xf numFmtId="0" fontId="39" fillId="8" borderId="5" xfId="4" applyFont="1" applyFill="1" applyBorder="1" applyAlignment="1">
      <alignment wrapText="1"/>
    </xf>
    <xf numFmtId="0" fontId="4" fillId="9" borderId="4" xfId="0" applyFont="1" applyFill="1" applyBorder="1" applyAlignment="1">
      <alignment wrapText="1"/>
    </xf>
    <xf numFmtId="0" fontId="3" fillId="24" borderId="4" xfId="0" applyFont="1" applyFill="1" applyBorder="1" applyAlignment="1">
      <alignment wrapText="1"/>
    </xf>
    <xf numFmtId="0" fontId="47" fillId="11" borderId="116" xfId="4" applyFont="1" applyFill="1" applyBorder="1" applyAlignment="1">
      <alignment wrapText="1"/>
    </xf>
    <xf numFmtId="0" fontId="47" fillId="11" borderId="117" xfId="4" applyFont="1" applyFill="1" applyBorder="1" applyAlignment="1">
      <alignment wrapText="1"/>
    </xf>
    <xf numFmtId="0" fontId="47" fillId="11" borderId="119" xfId="4" applyFont="1" applyFill="1" applyBorder="1" applyAlignment="1">
      <alignment wrapText="1"/>
    </xf>
    <xf numFmtId="0" fontId="47" fillId="11" borderId="5" xfId="4" applyFont="1" applyFill="1" applyBorder="1" applyAlignment="1">
      <alignment wrapText="1"/>
    </xf>
    <xf numFmtId="0" fontId="4" fillId="12" borderId="4" xfId="0" applyFont="1" applyFill="1" applyBorder="1" applyAlignment="1">
      <alignment wrapText="1"/>
    </xf>
    <xf numFmtId="0" fontId="3" fillId="13" borderId="17" xfId="0" applyFont="1" applyFill="1" applyBorder="1" applyAlignment="1">
      <alignment wrapText="1"/>
    </xf>
    <xf numFmtId="0" fontId="47" fillId="14" borderId="116" xfId="4" applyFont="1" applyFill="1" applyBorder="1" applyAlignment="1">
      <alignment wrapText="1"/>
    </xf>
    <xf numFmtId="0" fontId="47" fillId="14" borderId="119" xfId="4" applyFont="1" applyFill="1" applyBorder="1" applyAlignment="1">
      <alignment wrapText="1"/>
    </xf>
    <xf numFmtId="0" fontId="3" fillId="13" borderId="4" xfId="0" applyFont="1" applyFill="1" applyBorder="1" applyAlignment="1">
      <alignment wrapText="1"/>
    </xf>
    <xf numFmtId="0" fontId="47" fillId="14" borderId="121" xfId="4" applyFont="1" applyFill="1" applyBorder="1" applyAlignment="1">
      <alignment wrapText="1"/>
    </xf>
    <xf numFmtId="0" fontId="47" fillId="14" borderId="122" xfId="4" applyFont="1" applyFill="1" applyBorder="1" applyAlignment="1">
      <alignment wrapText="1"/>
    </xf>
    <xf numFmtId="0" fontId="47" fillId="14" borderId="18" xfId="4" applyFont="1" applyFill="1" applyBorder="1" applyAlignment="1">
      <alignment wrapText="1"/>
    </xf>
    <xf numFmtId="0" fontId="39" fillId="14" borderId="5" xfId="4" applyFont="1" applyFill="1" applyBorder="1" applyAlignment="1">
      <alignment wrapText="1"/>
    </xf>
    <xf numFmtId="0" fontId="47" fillId="14" borderId="5" xfId="4" applyFont="1" applyFill="1" applyBorder="1" applyAlignment="1">
      <alignment wrapText="1"/>
    </xf>
    <xf numFmtId="0" fontId="4" fillId="15" borderId="4" xfId="0" applyFont="1" applyFill="1" applyBorder="1" applyAlignment="1">
      <alignment wrapText="1"/>
    </xf>
    <xf numFmtId="0" fontId="3" fillId="16" borderId="22" xfId="0" applyFont="1" applyFill="1" applyBorder="1" applyAlignment="1">
      <alignment wrapText="1"/>
    </xf>
    <xf numFmtId="0" fontId="47" fillId="25" borderId="116" xfId="4" applyFont="1" applyFill="1" applyBorder="1" applyAlignment="1">
      <alignment wrapText="1"/>
    </xf>
    <xf numFmtId="0" fontId="47" fillId="25" borderId="117" xfId="4" applyFont="1" applyFill="1" applyBorder="1" applyAlignment="1">
      <alignment wrapText="1"/>
    </xf>
    <xf numFmtId="0" fontId="47" fillId="25" borderId="118" xfId="4" applyFont="1" applyFill="1" applyBorder="1" applyAlignment="1">
      <alignment wrapText="1"/>
    </xf>
    <xf numFmtId="0" fontId="47" fillId="25" borderId="120" xfId="4" applyFont="1" applyFill="1" applyBorder="1" applyAlignment="1">
      <alignment wrapText="1"/>
    </xf>
    <xf numFmtId="0" fontId="4" fillId="18" borderId="4" xfId="0" applyFont="1" applyFill="1" applyBorder="1" applyAlignment="1">
      <alignment wrapText="1"/>
    </xf>
    <xf numFmtId="0" fontId="3" fillId="19" borderId="4" xfId="0" applyFont="1" applyFill="1" applyBorder="1" applyAlignment="1">
      <alignment wrapText="1"/>
    </xf>
    <xf numFmtId="0" fontId="47" fillId="20" borderId="116" xfId="4" applyFont="1" applyFill="1" applyBorder="1" applyAlignment="1">
      <alignment wrapText="1"/>
    </xf>
    <xf numFmtId="0" fontId="47" fillId="20" borderId="117" xfId="4" applyFont="1" applyFill="1" applyBorder="1" applyAlignment="1">
      <alignment wrapText="1"/>
    </xf>
    <xf numFmtId="0" fontId="47" fillId="20" borderId="119" xfId="4" applyFont="1" applyFill="1" applyBorder="1" applyAlignment="1">
      <alignment wrapText="1"/>
    </xf>
    <xf numFmtId="0" fontId="47" fillId="20" borderId="116" xfId="4" applyFont="1" applyFill="1" applyBorder="1" applyAlignment="1">
      <alignment horizontal="left" wrapText="1"/>
    </xf>
    <xf numFmtId="167" fontId="6" fillId="6" borderId="0" xfId="1" applyNumberFormat="1" applyFont="1" applyFill="1"/>
    <xf numFmtId="0" fontId="6" fillId="6" borderId="0" xfId="0" applyFont="1" applyFill="1" applyBorder="1"/>
    <xf numFmtId="4" fontId="16" fillId="4" borderId="37" xfId="1" applyNumberFormat="1" applyFont="1" applyFill="1" applyBorder="1" applyAlignment="1">
      <alignment horizontal="right"/>
    </xf>
    <xf numFmtId="4" fontId="16" fillId="7" borderId="36" xfId="0" applyNumberFormat="1" applyFont="1" applyFill="1" applyBorder="1" applyAlignment="1">
      <alignment horizontal="right"/>
    </xf>
    <xf numFmtId="49" fontId="11" fillId="6" borderId="78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0" fillId="0" borderId="15" xfId="0" applyFont="1" applyFill="1" applyBorder="1" applyAlignment="1">
      <alignment horizontal="left"/>
    </xf>
    <xf numFmtId="0" fontId="7" fillId="2" borderId="21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46" fillId="0" borderId="0" xfId="4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1" fillId="2" borderId="2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6" fillId="3" borderId="102" xfId="0" applyFont="1" applyFill="1" applyBorder="1" applyAlignment="1">
      <alignment horizontal="center" vertical="center"/>
    </xf>
    <xf numFmtId="0" fontId="16" fillId="3" borderId="53" xfId="0" applyFont="1" applyFill="1" applyBorder="1" applyAlignment="1">
      <alignment horizontal="center" vertical="center"/>
    </xf>
    <xf numFmtId="0" fontId="16" fillId="22" borderId="41" xfId="0" applyFont="1" applyFill="1" applyBorder="1" applyAlignment="1">
      <alignment horizontal="center"/>
    </xf>
    <xf numFmtId="0" fontId="16" fillId="22" borderId="79" xfId="0" applyFont="1" applyFill="1" applyBorder="1" applyAlignment="1">
      <alignment horizontal="center"/>
    </xf>
    <xf numFmtId="0" fontId="16" fillId="22" borderId="39" xfId="0" applyFont="1" applyFill="1" applyBorder="1" applyAlignment="1">
      <alignment horizontal="center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16" fillId="3" borderId="39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16" fillId="22" borderId="24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6" fillId="0" borderId="15" xfId="0" applyFont="1" applyBorder="1" applyAlignment="1">
      <alignment horizontal="left" wrapText="1"/>
    </xf>
    <xf numFmtId="49" fontId="16" fillId="33" borderId="14" xfId="0" applyNumberFormat="1" applyFont="1" applyFill="1" applyBorder="1" applyAlignment="1">
      <alignment horizontal="left"/>
    </xf>
    <xf numFmtId="49" fontId="16" fillId="3" borderId="14" xfId="0" applyNumberFormat="1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 vertical="center"/>
    </xf>
    <xf numFmtId="0" fontId="16" fillId="4" borderId="26" xfId="0" applyFont="1" applyFill="1" applyBorder="1" applyAlignment="1">
      <alignment horizontal="center" vertical="center"/>
    </xf>
    <xf numFmtId="0" fontId="16" fillId="7" borderId="24" xfId="0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center" vertical="center"/>
    </xf>
    <xf numFmtId="0" fontId="6" fillId="8" borderId="8" xfId="0" applyNumberFormat="1" applyFont="1" applyFill="1" applyBorder="1" applyAlignment="1">
      <alignment horizontal="center"/>
    </xf>
    <xf numFmtId="0" fontId="6" fillId="8" borderId="9" xfId="0" applyNumberFormat="1" applyFont="1" applyFill="1" applyBorder="1" applyAlignment="1">
      <alignment horizontal="center"/>
    </xf>
    <xf numFmtId="0" fontId="6" fillId="6" borderId="8" xfId="0" applyNumberFormat="1" applyFont="1" applyFill="1" applyBorder="1" applyAlignment="1">
      <alignment horizontal="center"/>
    </xf>
    <xf numFmtId="0" fontId="6" fillId="6" borderId="9" xfId="0" applyNumberFormat="1" applyFont="1" applyFill="1" applyBorder="1" applyAlignment="1">
      <alignment horizontal="center"/>
    </xf>
    <xf numFmtId="0" fontId="6" fillId="8" borderId="30" xfId="0" applyNumberFormat="1" applyFont="1" applyFill="1" applyBorder="1" applyAlignment="1">
      <alignment horizontal="center"/>
    </xf>
    <xf numFmtId="0" fontId="6" fillId="8" borderId="31" xfId="0" applyNumberFormat="1" applyFont="1" applyFill="1" applyBorder="1" applyAlignment="1">
      <alignment horizontal="center"/>
    </xf>
    <xf numFmtId="0" fontId="16" fillId="4" borderId="23" xfId="0" applyFont="1" applyFill="1" applyBorder="1" applyAlignment="1">
      <alignment vertical="center"/>
    </xf>
    <xf numFmtId="0" fontId="16" fillId="4" borderId="26" xfId="0" applyFont="1" applyFill="1" applyBorder="1" applyAlignment="1">
      <alignment vertical="center"/>
    </xf>
    <xf numFmtId="0" fontId="16" fillId="4" borderId="24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0" fontId="16" fillId="7" borderId="2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left"/>
    </xf>
    <xf numFmtId="0" fontId="16" fillId="4" borderId="23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/>
    </xf>
    <xf numFmtId="0" fontId="16" fillId="4" borderId="39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0" fontId="16" fillId="4" borderId="40" xfId="0" applyFont="1" applyFill="1" applyBorder="1" applyAlignment="1">
      <alignment horizontal="center"/>
    </xf>
    <xf numFmtId="0" fontId="16" fillId="7" borderId="40" xfId="0" applyFont="1" applyFill="1" applyBorder="1" applyAlignment="1">
      <alignment horizontal="center"/>
    </xf>
    <xf numFmtId="0" fontId="16" fillId="7" borderId="4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6" fillId="9" borderId="23" xfId="0" applyFont="1" applyFill="1" applyBorder="1" applyAlignment="1">
      <alignment horizontal="center" vertical="center" wrapText="1"/>
    </xf>
    <xf numFmtId="0" fontId="16" fillId="9" borderId="42" xfId="0" applyFont="1" applyFill="1" applyBorder="1" applyAlignment="1">
      <alignment horizontal="center" vertical="center" wrapText="1"/>
    </xf>
    <xf numFmtId="0" fontId="16" fillId="10" borderId="24" xfId="0" applyFont="1" applyFill="1" applyBorder="1" applyAlignment="1">
      <alignment horizontal="center" vertical="center" wrapText="1"/>
    </xf>
    <xf numFmtId="0" fontId="16" fillId="10" borderId="43" xfId="0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6" fillId="9" borderId="43" xfId="0" applyFont="1" applyFill="1" applyBorder="1" applyAlignment="1">
      <alignment horizontal="center" vertical="center" wrapText="1"/>
    </xf>
    <xf numFmtId="0" fontId="16" fillId="10" borderId="25" xfId="0" applyFont="1" applyFill="1" applyBorder="1" applyAlignment="1">
      <alignment horizontal="center" vertical="center" wrapText="1"/>
    </xf>
    <xf numFmtId="0" fontId="16" fillId="10" borderId="44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/>
    </xf>
    <xf numFmtId="0" fontId="16" fillId="9" borderId="42" xfId="0" applyFont="1" applyFill="1" applyBorder="1" applyAlignment="1">
      <alignment horizontal="center" vertical="center"/>
    </xf>
    <xf numFmtId="0" fontId="16" fillId="9" borderId="26" xfId="0" applyFont="1" applyFill="1" applyBorder="1" applyAlignment="1">
      <alignment horizontal="center" vertical="center"/>
    </xf>
    <xf numFmtId="164" fontId="16" fillId="9" borderId="25" xfId="1" applyNumberFormat="1" applyFont="1" applyFill="1" applyBorder="1" applyAlignment="1">
      <alignment horizontal="center" vertical="center" wrapText="1"/>
    </xf>
    <xf numFmtId="164" fontId="16" fillId="9" borderId="44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3" fillId="9" borderId="23" xfId="0" applyFont="1" applyFill="1" applyBorder="1" applyAlignment="1">
      <alignment horizontal="center" vertical="center" wrapText="1"/>
    </xf>
    <xf numFmtId="0" fontId="23" fillId="9" borderId="42" xfId="0" applyFont="1" applyFill="1" applyBorder="1" applyAlignment="1">
      <alignment horizontal="center" vertical="center" wrapText="1"/>
    </xf>
    <xf numFmtId="0" fontId="16" fillId="12" borderId="24" xfId="0" applyFont="1" applyFill="1" applyBorder="1" applyAlignment="1">
      <alignment horizontal="center" vertical="center" wrapText="1"/>
    </xf>
    <xf numFmtId="0" fontId="16" fillId="12" borderId="25" xfId="0" applyFont="1" applyFill="1" applyBorder="1" applyAlignment="1">
      <alignment horizontal="center" vertical="center" wrapText="1"/>
    </xf>
    <xf numFmtId="0" fontId="16" fillId="12" borderId="23" xfId="0" applyFont="1" applyFill="1" applyBorder="1" applyAlignment="1">
      <alignment horizontal="center" vertical="center" wrapText="1"/>
    </xf>
    <xf numFmtId="0" fontId="16" fillId="12" borderId="26" xfId="0" applyFont="1" applyFill="1" applyBorder="1" applyAlignment="1">
      <alignment horizontal="center" vertical="center" wrapText="1"/>
    </xf>
    <xf numFmtId="0" fontId="16" fillId="13" borderId="24" xfId="0" applyFont="1" applyFill="1" applyBorder="1" applyAlignment="1">
      <alignment horizontal="center" vertical="center" wrapText="1"/>
    </xf>
    <xf numFmtId="0" fontId="16" fillId="12" borderId="48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left" wrapText="1"/>
    </xf>
    <xf numFmtId="0" fontId="6" fillId="12" borderId="23" xfId="0" applyFont="1" applyFill="1" applyBorder="1" applyAlignment="1">
      <alignment horizontal="center"/>
    </xf>
    <xf numFmtId="0" fontId="6" fillId="12" borderId="26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6" borderId="0" xfId="0" applyNumberFormat="1" applyFont="1" applyFill="1" applyAlignment="1">
      <alignment horizontal="left" wrapText="1"/>
    </xf>
    <xf numFmtId="0" fontId="7" fillId="12" borderId="39" xfId="0" applyFont="1" applyFill="1" applyBorder="1" applyAlignment="1">
      <alignment horizontal="center"/>
    </xf>
    <xf numFmtId="0" fontId="7" fillId="12" borderId="26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 vertical="center" wrapText="1"/>
    </xf>
    <xf numFmtId="0" fontId="16" fillId="13" borderId="27" xfId="0" applyFont="1" applyFill="1" applyBorder="1" applyAlignment="1">
      <alignment horizontal="center" vertical="center" wrapText="1"/>
    </xf>
    <xf numFmtId="0" fontId="16" fillId="12" borderId="40" xfId="0" applyFont="1" applyFill="1" applyBorder="1" applyAlignment="1">
      <alignment horizontal="center" vertical="center" wrapText="1"/>
    </xf>
    <xf numFmtId="0" fontId="16" fillId="12" borderId="41" xfId="0" applyFont="1" applyFill="1" applyBorder="1" applyAlignment="1">
      <alignment horizontal="center" vertical="center" wrapText="1"/>
    </xf>
    <xf numFmtId="0" fontId="16" fillId="12" borderId="28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wrapText="1"/>
    </xf>
    <xf numFmtId="0" fontId="15" fillId="6" borderId="0" xfId="0" applyFont="1" applyFill="1" applyAlignment="1">
      <alignment horizontal="left" wrapText="1"/>
    </xf>
    <xf numFmtId="0" fontId="28" fillId="6" borderId="0" xfId="3" applyFont="1" applyFill="1" applyBorder="1" applyAlignment="1">
      <alignment horizontal="justify" vertical="center" wrapText="1"/>
    </xf>
    <xf numFmtId="0" fontId="35" fillId="0" borderId="0" xfId="3" applyFont="1" applyFill="1" applyBorder="1" applyAlignment="1">
      <alignment horizontal="justify" vertical="center"/>
    </xf>
    <xf numFmtId="0" fontId="28" fillId="29" borderId="0" xfId="3" applyFont="1" applyFill="1" applyBorder="1" applyAlignment="1">
      <alignment horizontal="justify" vertical="center" wrapText="1"/>
    </xf>
    <xf numFmtId="0" fontId="16" fillId="28" borderId="40" xfId="3" applyFont="1" applyFill="1" applyBorder="1" applyAlignment="1">
      <alignment horizontal="center" vertical="center"/>
    </xf>
    <xf numFmtId="0" fontId="16" fillId="28" borderId="43" xfId="3" applyFont="1" applyFill="1" applyBorder="1" applyAlignment="1">
      <alignment horizontal="center" vertical="center"/>
    </xf>
    <xf numFmtId="0" fontId="16" fillId="26" borderId="43" xfId="3" applyFont="1" applyFill="1" applyBorder="1" applyAlignment="1">
      <alignment horizontal="center" vertical="center"/>
    </xf>
    <xf numFmtId="0" fontId="16" fillId="28" borderId="39" xfId="3" applyFont="1" applyFill="1" applyBorder="1" applyAlignment="1">
      <alignment horizontal="center" vertical="center"/>
    </xf>
    <xf numFmtId="0" fontId="16" fillId="28" borderId="42" xfId="3" applyFont="1" applyFill="1" applyBorder="1" applyAlignment="1">
      <alignment horizontal="center" vertical="center"/>
    </xf>
    <xf numFmtId="0" fontId="16" fillId="28" borderId="96" xfId="3" applyFont="1" applyFill="1" applyBorder="1" applyAlignment="1">
      <alignment horizontal="center" vertical="center"/>
    </xf>
    <xf numFmtId="0" fontId="16" fillId="26" borderId="40" xfId="3" applyFont="1" applyFill="1" applyBorder="1" applyAlignment="1">
      <alignment horizontal="center" vertical="center"/>
    </xf>
    <xf numFmtId="0" fontId="16" fillId="26" borderId="97" xfId="3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left" wrapText="1"/>
    </xf>
    <xf numFmtId="0" fontId="16" fillId="12" borderId="53" xfId="0" applyFont="1" applyFill="1" applyBorder="1" applyAlignment="1">
      <alignment horizontal="center" vertical="center" wrapText="1"/>
    </xf>
    <xf numFmtId="0" fontId="16" fillId="12" borderId="33" xfId="0" applyFont="1" applyFill="1" applyBorder="1" applyAlignment="1">
      <alignment horizontal="center" vertical="center" wrapText="1"/>
    </xf>
    <xf numFmtId="0" fontId="16" fillId="13" borderId="54" xfId="0" applyFont="1" applyFill="1" applyBorder="1" applyAlignment="1">
      <alignment horizontal="center" vertical="center" wrapText="1"/>
    </xf>
    <xf numFmtId="0" fontId="16" fillId="13" borderId="34" xfId="0" applyFont="1" applyFill="1" applyBorder="1" applyAlignment="1">
      <alignment horizontal="center" vertical="center" wrapText="1"/>
    </xf>
    <xf numFmtId="0" fontId="16" fillId="12" borderId="38" xfId="0" applyFont="1" applyFill="1" applyBorder="1" applyAlignment="1">
      <alignment horizontal="center" vertical="center" wrapText="1"/>
    </xf>
    <xf numFmtId="0" fontId="16" fillId="12" borderId="35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top" wrapText="1"/>
    </xf>
    <xf numFmtId="0" fontId="28" fillId="0" borderId="15" xfId="0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wrapText="1"/>
    </xf>
    <xf numFmtId="0" fontId="16" fillId="12" borderId="39" xfId="0" applyFont="1" applyFill="1" applyBorder="1" applyAlignment="1">
      <alignment horizontal="center" vertical="center" wrapText="1"/>
    </xf>
    <xf numFmtId="0" fontId="16" fillId="12" borderId="27" xfId="0" applyFont="1" applyFill="1" applyBorder="1" applyAlignment="1">
      <alignment horizontal="center" vertical="center" wrapText="1"/>
    </xf>
    <xf numFmtId="0" fontId="16" fillId="15" borderId="39" xfId="0" applyFont="1" applyFill="1" applyBorder="1" applyAlignment="1">
      <alignment horizontal="center" vertical="center"/>
    </xf>
    <xf numFmtId="0" fontId="16" fillId="15" borderId="26" xfId="0" applyFont="1" applyFill="1" applyBorder="1" applyAlignment="1">
      <alignment horizontal="center" vertical="center"/>
    </xf>
    <xf numFmtId="0" fontId="16" fillId="16" borderId="40" xfId="0" applyFont="1" applyFill="1" applyBorder="1" applyAlignment="1">
      <alignment horizontal="center" vertical="center" wrapText="1"/>
    </xf>
    <xf numFmtId="0" fontId="16" fillId="15" borderId="25" xfId="0" applyFont="1" applyFill="1" applyBorder="1" applyAlignment="1">
      <alignment horizontal="center" vertical="center" wrapText="1"/>
    </xf>
    <xf numFmtId="0" fontId="16" fillId="15" borderId="28" xfId="0" applyFont="1" applyFill="1" applyBorder="1" applyAlignment="1">
      <alignment horizontal="center" vertical="center" wrapText="1"/>
    </xf>
    <xf numFmtId="0" fontId="16" fillId="15" borderId="39" xfId="0" applyFont="1" applyFill="1" applyBorder="1" applyAlignment="1">
      <alignment horizontal="center" vertical="center" wrapText="1"/>
    </xf>
    <xf numFmtId="0" fontId="16" fillId="15" borderId="26" xfId="0" applyFont="1" applyFill="1" applyBorder="1" applyAlignment="1">
      <alignment horizontal="center" vertical="center" wrapText="1"/>
    </xf>
    <xf numFmtId="0" fontId="16" fillId="16" borderId="41" xfId="0" applyFont="1" applyFill="1" applyBorder="1" applyAlignment="1">
      <alignment horizontal="center" vertical="center" wrapText="1"/>
    </xf>
    <xf numFmtId="0" fontId="16" fillId="15" borderId="40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left" wrapText="1"/>
    </xf>
    <xf numFmtId="0" fontId="7" fillId="6" borderId="0" xfId="0" applyFont="1" applyFill="1" applyAlignment="1">
      <alignment horizontal="left" vertical="top" wrapText="1"/>
    </xf>
    <xf numFmtId="0" fontId="16" fillId="18" borderId="23" xfId="0" applyFont="1" applyFill="1" applyBorder="1" applyAlignment="1">
      <alignment horizontal="center" vertical="center"/>
    </xf>
    <xf numFmtId="0" fontId="16" fillId="18" borderId="26" xfId="0" applyFont="1" applyFill="1" applyBorder="1" applyAlignment="1">
      <alignment horizontal="center" vertical="center"/>
    </xf>
    <xf numFmtId="0" fontId="16" fillId="19" borderId="24" xfId="0" applyFont="1" applyFill="1" applyBorder="1" applyAlignment="1">
      <alignment horizontal="center" vertical="center"/>
    </xf>
    <xf numFmtId="3" fontId="16" fillId="18" borderId="25" xfId="0" applyNumberFormat="1" applyFont="1" applyFill="1" applyBorder="1" applyAlignment="1">
      <alignment horizontal="center" vertical="center" wrapText="1"/>
    </xf>
    <xf numFmtId="3" fontId="16" fillId="18" borderId="28" xfId="0" applyNumberFormat="1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top" wrapText="1"/>
    </xf>
    <xf numFmtId="0" fontId="16" fillId="19" borderId="24" xfId="0" applyFont="1" applyFill="1" applyBorder="1" applyAlignment="1">
      <alignment horizontal="center" vertical="center" wrapText="1"/>
    </xf>
    <xf numFmtId="3" fontId="16" fillId="18" borderId="24" xfId="0" applyNumberFormat="1" applyFont="1" applyFill="1" applyBorder="1" applyAlignment="1">
      <alignment horizontal="center" vertical="center" wrapText="1"/>
    </xf>
    <xf numFmtId="3" fontId="16" fillId="18" borderId="27" xfId="0" applyNumberFormat="1" applyFont="1" applyFill="1" applyBorder="1" applyAlignment="1">
      <alignment horizontal="center" vertical="center" wrapText="1"/>
    </xf>
    <xf numFmtId="3" fontId="16" fillId="18" borderId="60" xfId="0" applyNumberFormat="1" applyFont="1" applyFill="1" applyBorder="1" applyAlignment="1">
      <alignment horizontal="center" vertical="center" wrapText="1"/>
    </xf>
    <xf numFmtId="3" fontId="16" fillId="18" borderId="54" xfId="0" applyNumberFormat="1" applyFont="1" applyFill="1" applyBorder="1" applyAlignment="1">
      <alignment horizontal="center" vertical="center" wrapText="1"/>
    </xf>
    <xf numFmtId="0" fontId="16" fillId="18" borderId="63" xfId="0" applyFont="1" applyFill="1" applyBorder="1" applyAlignment="1">
      <alignment horizontal="center" vertical="center"/>
    </xf>
    <xf numFmtId="0" fontId="16" fillId="18" borderId="53" xfId="0" applyFont="1" applyFill="1" applyBorder="1" applyAlignment="1">
      <alignment horizontal="center" vertical="center"/>
    </xf>
    <xf numFmtId="0" fontId="16" fillId="19" borderId="25" xfId="0" applyFont="1" applyFill="1" applyBorder="1" applyAlignment="1">
      <alignment horizontal="center" vertical="center" wrapText="1"/>
    </xf>
    <xf numFmtId="0" fontId="16" fillId="19" borderId="23" xfId="0" applyFont="1" applyFill="1" applyBorder="1" applyAlignment="1">
      <alignment horizontal="center" vertical="center" wrapText="1"/>
    </xf>
    <xf numFmtId="3" fontId="16" fillId="18" borderId="64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left"/>
    </xf>
    <xf numFmtId="0" fontId="16" fillId="18" borderId="63" xfId="0" applyFont="1" applyFill="1" applyBorder="1" applyAlignment="1">
      <alignment horizontal="center" vertical="center" wrapText="1"/>
    </xf>
    <xf numFmtId="0" fontId="16" fillId="18" borderId="53" xfId="0" applyFont="1" applyFill="1" applyBorder="1" applyAlignment="1">
      <alignment horizontal="center" vertical="center" wrapText="1"/>
    </xf>
    <xf numFmtId="0" fontId="16" fillId="19" borderId="25" xfId="0" applyFont="1" applyFill="1" applyBorder="1" applyAlignment="1">
      <alignment horizontal="center" vertical="center"/>
    </xf>
    <xf numFmtId="0" fontId="16" fillId="19" borderId="66" xfId="0" applyFont="1" applyFill="1" applyBorder="1" applyAlignment="1">
      <alignment horizontal="center" vertical="center"/>
    </xf>
    <xf numFmtId="0" fontId="16" fillId="18" borderId="25" xfId="0" applyFont="1" applyFill="1" applyBorder="1" applyAlignment="1">
      <alignment horizontal="center" vertical="center"/>
    </xf>
    <xf numFmtId="0" fontId="16" fillId="18" borderId="66" xfId="0" applyFont="1" applyFill="1" applyBorder="1" applyAlignment="1">
      <alignment horizontal="center" vertical="center"/>
    </xf>
    <xf numFmtId="0" fontId="16" fillId="18" borderId="67" xfId="0" applyFont="1" applyFill="1" applyBorder="1" applyAlignment="1">
      <alignment horizontal="center" vertical="center"/>
    </xf>
    <xf numFmtId="0" fontId="16" fillId="19" borderId="63" xfId="0" applyFont="1" applyFill="1" applyBorder="1" applyAlignment="1">
      <alignment horizontal="center" vertical="center"/>
    </xf>
    <xf numFmtId="0" fontId="16" fillId="19" borderId="54" xfId="0" applyFont="1" applyFill="1" applyBorder="1" applyAlignment="1">
      <alignment horizontal="center" vertical="center"/>
    </xf>
    <xf numFmtId="4" fontId="16" fillId="18" borderId="15" xfId="0" applyNumberFormat="1" applyFont="1" applyFill="1" applyBorder="1" applyAlignment="1">
      <alignment horizontal="center" vertical="center" wrapText="1"/>
    </xf>
    <xf numFmtId="4" fontId="16" fillId="18" borderId="56" xfId="0" applyNumberFormat="1" applyFont="1" applyFill="1" applyBorder="1" applyAlignment="1">
      <alignment horizontal="center" vertical="center" wrapText="1"/>
    </xf>
    <xf numFmtId="49" fontId="16" fillId="18" borderId="63" xfId="0" applyNumberFormat="1" applyFont="1" applyFill="1" applyBorder="1" applyAlignment="1">
      <alignment horizontal="center" vertical="center" wrapText="1"/>
    </xf>
    <xf numFmtId="49" fontId="16" fillId="18" borderId="53" xfId="0" applyNumberFormat="1" applyFont="1" applyFill="1" applyBorder="1" applyAlignment="1">
      <alignment horizontal="center" vertical="center" wrapText="1"/>
    </xf>
    <xf numFmtId="49" fontId="16" fillId="19" borderId="24" xfId="0" applyNumberFormat="1" applyFont="1" applyFill="1" applyBorder="1" applyAlignment="1">
      <alignment horizontal="center" vertical="center"/>
    </xf>
    <xf numFmtId="49" fontId="16" fillId="18" borderId="24" xfId="0" applyNumberFormat="1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6" fillId="18" borderId="27" xfId="0" applyFont="1" applyFill="1" applyBorder="1" applyAlignment="1">
      <alignment horizontal="center" vertical="center"/>
    </xf>
    <xf numFmtId="4" fontId="16" fillId="19" borderId="64" xfId="0" applyNumberFormat="1" applyFont="1" applyFill="1" applyBorder="1" applyAlignment="1">
      <alignment horizontal="center" vertical="center" wrapText="1"/>
    </xf>
    <xf numFmtId="4" fontId="16" fillId="19" borderId="54" xfId="0" applyNumberFormat="1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left" vertical="center" wrapText="1"/>
    </xf>
    <xf numFmtId="0" fontId="16" fillId="18" borderId="73" xfId="0" applyFont="1" applyFill="1" applyBorder="1" applyAlignment="1">
      <alignment horizontal="center" vertical="center" wrapText="1"/>
    </xf>
    <xf numFmtId="0" fontId="16" fillId="18" borderId="75" xfId="0" applyFont="1" applyFill="1" applyBorder="1" applyAlignment="1">
      <alignment horizontal="center" vertical="center" wrapText="1"/>
    </xf>
    <xf numFmtId="0" fontId="16" fillId="19" borderId="23" xfId="0" applyFont="1" applyFill="1" applyBorder="1" applyAlignment="1">
      <alignment horizontal="center" vertical="center"/>
    </xf>
    <xf numFmtId="0" fontId="16" fillId="19" borderId="64" xfId="0" applyFont="1" applyFill="1" applyBorder="1" applyAlignment="1">
      <alignment horizontal="center" vertical="center"/>
    </xf>
    <xf numFmtId="4" fontId="16" fillId="18" borderId="74" xfId="0" applyNumberFormat="1" applyFont="1" applyFill="1" applyBorder="1" applyAlignment="1">
      <alignment horizontal="center" vertical="center" wrapText="1"/>
    </xf>
    <xf numFmtId="4" fontId="16" fillId="18" borderId="76" xfId="0" applyNumberFormat="1" applyFont="1" applyFill="1" applyBorder="1" applyAlignment="1">
      <alignment horizontal="center" vertical="center" wrapText="1"/>
    </xf>
    <xf numFmtId="0" fontId="16" fillId="18" borderId="15" xfId="0" applyFont="1" applyFill="1" applyBorder="1" applyAlignment="1">
      <alignment horizontal="center" vertical="center" wrapText="1"/>
    </xf>
    <xf numFmtId="0" fontId="16" fillId="18" borderId="64" xfId="0" applyFont="1" applyFill="1" applyBorder="1" applyAlignment="1">
      <alignment horizontal="center" vertical="center"/>
    </xf>
    <xf numFmtId="0" fontId="16" fillId="18" borderId="54" xfId="0" applyFont="1" applyFill="1" applyBorder="1" applyAlignment="1">
      <alignment horizontal="center" vertical="center"/>
    </xf>
    <xf numFmtId="0" fontId="16" fillId="19" borderId="41" xfId="0" applyFont="1" applyFill="1" applyBorder="1" applyAlignment="1">
      <alignment horizontal="center" vertical="center"/>
    </xf>
    <xf numFmtId="0" fontId="16" fillId="19" borderId="79" xfId="0" applyFont="1" applyFill="1" applyBorder="1" applyAlignment="1">
      <alignment horizontal="center" vertical="center"/>
    </xf>
    <xf numFmtId="0" fontId="16" fillId="19" borderId="39" xfId="0" applyFont="1" applyFill="1" applyBorder="1" applyAlignment="1">
      <alignment horizontal="center" vertical="center"/>
    </xf>
    <xf numFmtId="3" fontId="16" fillId="18" borderId="15" xfId="0" applyNumberFormat="1" applyFont="1" applyFill="1" applyBorder="1" applyAlignment="1">
      <alignment horizontal="center" vertical="center" wrapText="1"/>
    </xf>
    <xf numFmtId="3" fontId="16" fillId="18" borderId="56" xfId="0" applyNumberFormat="1" applyFont="1" applyFill="1" applyBorder="1" applyAlignment="1">
      <alignment horizontal="center" vertical="center" wrapText="1"/>
    </xf>
    <xf numFmtId="3" fontId="16" fillId="18" borderId="87" xfId="0" applyNumberFormat="1" applyFont="1" applyFill="1" applyBorder="1" applyAlignment="1">
      <alignment horizontal="center" vertical="center" wrapText="1"/>
    </xf>
    <xf numFmtId="3" fontId="16" fillId="18" borderId="89" xfId="0" applyNumberFormat="1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right" vertical="center"/>
    </xf>
    <xf numFmtId="0" fontId="6" fillId="6" borderId="0" xfId="0" applyFont="1" applyFill="1" applyBorder="1" applyAlignment="1">
      <alignment horizontal="right"/>
    </xf>
    <xf numFmtId="3" fontId="16" fillId="18" borderId="16" xfId="0" applyNumberFormat="1" applyFont="1" applyFill="1" applyBorder="1" applyAlignment="1">
      <alignment horizontal="center" vertical="center" wrapText="1"/>
    </xf>
    <xf numFmtId="49" fontId="11" fillId="6" borderId="6" xfId="0" applyNumberFormat="1" applyFont="1" applyFill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6" xfId="1" applyNumberFormat="1" applyFont="1" applyBorder="1" applyAlignment="1">
      <alignment horizontal="center"/>
    </xf>
    <xf numFmtId="0" fontId="3" fillId="6" borderId="0" xfId="0" applyFont="1" applyFill="1"/>
    <xf numFmtId="0" fontId="3" fillId="16" borderId="6" xfId="0" applyFont="1" applyFill="1" applyBorder="1"/>
    <xf numFmtId="0" fontId="3" fillId="16" borderId="4" xfId="0" applyFont="1" applyFill="1" applyBorder="1" applyAlignment="1">
      <alignment wrapText="1"/>
    </xf>
    <xf numFmtId="0" fontId="39" fillId="25" borderId="18" xfId="4" applyFont="1" applyFill="1" applyBorder="1" applyAlignment="1">
      <alignment wrapText="1"/>
    </xf>
  </cellXfs>
  <cellStyles count="5">
    <cellStyle name="Hipervínculo" xfId="4" builtinId="8"/>
    <cellStyle name="Millares" xfId="1" builtinId="3"/>
    <cellStyle name="Normal" xfId="0" builtinId="0"/>
    <cellStyle name="Normal 2" xfId="3"/>
    <cellStyle name="Porcentaje" xfId="2" builtinId="5"/>
  </cellStyles>
  <dxfs count="4">
    <dxf>
      <numFmt numFmtId="171" formatCode="#,##0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CCFFFF"/>
      <color rgb="FF00C0C0"/>
      <color rgb="FF006980"/>
      <color rgb="FF6600FF"/>
      <color rgb="FF8057FF"/>
      <color rgb="FFFF8000"/>
      <color rgb="FF568000"/>
      <color rgb="FF0080C0"/>
      <color rgb="FFFF004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2214544610496"/>
          <c:y val="0.10854818371253022"/>
          <c:w val="0.85793454389629864"/>
          <c:h val="0.764512265374952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'Gráfica pirámide poblacional'!$C$7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'Gráfica pirámide poblacional'!$B$8:$B$21</c:f>
              <c:strCache>
                <c:ptCount val="14"/>
                <c:pt idx="0">
                  <c:v>0- 4</c:v>
                </c:pt>
                <c:pt idx="1">
                  <c:v>5- 9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 y más</c:v>
                </c:pt>
              </c:strCache>
            </c:strRef>
          </c:cat>
          <c:val>
            <c:numRef>
              <c:f>'Gráfica pirámide poblacional'!$C$8:$C$21</c:f>
              <c:numCache>
                <c:formatCode>_-* #,##0_-;\-* #,##0_-;_-* "-"??_-;_-@_-</c:formatCode>
                <c:ptCount val="14"/>
                <c:pt idx="0">
                  <c:v>1153297</c:v>
                </c:pt>
                <c:pt idx="1">
                  <c:v>1090294</c:v>
                </c:pt>
                <c:pt idx="2">
                  <c:v>1008018</c:v>
                </c:pt>
                <c:pt idx="3">
                  <c:v>893687</c:v>
                </c:pt>
                <c:pt idx="4">
                  <c:v>771615</c:v>
                </c:pt>
                <c:pt idx="5">
                  <c:v>624841</c:v>
                </c:pt>
                <c:pt idx="6">
                  <c:v>517919</c:v>
                </c:pt>
                <c:pt idx="7">
                  <c:v>403769</c:v>
                </c:pt>
                <c:pt idx="8">
                  <c:v>311703</c:v>
                </c:pt>
                <c:pt idx="9">
                  <c:v>248840</c:v>
                </c:pt>
                <c:pt idx="10">
                  <c:v>206306</c:v>
                </c:pt>
                <c:pt idx="11">
                  <c:v>173501</c:v>
                </c:pt>
                <c:pt idx="12">
                  <c:v>155222</c:v>
                </c:pt>
                <c:pt idx="13">
                  <c:v>344652</c:v>
                </c:pt>
              </c:numCache>
            </c:numRef>
          </c:val>
        </c:ser>
        <c:ser>
          <c:idx val="1"/>
          <c:order val="1"/>
          <c:tx>
            <c:strRef>
              <c:f>'Gráfica pirámide poblacional'!$D$7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'Gráfica pirámide poblacional'!$B$8:$B$21</c:f>
              <c:strCache>
                <c:ptCount val="14"/>
                <c:pt idx="0">
                  <c:v>0- 4</c:v>
                </c:pt>
                <c:pt idx="1">
                  <c:v>5- 9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 y más</c:v>
                </c:pt>
              </c:strCache>
            </c:strRef>
          </c:cat>
          <c:val>
            <c:numRef>
              <c:f>'Gráfica pirámide poblacional'!$D$8:$D$21</c:f>
              <c:numCache>
                <c:formatCode>#,##0;#,##0</c:formatCode>
                <c:ptCount val="14"/>
                <c:pt idx="0">
                  <c:v>-1153297</c:v>
                </c:pt>
                <c:pt idx="1">
                  <c:v>-1090294</c:v>
                </c:pt>
                <c:pt idx="2">
                  <c:v>-1008018</c:v>
                </c:pt>
                <c:pt idx="3">
                  <c:v>-893687</c:v>
                </c:pt>
                <c:pt idx="4">
                  <c:v>-771615</c:v>
                </c:pt>
                <c:pt idx="5">
                  <c:v>-624841</c:v>
                </c:pt>
                <c:pt idx="6">
                  <c:v>-517919</c:v>
                </c:pt>
                <c:pt idx="7">
                  <c:v>-403769</c:v>
                </c:pt>
                <c:pt idx="8">
                  <c:v>-311703</c:v>
                </c:pt>
                <c:pt idx="9">
                  <c:v>-248840</c:v>
                </c:pt>
                <c:pt idx="10">
                  <c:v>-206306</c:v>
                </c:pt>
                <c:pt idx="11">
                  <c:v>-173501</c:v>
                </c:pt>
                <c:pt idx="12">
                  <c:v>-155222</c:v>
                </c:pt>
                <c:pt idx="13">
                  <c:v>-344652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18807936"/>
        <c:axId val="120034432"/>
      </c:barChart>
      <c:catAx>
        <c:axId val="118807936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s-GT"/>
          </a:p>
        </c:txPr>
        <c:crossAx val="120034432"/>
        <c:crosses val="autoZero"/>
        <c:auto val="1"/>
        <c:lblAlgn val="ctr"/>
        <c:lblOffset val="100"/>
        <c:noMultiLvlLbl val="0"/>
      </c:catAx>
      <c:valAx>
        <c:axId val="12003443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-* #,##0_-;\-* #,##0_-;_-* &quot;-&quot;??_-;_-@_-" sourceLinked="1"/>
        <c:majorTickMark val="out"/>
        <c:minorTickMark val="none"/>
        <c:tickLblPos val="nextTo"/>
        <c:crossAx val="1188079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s-GT"/>
        </a:p>
      </c:txPr>
    </c:legend>
    <c:plotVisOnly val="1"/>
    <c:dispBlanksAs val="gap"/>
    <c:showDLblsOverMax val="0"/>
  </c:chart>
  <c:spPr>
    <a:ln>
      <a:solidFill>
        <a:srgbClr val="FFC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28575</xdr:rowOff>
    </xdr:from>
    <xdr:to>
      <xdr:col>12</xdr:col>
      <xdr:colOff>266700</xdr:colOff>
      <xdr:row>22</xdr:row>
      <xdr:rowOff>109537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" displayName="Tabla2" ref="B7:D21" totalsRowShown="0" tableBorderDxfId="3">
  <autoFilter ref="B7:D21"/>
  <tableColumns count="3">
    <tableColumn id="1" name="Rangos" dataDxfId="2"/>
    <tableColumn id="2" name="Hombres" dataDxfId="1" dataCellStyle="Millares"/>
    <tableColumn id="3" name="Mujeres" dataDxfId="0">
      <calculatedColumnFormula>C8*-1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e.gob.gt/sistema/uploads/2014/01/10/ifRRpEnf0cjUfRZGhyXD7RQjf7EQH2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6"/>
  <sheetViews>
    <sheetView showGridLines="0" tabSelected="1" zoomScaleNormal="100" workbookViewId="0"/>
  </sheetViews>
  <sheetFormatPr baseColWidth="10" defaultRowHeight="15" x14ac:dyDescent="0.25"/>
  <cols>
    <col min="1" max="1" width="11.42578125" style="1"/>
    <col min="2" max="2" width="8" style="1" customWidth="1"/>
    <col min="3" max="3" width="9.28515625" style="1" customWidth="1"/>
    <col min="4" max="4" width="127.5703125" style="876" customWidth="1"/>
  </cols>
  <sheetData>
    <row r="2" spans="2:4" x14ac:dyDescent="0.25">
      <c r="B2" s="606" t="s">
        <v>7</v>
      </c>
    </row>
    <row r="3" spans="2:4" x14ac:dyDescent="0.25">
      <c r="B3" s="681" t="s">
        <v>1201</v>
      </c>
      <c r="C3" s="681"/>
      <c r="D3" s="877"/>
    </row>
    <row r="5" spans="2:4" x14ac:dyDescent="0.25">
      <c r="B5" s="602" t="s">
        <v>0</v>
      </c>
      <c r="C5" s="603"/>
      <c r="D5" s="880"/>
    </row>
    <row r="6" spans="2:4" x14ac:dyDescent="0.25">
      <c r="C6" s="604" t="s">
        <v>838</v>
      </c>
      <c r="D6" s="881"/>
    </row>
    <row r="7" spans="2:4" x14ac:dyDescent="0.25">
      <c r="D7" s="882" t="s">
        <v>843</v>
      </c>
    </row>
    <row r="8" spans="2:4" x14ac:dyDescent="0.25">
      <c r="D8" s="883" t="s">
        <v>844</v>
      </c>
    </row>
    <row r="9" spans="2:4" x14ac:dyDescent="0.25">
      <c r="D9" s="883" t="s">
        <v>842</v>
      </c>
    </row>
    <row r="10" spans="2:4" x14ac:dyDescent="0.25">
      <c r="D10" s="883" t="s">
        <v>1194</v>
      </c>
    </row>
    <row r="11" spans="2:4" x14ac:dyDescent="0.25">
      <c r="D11" s="884" t="s">
        <v>846</v>
      </c>
    </row>
    <row r="12" spans="2:4" x14ac:dyDescent="0.25">
      <c r="C12" s="604" t="s">
        <v>847</v>
      </c>
      <c r="D12" s="885"/>
    </row>
    <row r="13" spans="2:4" ht="30" x14ac:dyDescent="0.25">
      <c r="D13" s="886" t="s">
        <v>848</v>
      </c>
    </row>
    <row r="14" spans="2:4" x14ac:dyDescent="0.25">
      <c r="C14" s="605" t="s">
        <v>849</v>
      </c>
      <c r="D14" s="887"/>
    </row>
    <row r="15" spans="2:4" x14ac:dyDescent="0.25">
      <c r="D15" s="882" t="s">
        <v>850</v>
      </c>
    </row>
    <row r="16" spans="2:4" x14ac:dyDescent="0.25">
      <c r="D16" s="888" t="s">
        <v>852</v>
      </c>
    </row>
    <row r="17" spans="2:4" x14ac:dyDescent="0.25">
      <c r="C17" s="605" t="s">
        <v>853</v>
      </c>
      <c r="D17" s="887"/>
    </row>
    <row r="18" spans="2:4" x14ac:dyDescent="0.25">
      <c r="D18" s="889" t="s">
        <v>854</v>
      </c>
    </row>
    <row r="19" spans="2:4" x14ac:dyDescent="0.25">
      <c r="B19" s="607" t="s">
        <v>1</v>
      </c>
      <c r="C19" s="608"/>
      <c r="D19" s="890"/>
    </row>
    <row r="20" spans="2:4" x14ac:dyDescent="0.25">
      <c r="C20" s="609" t="s">
        <v>855</v>
      </c>
      <c r="D20" s="891"/>
    </row>
    <row r="21" spans="2:4" x14ac:dyDescent="0.25">
      <c r="D21" s="892" t="s">
        <v>1172</v>
      </c>
    </row>
    <row r="22" spans="2:4" ht="16.5" customHeight="1" x14ac:dyDescent="0.25">
      <c r="D22" s="893" t="s">
        <v>1181</v>
      </c>
    </row>
    <row r="23" spans="2:4" x14ac:dyDescent="0.25">
      <c r="D23" s="893" t="s">
        <v>1182</v>
      </c>
    </row>
    <row r="24" spans="2:4" x14ac:dyDescent="0.25">
      <c r="D24" s="893" t="s">
        <v>1183</v>
      </c>
    </row>
    <row r="25" spans="2:4" ht="30" x14ac:dyDescent="0.25">
      <c r="D25" s="894" t="s">
        <v>1184</v>
      </c>
    </row>
    <row r="26" spans="2:4" x14ac:dyDescent="0.25">
      <c r="C26" s="609" t="s">
        <v>1185</v>
      </c>
      <c r="D26" s="891"/>
    </row>
    <row r="27" spans="2:4" x14ac:dyDescent="0.25">
      <c r="D27" s="895" t="s">
        <v>945</v>
      </c>
    </row>
    <row r="28" spans="2:4" x14ac:dyDescent="0.25">
      <c r="C28" s="609" t="s">
        <v>1186</v>
      </c>
      <c r="D28" s="891"/>
    </row>
    <row r="29" spans="2:4" x14ac:dyDescent="0.25">
      <c r="D29" s="895" t="s">
        <v>945</v>
      </c>
    </row>
    <row r="30" spans="2:4" x14ac:dyDescent="0.25">
      <c r="C30" s="609" t="s">
        <v>1187</v>
      </c>
      <c r="D30" s="891"/>
    </row>
    <row r="31" spans="2:4" x14ac:dyDescent="0.25">
      <c r="D31" s="896" t="s">
        <v>1188</v>
      </c>
    </row>
    <row r="32" spans="2:4" x14ac:dyDescent="0.25">
      <c r="D32" s="893" t="s">
        <v>1189</v>
      </c>
    </row>
    <row r="33" spans="2:4" x14ac:dyDescent="0.25">
      <c r="D33" s="893" t="s">
        <v>1190</v>
      </c>
    </row>
    <row r="34" spans="2:4" x14ac:dyDescent="0.25">
      <c r="D34" s="893" t="s">
        <v>1191</v>
      </c>
    </row>
    <row r="35" spans="2:4" x14ac:dyDescent="0.25">
      <c r="D35" s="897" t="s">
        <v>1192</v>
      </c>
    </row>
    <row r="36" spans="2:4" x14ac:dyDescent="0.25">
      <c r="B36" s="610" t="s">
        <v>2</v>
      </c>
      <c r="C36" s="611"/>
      <c r="D36" s="898"/>
    </row>
    <row r="37" spans="2:4" x14ac:dyDescent="0.25">
      <c r="C37" s="612" t="s">
        <v>856</v>
      </c>
      <c r="D37" s="899"/>
    </row>
    <row r="38" spans="2:4" x14ac:dyDescent="0.25">
      <c r="D38" s="900" t="s">
        <v>857</v>
      </c>
    </row>
    <row r="39" spans="2:4" ht="30" x14ac:dyDescent="0.25">
      <c r="D39" s="901" t="s">
        <v>858</v>
      </c>
    </row>
    <row r="40" spans="2:4" x14ac:dyDescent="0.25">
      <c r="D40" s="901" t="s">
        <v>859</v>
      </c>
    </row>
    <row r="41" spans="2:4" x14ac:dyDescent="0.25">
      <c r="D41" s="902" t="s">
        <v>860</v>
      </c>
    </row>
    <row r="42" spans="2:4" x14ac:dyDescent="0.25">
      <c r="C42" s="612" t="s">
        <v>862</v>
      </c>
      <c r="D42" s="899"/>
    </row>
    <row r="43" spans="2:4" x14ac:dyDescent="0.25">
      <c r="D43" s="903" t="s">
        <v>861</v>
      </c>
    </row>
    <row r="44" spans="2:4" x14ac:dyDescent="0.25">
      <c r="C44" s="612" t="s">
        <v>968</v>
      </c>
      <c r="D44" s="899"/>
    </row>
    <row r="45" spans="2:4" x14ac:dyDescent="0.25">
      <c r="D45" s="904" t="s">
        <v>945</v>
      </c>
    </row>
    <row r="46" spans="2:4" x14ac:dyDescent="0.25">
      <c r="C46" s="612" t="s">
        <v>969</v>
      </c>
      <c r="D46" s="899"/>
    </row>
    <row r="47" spans="2:4" x14ac:dyDescent="0.25">
      <c r="D47" s="904" t="s">
        <v>945</v>
      </c>
    </row>
    <row r="48" spans="2:4" x14ac:dyDescent="0.25">
      <c r="C48" s="612" t="s">
        <v>970</v>
      </c>
      <c r="D48" s="899"/>
    </row>
    <row r="49" spans="2:4" x14ac:dyDescent="0.25">
      <c r="D49" s="904" t="s">
        <v>945</v>
      </c>
    </row>
    <row r="50" spans="2:4" x14ac:dyDescent="0.25">
      <c r="C50" s="612" t="s">
        <v>971</v>
      </c>
      <c r="D50" s="899"/>
    </row>
    <row r="51" spans="2:4" x14ac:dyDescent="0.25">
      <c r="D51" s="904" t="s">
        <v>945</v>
      </c>
    </row>
    <row r="52" spans="2:4" x14ac:dyDescent="0.25">
      <c r="B52" s="613" t="s">
        <v>3</v>
      </c>
      <c r="C52" s="614"/>
      <c r="D52" s="905"/>
    </row>
    <row r="53" spans="2:4" x14ac:dyDescent="0.25">
      <c r="C53" s="615" t="s">
        <v>863</v>
      </c>
      <c r="D53" s="906"/>
    </row>
    <row r="54" spans="2:4" ht="15.75" customHeight="1" x14ac:dyDescent="0.25">
      <c r="D54" s="907" t="s">
        <v>864</v>
      </c>
    </row>
    <row r="55" spans="2:4" ht="30" x14ac:dyDescent="0.25">
      <c r="D55" s="908" t="s">
        <v>865</v>
      </c>
    </row>
    <row r="56" spans="2:4" x14ac:dyDescent="0.25">
      <c r="D56" s="909" t="s">
        <v>866</v>
      </c>
    </row>
    <row r="57" spans="2:4" x14ac:dyDescent="0.25">
      <c r="C57" s="615" t="s">
        <v>868</v>
      </c>
      <c r="D57" s="906"/>
    </row>
    <row r="58" spans="2:4" ht="30" x14ac:dyDescent="0.25">
      <c r="D58" s="910" t="s">
        <v>867</v>
      </c>
    </row>
    <row r="59" spans="2:4" x14ac:dyDescent="0.25">
      <c r="C59" s="874" t="s">
        <v>892</v>
      </c>
      <c r="D59" s="906"/>
    </row>
    <row r="60" spans="2:4" ht="30" x14ac:dyDescent="0.25">
      <c r="D60" s="910" t="s">
        <v>869</v>
      </c>
    </row>
    <row r="61" spans="2:4" x14ac:dyDescent="0.25">
      <c r="B61" s="616" t="s">
        <v>4</v>
      </c>
      <c r="C61" s="617"/>
      <c r="D61" s="911"/>
    </row>
    <row r="62" spans="2:4" x14ac:dyDescent="0.25">
      <c r="C62" s="618" t="s">
        <v>870</v>
      </c>
      <c r="D62" s="912"/>
    </row>
    <row r="63" spans="2:4" ht="18.75" customHeight="1" x14ac:dyDescent="0.25">
      <c r="D63" s="913" t="s">
        <v>871</v>
      </c>
    </row>
    <row r="64" spans="2:4" ht="30" x14ac:dyDescent="0.25">
      <c r="D64" s="914" t="s">
        <v>872</v>
      </c>
    </row>
    <row r="65" spans="2:5" x14ac:dyDescent="0.25">
      <c r="C65" s="708" t="s">
        <v>898</v>
      </c>
      <c r="D65" s="915"/>
    </row>
    <row r="66" spans="2:5" ht="30" x14ac:dyDescent="0.25">
      <c r="C66" s="709"/>
      <c r="D66" s="913" t="s">
        <v>997</v>
      </c>
    </row>
    <row r="67" spans="2:5" ht="30" x14ac:dyDescent="0.25">
      <c r="C67" s="709"/>
      <c r="D67" s="916" t="s">
        <v>998</v>
      </c>
      <c r="E67" s="878"/>
    </row>
    <row r="68" spans="2:5" ht="20.25" customHeight="1" x14ac:dyDescent="0.25">
      <c r="D68" s="917" t="s">
        <v>999</v>
      </c>
      <c r="E68" s="879"/>
    </row>
    <row r="69" spans="2:5" x14ac:dyDescent="0.25">
      <c r="D69" s="918" t="s">
        <v>1000</v>
      </c>
    </row>
    <row r="70" spans="2:5" x14ac:dyDescent="0.25">
      <c r="C70" s="875" t="s">
        <v>938</v>
      </c>
      <c r="D70" s="915"/>
    </row>
    <row r="71" spans="2:5" x14ac:dyDescent="0.25">
      <c r="D71" s="913" t="s">
        <v>1001</v>
      </c>
    </row>
    <row r="72" spans="2:5" ht="30" x14ac:dyDescent="0.25">
      <c r="D72" s="914" t="s">
        <v>1002</v>
      </c>
    </row>
    <row r="73" spans="2:5" x14ac:dyDescent="0.25">
      <c r="C73" s="875" t="s">
        <v>944</v>
      </c>
      <c r="D73" s="915"/>
    </row>
    <row r="74" spans="2:5" x14ac:dyDescent="0.25">
      <c r="D74" s="919" t="s">
        <v>945</v>
      </c>
    </row>
    <row r="75" spans="2:5" x14ac:dyDescent="0.25">
      <c r="C75" s="875" t="s">
        <v>943</v>
      </c>
      <c r="D75" s="915"/>
    </row>
    <row r="76" spans="2:5" ht="30" x14ac:dyDescent="0.25">
      <c r="D76" s="920" t="s">
        <v>1003</v>
      </c>
    </row>
    <row r="77" spans="2:5" x14ac:dyDescent="0.25">
      <c r="B77" s="620" t="s">
        <v>5</v>
      </c>
      <c r="C77" s="621"/>
      <c r="D77" s="921"/>
    </row>
    <row r="78" spans="2:5" x14ac:dyDescent="0.25">
      <c r="C78" s="619" t="s">
        <v>873</v>
      </c>
      <c r="D78" s="922"/>
    </row>
    <row r="79" spans="2:5" x14ac:dyDescent="0.25">
      <c r="D79" s="923" t="s">
        <v>962</v>
      </c>
    </row>
    <row r="80" spans="2:5" ht="30" x14ac:dyDescent="0.25">
      <c r="D80" s="924" t="s">
        <v>963</v>
      </c>
    </row>
    <row r="81" spans="2:4" ht="30" x14ac:dyDescent="0.25">
      <c r="D81" s="925" t="s">
        <v>964</v>
      </c>
    </row>
    <row r="82" spans="2:4" x14ac:dyDescent="0.25">
      <c r="C82" s="619" t="s">
        <v>956</v>
      </c>
      <c r="D82" s="922"/>
    </row>
    <row r="83" spans="2:4" ht="30" x14ac:dyDescent="0.25">
      <c r="D83" s="926" t="s">
        <v>965</v>
      </c>
    </row>
    <row r="84" spans="2:4" x14ac:dyDescent="0.25">
      <c r="D84" s="924" t="s">
        <v>966</v>
      </c>
    </row>
    <row r="85" spans="2:4" x14ac:dyDescent="0.25">
      <c r="D85" s="925" t="s">
        <v>874</v>
      </c>
    </row>
    <row r="86" spans="2:4" x14ac:dyDescent="0.25">
      <c r="C86" s="1137" t="s">
        <v>1210</v>
      </c>
      <c r="D86" s="1138"/>
    </row>
    <row r="87" spans="2:4" x14ac:dyDescent="0.25">
      <c r="C87" s="1136"/>
      <c r="D87" s="1139" t="s">
        <v>945</v>
      </c>
    </row>
    <row r="88" spans="2:4" x14ac:dyDescent="0.25">
      <c r="B88" s="622" t="s">
        <v>6</v>
      </c>
      <c r="C88" s="623"/>
      <c r="D88" s="927"/>
    </row>
    <row r="89" spans="2:4" x14ac:dyDescent="0.25">
      <c r="C89" s="624" t="s">
        <v>879</v>
      </c>
      <c r="D89" s="928"/>
    </row>
    <row r="90" spans="2:4" ht="30" x14ac:dyDescent="0.25">
      <c r="D90" s="929" t="s">
        <v>875</v>
      </c>
    </row>
    <row r="91" spans="2:4" ht="30" x14ac:dyDescent="0.25">
      <c r="D91" s="930" t="s">
        <v>876</v>
      </c>
    </row>
    <row r="92" spans="2:4" ht="30" x14ac:dyDescent="0.25">
      <c r="D92" s="930" t="s">
        <v>877</v>
      </c>
    </row>
    <row r="93" spans="2:4" ht="30" x14ac:dyDescent="0.25">
      <c r="D93" s="931" t="s">
        <v>878</v>
      </c>
    </row>
    <row r="94" spans="2:4" x14ac:dyDescent="0.25">
      <c r="C94" s="624" t="s">
        <v>880</v>
      </c>
      <c r="D94" s="928"/>
    </row>
    <row r="95" spans="2:4" ht="30" x14ac:dyDescent="0.25">
      <c r="D95" s="929" t="s">
        <v>881</v>
      </c>
    </row>
    <row r="96" spans="2:4" x14ac:dyDescent="0.25">
      <c r="D96" s="930" t="s">
        <v>882</v>
      </c>
    </row>
    <row r="97" spans="3:4" ht="30" x14ac:dyDescent="0.25">
      <c r="D97" s="930" t="s">
        <v>883</v>
      </c>
    </row>
    <row r="98" spans="3:4" ht="30" x14ac:dyDescent="0.25">
      <c r="D98" s="930" t="s">
        <v>884</v>
      </c>
    </row>
    <row r="99" spans="3:4" ht="30" x14ac:dyDescent="0.25">
      <c r="D99" s="930" t="s">
        <v>885</v>
      </c>
    </row>
    <row r="100" spans="3:4" ht="30" x14ac:dyDescent="0.25">
      <c r="D100" s="931" t="s">
        <v>886</v>
      </c>
    </row>
    <row r="101" spans="3:4" x14ac:dyDescent="0.25">
      <c r="C101" s="624" t="s">
        <v>967</v>
      </c>
      <c r="D101" s="928"/>
    </row>
    <row r="102" spans="3:4" ht="17.25" customHeight="1" x14ac:dyDescent="0.25">
      <c r="C102" s="625"/>
      <c r="D102" s="932" t="s">
        <v>887</v>
      </c>
    </row>
    <row r="103" spans="3:4" ht="15.75" customHeight="1" x14ac:dyDescent="0.25">
      <c r="D103" s="930" t="s">
        <v>888</v>
      </c>
    </row>
    <row r="104" spans="3:4" ht="15.75" customHeight="1" x14ac:dyDescent="0.25">
      <c r="D104" s="930" t="s">
        <v>889</v>
      </c>
    </row>
    <row r="105" spans="3:4" ht="15" customHeight="1" x14ac:dyDescent="0.25">
      <c r="D105" s="930" t="s">
        <v>890</v>
      </c>
    </row>
    <row r="106" spans="3:4" ht="16.5" customHeight="1" x14ac:dyDescent="0.25">
      <c r="D106" s="931" t="s">
        <v>891</v>
      </c>
    </row>
  </sheetData>
  <hyperlinks>
    <hyperlink ref="D7" location="'1-1 Proyecciones población'!A1" display="Cuadro 1-1 Proyecciones de población por año; según departamento. República de Guatemala, años 2008 - 2015."/>
    <hyperlink ref="D8" location="'1-2 Densidad poblacional'!A1" display="Cuadro 1-2 Densidad poblacional por año; según departamento. República de Guatemala, años 2008 - 2015."/>
    <hyperlink ref="D9" location="'1-3 Habitantes por quinquenio'!A1" display="Cuadro 1-3. Número de habitantes, total por sexo; según grupos quinquenales de edad. República de Guatemala, años 2008 - 2015."/>
    <hyperlink ref="D11" location="'1-4 Índice Desarrollo Humano'!A1" display="Cuadro 1-4. Índice de desarrollo humano por componentes; según departamento. República de Guatemala, años 2006 y 2011. "/>
    <hyperlink ref="D13" location="'1-5 NBI'!A1" display="Cuadro 1-5.  Necesidades Básicas Insatisfechas de los hogares rurales en  vivienda, hacinamiento, agua y saneamiento (porcentaje de hogares); según departamento. República de Guatemala, año 2011."/>
    <hyperlink ref="D15" location="'1-6 Mapa pobreza rural'!A1" display="Cuadro 1-6. Mapa de pobreza rural, por departamento y municipio; según tipo de pobreza. República de Guatemala, año 2011."/>
    <hyperlink ref="D16" location="'1-7 Incidencia pobreza'!A1" display="Cuadro 1-7.  Incidencia de pobreza (personas) por departamentos. República de Guatemala, año 2014. "/>
    <hyperlink ref="D18" location="'1-8 Mercado laboral'!A1" display="Cuadro 1-8. Principales poblaciones del mercado laboral. República de Guatemala, varios años."/>
    <hyperlink ref="D38" location="'3-1 Salario mínimo'!A1" display="Cuadro 3-1. Salario mínimo por actividad de actividad económica. República de Guatemala, años 2008-2015."/>
    <hyperlink ref="D39" location="'3-2 Salario medio mensual'!A1" display="Cuadro 3-2. Salario medio mensual de trabajadores afiliados cotizantes al IGSS por año; según departamento. República de Guatemala, años 2010-2014. "/>
    <hyperlink ref="D40" location="'3-3 Ingreso cotizantes IGSS'!A1" display="Cuadro 3-3. Ingreso promedio de cotizantes al IGSS por rama de actividad económica. República de Guatemala, años 2006-2014."/>
    <hyperlink ref="D41" location="'3-4 Ingreso mensual promedio'!A1" display="Cuadro 3-4 Ingreso laboral mensual promedio por características de la población. República de Guatemala, varios años."/>
    <hyperlink ref="D43" location="'3-5 Costo CBA'!A1" display="Cuadro 3-5. Costo y variación de la canasta básica alimentaria y ampliada; según año y mes. República de Guatemala, años 2006-2015."/>
    <hyperlink ref="D54" location="'4-1 Lactancia materna'!A1" display="Cuadro 4-1. Niños menores de 5 años que recibieron lactancia materna; según características varias.  República de Guatemala, años 2008/2009."/>
    <hyperlink ref="D55" location="'4-2 Duración lactancia materna'!A1" display="Cuadro 4-2. Duración mediana de la lactancia para menores de 2 años e intensidad de lactancia en menores de 6 meses por características varias. República de Guatemala, años 2008/2009."/>
    <hyperlink ref="D56" location="'4-3 Tipo de lactancia'!A1" display="Cuadro 4-3. Niños de 0 a 23 meses por tipo de lactancia; según características varias. Repúblic de Guatemala, años 2008/2009.  "/>
    <hyperlink ref="D58" location="'4-4 Mujeres edad fértil'!A1" display="Cuadro 4-4. Distribución porcentual de las mujeres en edad fértil (15 a 49 años de edad), por nivel de educación más alto alcanzado; según características seleccionadas. República de Guatemala, año 2008/2009."/>
    <hyperlink ref="D60" location="'4-5 Mujeres que leen'!A1" display="Cuadro 4-5. Mujeres de 15 a 49 años de edad que leen con facilidad, leen un periódico o ven televisión por lo menos una vez a la semana o escuchan la radio todos los días; según características seleccionadas. República de Guatemala, año 2008/2009."/>
    <hyperlink ref="D63" location="'Cuadro 5-1 Consultas diarrea'!A1" display="Cuadro 5-1. Consultas por diarrea aguda en niños y niñas menores de cinco años; según departamento. República de Guatemala, años 2010-2015."/>
    <hyperlink ref="D64" location="'Cuadro 5-2 IRA'!A1" display="Cuadro 5-2. Consultas por Infecciones Respiratorias Agudas (IRA) en niños y niñas menores de cinco años; según departamento. República de Guatemala, años 2010-2015."/>
    <hyperlink ref="D90" location="'7-1 Presupuesto SAN 2012'!A1" display="Cuadro 7-1. Presupuesto en Seguridad Alimentaria y Nutricional (SAN), del Plan del Pacto Hambre Cero (PH0), por criterios de seguimiento y porcentaje de ejecución; según institución. Año 2012."/>
    <hyperlink ref="D91" location="'7-2 Presupuesto SAN 2013'!A1" display="Cuadro 7-2. Presupuesto en Seguridad Alimentaria y Nutricional (SAN), del Pacto Hambre Cero (PH0); por criterios de seguimiento y porcentaje de ejecución, según institución.  Año 2013."/>
    <hyperlink ref="D92" location="'7-3 Presupuesto SAN 2014'!A1" display="Cuadro 7-3. Presupuesto en Seguridad Alimentaria y Nutricional (SAN), del Pacto Hambre Cero (PH0); por criterios de seguimiento y porcentaje de ejecución, según institución. Año 2014."/>
    <hyperlink ref="D93" location="'7-4 Presupuesto SAN 2015'!A1" display="Cuadro 7-4. Presupuesto en Seguridad Alimentaria y Nutricional (SAN), del Pacto Hambre Cero (PH0); por criterios de seguimiento y porcentaje de ejecución, según institución. Año 2015."/>
    <hyperlink ref="D95" location="'7-5 Presupuesto actividad 2012'!A1" display="Cuadro 7-5. Presupuesto en Seguridad Alimentaria y Nutricional (SAN), del Plan del Pacto Hambre Cero (PH0), por criterios de seguimiento asignado, vigente y ejecutado y porcentaje de ejecución; según actividad presupuestaria. Año 2012."/>
    <hyperlink ref="D96" location="'7-6 Ejecución PPH0 2013'!A1" display="Cuadro 7-6. Ejecución del Plan del Pacto Hambre Cero (PPH0); según componente y porcentaje de ejecución. Año 2013."/>
    <hyperlink ref="D97" location="'7-7 Ejecución PPH0 2014'!A1" display="Cuadro 7-7. Ejecución del Plan del Pacto Hambre Cero (PPH0); por criterios de seguimiento, mes y porcentaje de ejecución, según componentes y eje transversal. Año 2014."/>
    <hyperlink ref="D98" location="'7-8 Ejecución PPH0 2014(2)'!A1" display="Cuadro 7-8. Ejecución del plan del pacto hambre cero (PPH0); por criterios de seguimiento, mes y porcentaje de ejecución, según institución (ministerios, secretarías, descentralizadas) y grupo institucional. Año 2014."/>
    <hyperlink ref="D99" location="'7-9 Ejecución PPH0 2015'!A1" display="Cuadro 7-9. Ejecución del plan del pacto hambre cero (PPH0); por criterios de seguimiento, mes y porcentaje de ejecución, según componentes y eje transversal. Año 2015."/>
    <hyperlink ref="D100" location="'7-10 Ejecución PPH0 2015 (2)'!A1" display="Cuadro 7-10. Ejecución del plan del pacto hambre cero (PPH0); por criterios de seguimiento, mes y porcentaje de ejecución, según institución (ministerios, secretarías, descentralizadas) y grupo institucional. Año 2015."/>
    <hyperlink ref="D102" location="'7-11 Ventana mil días 2013'!A1" display="Cuadro 7-11. Presupuesto de la ventana de los mil días, por criterios de seguimiento y porcentaje de ejecución; según departamento. Año 2013."/>
    <hyperlink ref="D103" location="'7-12 Ventana mil días 2013 (2)'!A1" display="Cuadro 7-12. Presupuesto de la ventana de los mil días, por criterios de seguimiento y porcentaje de ejecución; según tipo de acción. Año 2013."/>
    <hyperlink ref="D104" location="'7-13 Ventana mil días 2014'!A1" display="Cuadro 7-13. Presupuesto de la ventana de los mil días, por criterios de seguimiento y porcentaje de ejecución; según tipo de acción. Año 2014."/>
    <hyperlink ref="D105" location="'7-15 Ventana mil días 2015'!A1" display="Cuadro 7-15. Presupuesto de la ventana de los mil días, por criterios de seguimiento y porcentaje de ejecución; según departamento. Año 2015."/>
    <hyperlink ref="D106" location="'7-16 Ventana mil días 2015(2)'!A1" display="Cuadro 7-16. Presupuesto de la ventana de los mil días, por criterios de seguimiento y porcentaje de ejecución; según tipo de acción. Año 2015."/>
    <hyperlink ref="D79" location="'6-1 Mujeres edad fértil '!A1" display="Cuadro 6-1. Mujeres en edad fértil y menores de 5 años con anemia; según área, departamento y pertenencia étnica. Años 2008/2009."/>
    <hyperlink ref="D80" location="'6-2 Mujeres y peso'!A1" display="Cuadro 6-2.  Distribución de las mujeres no embarazadas, por valor del Índice de Masa Corporal; según características varias. República de Guatemala, años 2008/2009."/>
    <hyperlink ref="D81" location="'6-3 Talla en madres'!A1" display="Cuadro 6-3. Indicadores de talla de las madres de niños y niñas menores de 5 años; según características varias. República de Guatemala, años 2008/2009."/>
    <hyperlink ref="D83" location="'6-4 Tipo de desnutrición'!A1" display="Cuadro 6-4.  Menores de 5 años por tipo de desnutrición; según área, región, categoría étnica y nivel de educación de la madre. República de Guatemala, años 2008/2009."/>
    <hyperlink ref="D84" location="'6-5 Anemia'!A1" display="Cuadro 6-5. Niños y niñas de 6 a 59 meses con anemia; según características varias. República de Guatemala, años 2008/2009."/>
    <hyperlink ref="D66" location="'5-3 Mujeres embarazadas'!A1" display="Cuadro 5-3. Mujeres embarazadas al momento de la encuesta, que recibieron atención pre natal, por establecimiento o lugar a donde asistieron; según características varias. República de Guatemala, año 2008/2009."/>
    <hyperlink ref="D67" location="'5-4 Atención prenatal'!A1" display="Cuadro 5-4. Distribución porcentual de niñas y niños nacidos vivios en los cinco años anteriores a la encuesta, por trimestre en que las madres recibieron su primera atención prenatal; según características varias. República de Guatemala, años 2008/2009."/>
    <hyperlink ref="D68" location="'5-5 Vacunación por mes'!A1" display="Cuadro 5-5. Esquema de vacunación por mes y departamento; según según tipo de vacunas y grupos de edad. República de Guatemala, año 2015."/>
    <hyperlink ref="D69" location="'5-6 Vacunación grupos de edad'!A1" display="Cuadro 5-6.  Esquema de vacunación por mes y departamento; según tipo de vacunas y grupos de edad. República de Guatemala, año 2015."/>
    <hyperlink ref="D71" location="'5-7 Red distribución agua'!A1" display="Cuadro 5-7. Hogares conectados a red de distribución de agua y drenajes; según características varias. República de Guatemala, año 2014."/>
    <hyperlink ref="D72" location="'5-8 Tipo de material'!A1" display="Cuadro 5-8. Hogares por tipo de material predominante en las paredes, techo y piso de la vivienda del hogar; según características varias. República de Guatemala, año 2014."/>
    <hyperlink ref="D21" location="'2-1 Maíz producción'!A1" display="Cuadro 2-1. Maíz (Zea mays) por área cosechada, producción y rendimiento; según año agrícola. República de Guatemala, años varios."/>
    <hyperlink ref="D22" location="'2-2 Frijol producción'!A1" display="Cuadro 2-2. Frijol (Phaseolus vulgaris) por área cosechada, producción y rendimiento; según año agrícola. República de Guatemala, años varios."/>
    <hyperlink ref="D23" location="'2-3 Arroz producción'!A1" display="Cuadro 2-3. Arroz (Oryza sativa), por área cosechada, producción y rendimiento; según año agrícola. República de Guatemala, años varios."/>
    <hyperlink ref="D24" location="'2-4 Trigo producción'!A1" display="Cuadro 2-4. Trigo (Triticum spp.), por área cosechada, producción y rendimiento; según año agrícola. República de Guatemala, años varios."/>
    <hyperlink ref="D25" location="'2-5 Ajonjolí producción'!A1" display="Cuadro 2-5. Ajonjolí (Sesamum indicum), por área cosechada, producción y rendimiento; según año agrícola. República de Guatemala, años varios."/>
    <hyperlink ref="D31" location="'2-6 Maíz comercio exterior'!A1" display="Cuadro 2-6. Comercio exterior de maíz blanco y maíz amarillo; según año. República de Guatemala, período 2005/2014.  "/>
    <hyperlink ref="D32" location="'2-7 Frijol comercio exterior'!A1" display="Cuadro 2-7. Comercio exterior de frijol (Phaseolus vulgaris); según año. República de Guatemala, período 2005/2014. "/>
    <hyperlink ref="D33" location="'2-8 Arroz comercio exterior'!A1" display="Cuadro 2-8. Comercio exterior de arroz (Oriza sativa); según año. República de Guatemala, período 2005/2014.  "/>
    <hyperlink ref="D34" location="'2-9 Trigo comercio exterior'!A1" display="Cuadro 2-9. Comercio exterior de trigo (Triticum spp.); según año. República de Guatemala, período 2005/2014.  "/>
    <hyperlink ref="D35" location="'2-10 Ajonjolí comercio exterior'!A1" display="Cuadro 2-10. Comercio exterior de ajonjolí (Sesamum indicum); según año. República de Guatemala, período 2005/2014.  "/>
    <hyperlink ref="D10" location="'Gráfica pirámide poblacional'!A1" display="Figura 5. Pirámide poblacional. Año 2015.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showGridLines="0" workbookViewId="0"/>
  </sheetViews>
  <sheetFormatPr baseColWidth="10" defaultRowHeight="15" x14ac:dyDescent="0.25"/>
  <cols>
    <col min="2" max="2" width="30.28515625" customWidth="1"/>
    <col min="3" max="5" width="12.42578125" bestFit="1" customWidth="1"/>
    <col min="6" max="6" width="13.42578125" bestFit="1" customWidth="1"/>
    <col min="7" max="7" width="14.28515625" bestFit="1" customWidth="1"/>
  </cols>
  <sheetData>
    <row r="2" spans="2:7" x14ac:dyDescent="0.25">
      <c r="B2" s="601" t="s">
        <v>7</v>
      </c>
    </row>
    <row r="4" spans="2:7" x14ac:dyDescent="0.25">
      <c r="B4" s="128" t="s">
        <v>374</v>
      </c>
      <c r="C4" s="128"/>
      <c r="D4" s="128"/>
      <c r="E4" s="128"/>
      <c r="F4" s="128"/>
      <c r="G4" s="128"/>
    </row>
    <row r="5" spans="2:7" x14ac:dyDescent="0.25">
      <c r="B5" s="129" t="s">
        <v>375</v>
      </c>
      <c r="C5" s="128"/>
      <c r="D5" s="128"/>
      <c r="E5" s="128"/>
      <c r="F5" s="128"/>
      <c r="G5" s="128"/>
    </row>
    <row r="6" spans="2:7" ht="15.75" thickBot="1" x14ac:dyDescent="0.3">
      <c r="B6" s="23"/>
      <c r="C6" s="23"/>
      <c r="D6" s="23"/>
      <c r="E6" s="23"/>
      <c r="F6" s="23"/>
      <c r="G6" s="23"/>
    </row>
    <row r="7" spans="2:7" x14ac:dyDescent="0.25">
      <c r="B7" s="130"/>
      <c r="C7" s="5" t="s">
        <v>376</v>
      </c>
      <c r="D7" s="5" t="s">
        <v>377</v>
      </c>
      <c r="E7" s="5" t="s">
        <v>378</v>
      </c>
      <c r="F7" s="5" t="s">
        <v>379</v>
      </c>
      <c r="G7" s="6" t="s">
        <v>380</v>
      </c>
    </row>
    <row r="8" spans="2:7" x14ac:dyDescent="0.25">
      <c r="B8" s="131" t="s">
        <v>10</v>
      </c>
      <c r="C8" s="131" t="s">
        <v>11</v>
      </c>
      <c r="D8" s="131" t="s">
        <v>12</v>
      </c>
      <c r="E8" s="131" t="s">
        <v>13</v>
      </c>
      <c r="F8" s="131" t="s">
        <v>14</v>
      </c>
      <c r="G8" s="132" t="s">
        <v>15</v>
      </c>
    </row>
    <row r="9" spans="2:7" x14ac:dyDescent="0.25">
      <c r="B9" s="133" t="s">
        <v>381</v>
      </c>
      <c r="C9" s="134">
        <v>9531370</v>
      </c>
      <c r="D9" s="134">
        <v>9739570</v>
      </c>
      <c r="E9" s="134">
        <v>9894951</v>
      </c>
      <c r="F9" s="134">
        <v>10004388</v>
      </c>
      <c r="G9" s="135">
        <v>10498289</v>
      </c>
    </row>
    <row r="10" spans="2:7" x14ac:dyDescent="0.25">
      <c r="B10" s="136" t="s">
        <v>382</v>
      </c>
      <c r="C10" s="137"/>
      <c r="D10" s="137"/>
      <c r="E10" s="137"/>
      <c r="F10" s="137"/>
      <c r="G10" s="138"/>
    </row>
    <row r="11" spans="2:7" x14ac:dyDescent="0.25">
      <c r="B11" s="139" t="s">
        <v>383</v>
      </c>
      <c r="C11" s="140">
        <v>4479049</v>
      </c>
      <c r="D11" s="140">
        <v>4515379</v>
      </c>
      <c r="E11" s="140">
        <v>4664729</v>
      </c>
      <c r="F11" s="140">
        <v>4661797</v>
      </c>
      <c r="G11" s="141">
        <v>4965724</v>
      </c>
    </row>
    <row r="12" spans="2:7" x14ac:dyDescent="0.25">
      <c r="B12" s="139" t="s">
        <v>384</v>
      </c>
      <c r="C12" s="140">
        <v>5052321</v>
      </c>
      <c r="D12" s="140">
        <v>5224191</v>
      </c>
      <c r="E12" s="140">
        <v>5230222</v>
      </c>
      <c r="F12" s="140">
        <v>5342591</v>
      </c>
      <c r="G12" s="141">
        <v>5532565</v>
      </c>
    </row>
    <row r="13" spans="2:7" x14ac:dyDescent="0.25">
      <c r="B13" s="136" t="s">
        <v>385</v>
      </c>
      <c r="C13" s="137"/>
      <c r="D13" s="137"/>
      <c r="E13" s="137"/>
      <c r="F13" s="137"/>
      <c r="G13" s="138"/>
    </row>
    <row r="14" spans="2:7" x14ac:dyDescent="0.25">
      <c r="B14" s="139" t="s">
        <v>386</v>
      </c>
      <c r="C14" s="140">
        <v>1925399</v>
      </c>
      <c r="D14" s="140">
        <v>1976479</v>
      </c>
      <c r="E14" s="140">
        <v>1986084</v>
      </c>
      <c r="F14" s="140">
        <v>2019873</v>
      </c>
      <c r="G14" s="141">
        <v>2052166</v>
      </c>
    </row>
    <row r="15" spans="2:7" x14ac:dyDescent="0.25">
      <c r="B15" s="139" t="s">
        <v>387</v>
      </c>
      <c r="C15" s="140">
        <v>2990735</v>
      </c>
      <c r="D15" s="140">
        <v>3036487</v>
      </c>
      <c r="E15" s="140">
        <v>3133478</v>
      </c>
      <c r="F15" s="140">
        <v>3292012</v>
      </c>
      <c r="G15" s="141">
        <v>3518609</v>
      </c>
    </row>
    <row r="16" spans="2:7" x14ac:dyDescent="0.25">
      <c r="B16" s="139" t="s">
        <v>388</v>
      </c>
      <c r="C16" s="140">
        <v>4615236</v>
      </c>
      <c r="D16" s="140">
        <v>4726604</v>
      </c>
      <c r="E16" s="140">
        <v>4775389</v>
      </c>
      <c r="F16" s="140">
        <v>4692503</v>
      </c>
      <c r="G16" s="141">
        <v>4927514</v>
      </c>
    </row>
    <row r="17" spans="2:7" x14ac:dyDescent="0.25">
      <c r="B17" s="133" t="s">
        <v>389</v>
      </c>
      <c r="C17" s="134">
        <v>6235064</v>
      </c>
      <c r="D17" s="134">
        <v>5909774</v>
      </c>
      <c r="E17" s="134">
        <v>5990436</v>
      </c>
      <c r="F17" s="134">
        <v>6168470</v>
      </c>
      <c r="G17" s="135">
        <v>6316005</v>
      </c>
    </row>
    <row r="18" spans="2:7" x14ac:dyDescent="0.25">
      <c r="B18" s="136" t="s">
        <v>382</v>
      </c>
      <c r="C18" s="137"/>
      <c r="D18" s="137"/>
      <c r="E18" s="137"/>
      <c r="F18" s="137"/>
      <c r="G18" s="138"/>
    </row>
    <row r="19" spans="2:7" x14ac:dyDescent="0.25">
      <c r="B19" s="139" t="s">
        <v>383</v>
      </c>
      <c r="C19" s="140">
        <v>3924339</v>
      </c>
      <c r="D19" s="140">
        <v>3790390</v>
      </c>
      <c r="E19" s="140">
        <v>3868166</v>
      </c>
      <c r="F19" s="140">
        <v>3956756</v>
      </c>
      <c r="G19" s="141">
        <v>4107605</v>
      </c>
    </row>
    <row r="20" spans="2:7" x14ac:dyDescent="0.25">
      <c r="B20" s="139" t="s">
        <v>384</v>
      </c>
      <c r="C20" s="140">
        <v>2310725</v>
      </c>
      <c r="D20" s="140">
        <v>2119384</v>
      </c>
      <c r="E20" s="140">
        <v>2122270</v>
      </c>
      <c r="F20" s="140">
        <v>2211714</v>
      </c>
      <c r="G20" s="141">
        <v>2208400</v>
      </c>
    </row>
    <row r="21" spans="2:7" x14ac:dyDescent="0.25">
      <c r="B21" s="136" t="s">
        <v>385</v>
      </c>
      <c r="C21" s="137"/>
      <c r="D21" s="137"/>
      <c r="E21" s="137"/>
      <c r="F21" s="137"/>
      <c r="G21" s="138"/>
    </row>
    <row r="22" spans="2:7" x14ac:dyDescent="0.25">
      <c r="B22" s="139" t="s">
        <v>386</v>
      </c>
      <c r="C22" s="140">
        <v>1240741</v>
      </c>
      <c r="D22" s="140">
        <v>1273729</v>
      </c>
      <c r="E22" s="140">
        <v>1311235</v>
      </c>
      <c r="F22" s="140">
        <v>1316948</v>
      </c>
      <c r="G22" s="141">
        <v>1344195</v>
      </c>
    </row>
    <row r="23" spans="2:7" x14ac:dyDescent="0.25">
      <c r="B23" s="139" t="s">
        <v>387</v>
      </c>
      <c r="C23" s="140">
        <v>1976966</v>
      </c>
      <c r="D23" s="140">
        <v>1808453</v>
      </c>
      <c r="E23" s="140">
        <v>1881020</v>
      </c>
      <c r="F23" s="140">
        <v>2045120</v>
      </c>
      <c r="G23" s="141">
        <v>2116184</v>
      </c>
    </row>
    <row r="24" spans="2:7" x14ac:dyDescent="0.25">
      <c r="B24" s="139" t="s">
        <v>388</v>
      </c>
      <c r="C24" s="140">
        <v>3017357</v>
      </c>
      <c r="D24" s="140">
        <v>2827592</v>
      </c>
      <c r="E24" s="140">
        <v>2798181</v>
      </c>
      <c r="F24" s="140">
        <v>2806402</v>
      </c>
      <c r="G24" s="141">
        <v>2855626</v>
      </c>
    </row>
    <row r="25" spans="2:7" x14ac:dyDescent="0.25">
      <c r="B25" s="133" t="s">
        <v>390</v>
      </c>
      <c r="C25" s="134">
        <v>6055826</v>
      </c>
      <c r="D25" s="134">
        <v>5721081</v>
      </c>
      <c r="E25" s="134">
        <v>5811193</v>
      </c>
      <c r="F25" s="134">
        <v>5988175</v>
      </c>
      <c r="G25" s="135">
        <v>6131995</v>
      </c>
    </row>
    <row r="26" spans="2:7" x14ac:dyDescent="0.25">
      <c r="B26" s="136" t="s">
        <v>382</v>
      </c>
      <c r="C26" s="137"/>
      <c r="D26" s="137"/>
      <c r="E26" s="137"/>
      <c r="F26" s="137"/>
      <c r="G26" s="138"/>
    </row>
    <row r="27" spans="2:7" x14ac:dyDescent="0.25">
      <c r="B27" s="139" t="s">
        <v>383</v>
      </c>
      <c r="C27" s="140">
        <v>3829175</v>
      </c>
      <c r="D27" s="140">
        <v>3699178</v>
      </c>
      <c r="E27" s="140">
        <v>3750099</v>
      </c>
      <c r="F27" s="140">
        <v>3859890</v>
      </c>
      <c r="G27" s="141">
        <v>3995886</v>
      </c>
    </row>
    <row r="28" spans="2:7" x14ac:dyDescent="0.25">
      <c r="B28" s="139" t="s">
        <v>384</v>
      </c>
      <c r="C28" s="140">
        <v>2226651</v>
      </c>
      <c r="D28" s="140">
        <v>2021903</v>
      </c>
      <c r="E28" s="140">
        <v>2061094</v>
      </c>
      <c r="F28" s="140">
        <v>2128285</v>
      </c>
      <c r="G28" s="141">
        <v>2136109</v>
      </c>
    </row>
    <row r="29" spans="2:7" x14ac:dyDescent="0.25">
      <c r="B29" s="136" t="s">
        <v>385</v>
      </c>
      <c r="C29" s="137"/>
      <c r="D29" s="137"/>
      <c r="E29" s="137"/>
      <c r="F29" s="137"/>
      <c r="G29" s="138"/>
    </row>
    <row r="30" spans="2:7" x14ac:dyDescent="0.25">
      <c r="B30" s="139" t="s">
        <v>386</v>
      </c>
      <c r="C30" s="140">
        <v>1157608</v>
      </c>
      <c r="D30" s="140">
        <v>1195193</v>
      </c>
      <c r="E30" s="140">
        <v>1243210</v>
      </c>
      <c r="F30" s="140">
        <v>1242402</v>
      </c>
      <c r="G30" s="141">
        <v>1281013</v>
      </c>
    </row>
    <row r="31" spans="2:7" x14ac:dyDescent="0.25">
      <c r="B31" s="139" t="s">
        <v>387</v>
      </c>
      <c r="C31" s="140">
        <v>1930524</v>
      </c>
      <c r="D31" s="140">
        <v>1766307</v>
      </c>
      <c r="E31" s="140">
        <v>1829287</v>
      </c>
      <c r="F31" s="140">
        <v>1978343</v>
      </c>
      <c r="G31" s="141">
        <v>2047652</v>
      </c>
    </row>
    <row r="32" spans="2:7" ht="15.75" thickBot="1" x14ac:dyDescent="0.3">
      <c r="B32" s="142" t="s">
        <v>388</v>
      </c>
      <c r="C32" s="143">
        <v>2967694</v>
      </c>
      <c r="D32" s="143">
        <v>2759581</v>
      </c>
      <c r="E32" s="143">
        <v>2738696</v>
      </c>
      <c r="F32" s="143">
        <v>2767430</v>
      </c>
      <c r="G32" s="144">
        <v>2803330</v>
      </c>
    </row>
    <row r="33" spans="2:7" x14ac:dyDescent="0.25">
      <c r="B33" s="128" t="s">
        <v>893</v>
      </c>
      <c r="C33" s="128"/>
      <c r="D33" s="128"/>
      <c r="E33" s="128"/>
      <c r="F33" s="128"/>
      <c r="G33" s="145"/>
    </row>
  </sheetData>
  <hyperlinks>
    <hyperlink ref="B2" location="'Índice de cuadros'!A1" display="Índice de cuadro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showGridLines="0" workbookViewId="0"/>
  </sheetViews>
  <sheetFormatPr baseColWidth="10" defaultRowHeight="15" x14ac:dyDescent="0.25"/>
  <cols>
    <col min="2" max="2" width="15.7109375" customWidth="1"/>
    <col min="3" max="3" width="14.28515625" bestFit="1" customWidth="1"/>
    <col min="4" max="4" width="14.28515625" customWidth="1"/>
    <col min="5" max="5" width="14.140625" customWidth="1"/>
    <col min="6" max="6" width="10.28515625" customWidth="1"/>
  </cols>
  <sheetData>
    <row r="2" spans="2:6" x14ac:dyDescent="0.25">
      <c r="B2" s="601" t="s">
        <v>7</v>
      </c>
    </row>
    <row r="4" spans="2:6" ht="27" customHeight="1" x14ac:dyDescent="0.25">
      <c r="B4" s="958" t="s">
        <v>1004</v>
      </c>
      <c r="C4" s="958"/>
      <c r="D4" s="958"/>
      <c r="E4" s="958"/>
      <c r="F4" s="751"/>
    </row>
    <row r="5" spans="2:6" ht="15.75" thickBot="1" x14ac:dyDescent="0.3">
      <c r="B5" s="180"/>
      <c r="C5" s="180"/>
      <c r="D5" s="180"/>
      <c r="E5" s="180"/>
      <c r="F5" s="752"/>
    </row>
    <row r="6" spans="2:6" x14ac:dyDescent="0.25">
      <c r="B6" s="959" t="s">
        <v>1005</v>
      </c>
      <c r="C6" s="961" t="s">
        <v>1006</v>
      </c>
      <c r="D6" s="962"/>
      <c r="E6" s="963"/>
      <c r="F6" s="753"/>
    </row>
    <row r="7" spans="2:6" ht="24.75" x14ac:dyDescent="0.25">
      <c r="B7" s="960"/>
      <c r="C7" s="754" t="s">
        <v>1007</v>
      </c>
      <c r="D7" s="755" t="s">
        <v>1008</v>
      </c>
      <c r="E7" s="754" t="s">
        <v>1009</v>
      </c>
      <c r="F7" s="756"/>
    </row>
    <row r="8" spans="2:6" x14ac:dyDescent="0.25">
      <c r="B8" s="757" t="s">
        <v>10</v>
      </c>
      <c r="C8" s="758" t="s">
        <v>11</v>
      </c>
      <c r="D8" s="758" t="s">
        <v>12</v>
      </c>
      <c r="E8" s="759" t="s">
        <v>13</v>
      </c>
      <c r="F8" s="760"/>
    </row>
    <row r="9" spans="2:6" x14ac:dyDescent="0.25">
      <c r="B9" s="761" t="s">
        <v>1010</v>
      </c>
      <c r="C9" s="762">
        <v>1174955</v>
      </c>
      <c r="D9" s="762">
        <v>35842974</v>
      </c>
      <c r="E9" s="862">
        <f t="shared" ref="E9:E14" si="0">D9/C9</f>
        <v>30.505827031673554</v>
      </c>
      <c r="F9" s="763"/>
    </row>
    <row r="10" spans="2:6" x14ac:dyDescent="0.25">
      <c r="B10" s="764" t="s">
        <v>1011</v>
      </c>
      <c r="C10" s="765">
        <v>1175255</v>
      </c>
      <c r="D10" s="765">
        <v>36117212</v>
      </c>
      <c r="E10" s="863">
        <f t="shared" si="0"/>
        <v>30.731383401900015</v>
      </c>
      <c r="F10" s="763"/>
    </row>
    <row r="11" spans="2:6" x14ac:dyDescent="0.25">
      <c r="B11" s="766" t="s">
        <v>1012</v>
      </c>
      <c r="C11" s="767">
        <v>1199900</v>
      </c>
      <c r="D11" s="767">
        <v>36932600</v>
      </c>
      <c r="E11" s="862">
        <f t="shared" si="0"/>
        <v>30.779731644303691</v>
      </c>
      <c r="F11" s="861"/>
    </row>
    <row r="12" spans="2:6" x14ac:dyDescent="0.25">
      <c r="B12" s="764" t="s">
        <v>1013</v>
      </c>
      <c r="C12" s="765">
        <v>1211900</v>
      </c>
      <c r="D12" s="765">
        <v>37995900</v>
      </c>
      <c r="E12" s="863">
        <f t="shared" si="0"/>
        <v>31.352339301922601</v>
      </c>
      <c r="F12" s="861"/>
    </row>
    <row r="13" spans="2:6" x14ac:dyDescent="0.25">
      <c r="B13" s="766" t="s">
        <v>1014</v>
      </c>
      <c r="C13" s="767">
        <v>1233300</v>
      </c>
      <c r="D13" s="767">
        <v>39576500</v>
      </c>
      <c r="E13" s="862">
        <f t="shared" si="0"/>
        <v>32.089921349225655</v>
      </c>
      <c r="F13" s="861"/>
    </row>
    <row r="14" spans="2:6" ht="15.75" thickBot="1" x14ac:dyDescent="0.3">
      <c r="B14" s="768" t="s">
        <v>1015</v>
      </c>
      <c r="C14" s="769">
        <v>1247100</v>
      </c>
      <c r="D14" s="769">
        <v>40724100</v>
      </c>
      <c r="E14" s="864">
        <f t="shared" si="0"/>
        <v>32.655039692085637</v>
      </c>
      <c r="F14" s="861"/>
    </row>
    <row r="15" spans="2:6" x14ac:dyDescent="0.25">
      <c r="B15" s="964" t="s">
        <v>1016</v>
      </c>
      <c r="C15" s="964"/>
      <c r="D15" s="964"/>
      <c r="E15" s="964"/>
      <c r="F15" s="763"/>
    </row>
    <row r="16" spans="2:6" ht="17.25" customHeight="1" x14ac:dyDescent="0.25">
      <c r="B16" s="2" t="s">
        <v>1017</v>
      </c>
      <c r="C16" s="23"/>
      <c r="D16" s="23"/>
      <c r="E16" s="23"/>
      <c r="F16" s="763"/>
    </row>
    <row r="17" spans="2:6" ht="15" customHeight="1" x14ac:dyDescent="0.25">
      <c r="B17" s="946" t="s">
        <v>1197</v>
      </c>
      <c r="C17" s="946"/>
      <c r="D17" s="946"/>
      <c r="E17" s="946"/>
      <c r="F17" s="763"/>
    </row>
    <row r="18" spans="2:6" x14ac:dyDescent="0.25">
      <c r="B18" s="23"/>
      <c r="C18" s="23"/>
      <c r="D18" s="23"/>
      <c r="E18" s="23"/>
      <c r="F18" s="763"/>
    </row>
    <row r="19" spans="2:6" ht="39" customHeight="1" x14ac:dyDescent="0.25">
      <c r="B19" s="948" t="s">
        <v>1018</v>
      </c>
      <c r="C19" s="948"/>
      <c r="D19" s="948"/>
      <c r="E19" s="948"/>
      <c r="F19" s="763"/>
    </row>
  </sheetData>
  <mergeCells count="6">
    <mergeCell ref="B19:E19"/>
    <mergeCell ref="B4:E4"/>
    <mergeCell ref="B6:B7"/>
    <mergeCell ref="C6:E6"/>
    <mergeCell ref="B15:E15"/>
    <mergeCell ref="B17:E1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showGridLines="0" workbookViewId="0">
      <selection activeCell="B17" sqref="B17:E17"/>
    </sheetView>
  </sheetViews>
  <sheetFormatPr baseColWidth="10" defaultRowHeight="15" x14ac:dyDescent="0.25"/>
  <cols>
    <col min="2" max="2" width="15.7109375" customWidth="1"/>
    <col min="3" max="3" width="14.28515625" bestFit="1" customWidth="1"/>
    <col min="4" max="4" width="14.28515625" customWidth="1"/>
    <col min="5" max="5" width="14.140625" customWidth="1"/>
  </cols>
  <sheetData>
    <row r="2" spans="2:6" x14ac:dyDescent="0.25">
      <c r="B2" s="601" t="s">
        <v>7</v>
      </c>
    </row>
    <row r="4" spans="2:6" ht="27" customHeight="1" x14ac:dyDescent="0.25">
      <c r="B4" s="958" t="s">
        <v>1173</v>
      </c>
      <c r="C4" s="958"/>
      <c r="D4" s="958"/>
      <c r="E4" s="958"/>
    </row>
    <row r="5" spans="2:6" ht="15.75" thickBot="1" x14ac:dyDescent="0.3">
      <c r="B5" s="180"/>
      <c r="C5" s="180"/>
      <c r="D5" s="180"/>
      <c r="E5" s="180"/>
    </row>
    <row r="6" spans="2:6" x14ac:dyDescent="0.25">
      <c r="B6" s="959" t="s">
        <v>1005</v>
      </c>
      <c r="C6" s="961" t="s">
        <v>1028</v>
      </c>
      <c r="D6" s="962"/>
      <c r="E6" s="963"/>
    </row>
    <row r="7" spans="2:6" ht="24.75" x14ac:dyDescent="0.25">
      <c r="B7" s="960"/>
      <c r="C7" s="754" t="s">
        <v>1007</v>
      </c>
      <c r="D7" s="755" t="s">
        <v>1008</v>
      </c>
      <c r="E7" s="754" t="s">
        <v>1009</v>
      </c>
    </row>
    <row r="8" spans="2:6" x14ac:dyDescent="0.25">
      <c r="B8" s="757" t="s">
        <v>10</v>
      </c>
      <c r="C8" s="758" t="s">
        <v>11</v>
      </c>
      <c r="D8" s="758" t="s">
        <v>12</v>
      </c>
      <c r="E8" s="759" t="s">
        <v>13</v>
      </c>
    </row>
    <row r="9" spans="2:6" x14ac:dyDescent="0.25">
      <c r="B9" s="761" t="s">
        <v>1010</v>
      </c>
      <c r="C9" s="762">
        <v>336500</v>
      </c>
      <c r="D9" s="762">
        <v>4367660</v>
      </c>
      <c r="E9" s="862">
        <f>D9/C9</f>
        <v>12.979673105497771</v>
      </c>
    </row>
    <row r="10" spans="2:6" x14ac:dyDescent="0.25">
      <c r="B10" s="764" t="s">
        <v>1011</v>
      </c>
      <c r="C10" s="765">
        <v>336756</v>
      </c>
      <c r="D10" s="765">
        <v>4610828</v>
      </c>
      <c r="E10" s="865">
        <f t="shared" ref="E10:E14" si="0">D10/C10</f>
        <v>13.691895615816794</v>
      </c>
    </row>
    <row r="11" spans="2:6" x14ac:dyDescent="0.25">
      <c r="B11" s="766" t="s">
        <v>1012</v>
      </c>
      <c r="C11" s="767">
        <v>339200</v>
      </c>
      <c r="D11" s="767">
        <v>4704200</v>
      </c>
      <c r="E11" s="862">
        <f>D11/C11</f>
        <v>13.868514150943396</v>
      </c>
      <c r="F11" s="710"/>
    </row>
    <row r="12" spans="2:6" x14ac:dyDescent="0.25">
      <c r="B12" s="764" t="s">
        <v>1013</v>
      </c>
      <c r="C12" s="765">
        <v>345400</v>
      </c>
      <c r="D12" s="765">
        <v>4845500</v>
      </c>
      <c r="E12" s="865">
        <f t="shared" si="0"/>
        <v>14.028662420382165</v>
      </c>
      <c r="F12" s="710"/>
    </row>
    <row r="13" spans="2:6" x14ac:dyDescent="0.25">
      <c r="B13" s="766" t="s">
        <v>1014</v>
      </c>
      <c r="C13" s="767">
        <v>352500</v>
      </c>
      <c r="D13" s="767">
        <v>5026200</v>
      </c>
      <c r="E13" s="862">
        <f>D13/C13</f>
        <v>14.258723404255319</v>
      </c>
      <c r="F13" s="710"/>
    </row>
    <row r="14" spans="2:6" ht="15.75" thickBot="1" x14ac:dyDescent="0.3">
      <c r="B14" s="768" t="s">
        <v>1015</v>
      </c>
      <c r="C14" s="769">
        <v>358300</v>
      </c>
      <c r="D14" s="769">
        <v>5181500</v>
      </c>
      <c r="E14" s="866">
        <f t="shared" si="0"/>
        <v>14.461345241417806</v>
      </c>
      <c r="F14" s="710"/>
    </row>
    <row r="15" spans="2:6" x14ac:dyDescent="0.25">
      <c r="B15" s="965" t="s">
        <v>1029</v>
      </c>
      <c r="C15" s="964"/>
      <c r="D15" s="964"/>
      <c r="E15" s="964"/>
    </row>
    <row r="16" spans="2:6" x14ac:dyDescent="0.25">
      <c r="B16" s="966" t="s">
        <v>1017</v>
      </c>
      <c r="C16" s="966"/>
      <c r="D16" s="966"/>
      <c r="E16" s="966"/>
    </row>
    <row r="17" spans="2:5" ht="15" customHeight="1" x14ac:dyDescent="0.25">
      <c r="B17" s="946" t="s">
        <v>1198</v>
      </c>
      <c r="C17" s="946"/>
      <c r="D17" s="946"/>
      <c r="E17" s="946"/>
    </row>
    <row r="18" spans="2:5" x14ac:dyDescent="0.25">
      <c r="B18" s="23"/>
      <c r="C18" s="23"/>
      <c r="D18" s="23"/>
      <c r="E18" s="23"/>
    </row>
    <row r="19" spans="2:5" ht="39" customHeight="1" x14ac:dyDescent="0.25">
      <c r="B19" s="948" t="s">
        <v>1030</v>
      </c>
      <c r="C19" s="948"/>
      <c r="D19" s="948"/>
      <c r="E19" s="948"/>
    </row>
  </sheetData>
  <mergeCells count="7">
    <mergeCell ref="B19:E19"/>
    <mergeCell ref="B4:E4"/>
    <mergeCell ref="B6:B7"/>
    <mergeCell ref="C6:E6"/>
    <mergeCell ref="B15:E15"/>
    <mergeCell ref="B16:E16"/>
    <mergeCell ref="B17:E1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workbookViewId="0">
      <selection activeCell="B18" sqref="B18:E18"/>
    </sheetView>
  </sheetViews>
  <sheetFormatPr baseColWidth="10" defaultRowHeight="15" x14ac:dyDescent="0.25"/>
  <cols>
    <col min="2" max="2" width="15.7109375" customWidth="1"/>
    <col min="3" max="3" width="14.28515625" bestFit="1" customWidth="1"/>
    <col min="4" max="4" width="14.28515625" customWidth="1"/>
    <col min="5" max="5" width="14.140625" customWidth="1"/>
  </cols>
  <sheetData>
    <row r="2" spans="2:5" x14ac:dyDescent="0.25">
      <c r="B2" s="601" t="s">
        <v>7</v>
      </c>
    </row>
    <row r="4" spans="2:5" ht="30" customHeight="1" x14ac:dyDescent="0.25">
      <c r="B4" s="958" t="s">
        <v>1174</v>
      </c>
      <c r="C4" s="958"/>
      <c r="D4" s="958"/>
      <c r="E4" s="958"/>
    </row>
    <row r="5" spans="2:5" ht="15.75" thickBot="1" x14ac:dyDescent="0.3">
      <c r="B5" s="180"/>
      <c r="C5" s="180"/>
      <c r="D5" s="180"/>
      <c r="E5" s="180"/>
    </row>
    <row r="6" spans="2:5" x14ac:dyDescent="0.25">
      <c r="B6" s="959" t="s">
        <v>1005</v>
      </c>
      <c r="C6" s="961" t="s">
        <v>1033</v>
      </c>
      <c r="D6" s="962"/>
      <c r="E6" s="963"/>
    </row>
    <row r="7" spans="2:5" ht="24.75" x14ac:dyDescent="0.25">
      <c r="B7" s="960"/>
      <c r="C7" s="754" t="s">
        <v>1007</v>
      </c>
      <c r="D7" s="755" t="s">
        <v>1034</v>
      </c>
      <c r="E7" s="754" t="s">
        <v>1009</v>
      </c>
    </row>
    <row r="8" spans="2:5" x14ac:dyDescent="0.25">
      <c r="B8" s="757" t="s">
        <v>10</v>
      </c>
      <c r="C8" s="758" t="s">
        <v>11</v>
      </c>
      <c r="D8" s="758" t="s">
        <v>12</v>
      </c>
      <c r="E8" s="759" t="s">
        <v>13</v>
      </c>
    </row>
    <row r="9" spans="2:5" x14ac:dyDescent="0.25">
      <c r="B9" s="761" t="s">
        <v>1010</v>
      </c>
      <c r="C9" s="762">
        <v>14200</v>
      </c>
      <c r="D9" s="762">
        <v>632765</v>
      </c>
      <c r="E9" s="862">
        <f t="shared" ref="E9:E14" si="0">D9/C9</f>
        <v>44.560915492957747</v>
      </c>
    </row>
    <row r="10" spans="2:5" x14ac:dyDescent="0.25">
      <c r="B10" s="764" t="s">
        <v>1011</v>
      </c>
      <c r="C10" s="765">
        <v>15012</v>
      </c>
      <c r="D10" s="765">
        <v>653140</v>
      </c>
      <c r="E10" s="863">
        <f t="shared" si="0"/>
        <v>43.507860378363972</v>
      </c>
    </row>
    <row r="11" spans="2:5" x14ac:dyDescent="0.25">
      <c r="B11" s="766" t="s">
        <v>1012</v>
      </c>
      <c r="C11" s="767">
        <v>15200</v>
      </c>
      <c r="D11" s="767">
        <v>670300</v>
      </c>
      <c r="E11" s="862">
        <f t="shared" si="0"/>
        <v>44.098684210526315</v>
      </c>
    </row>
    <row r="12" spans="2:5" x14ac:dyDescent="0.25">
      <c r="B12" s="764" t="s">
        <v>1013</v>
      </c>
      <c r="C12" s="765">
        <v>15400</v>
      </c>
      <c r="D12" s="765">
        <v>686400</v>
      </c>
      <c r="E12" s="863">
        <f t="shared" si="0"/>
        <v>44.571428571428569</v>
      </c>
    </row>
    <row r="13" spans="2:5" x14ac:dyDescent="0.25">
      <c r="B13" s="766" t="s">
        <v>1014</v>
      </c>
      <c r="C13" s="767">
        <v>15700</v>
      </c>
      <c r="D13" s="767">
        <v>710900</v>
      </c>
      <c r="E13" s="862">
        <f t="shared" si="0"/>
        <v>45.280254777070063</v>
      </c>
    </row>
    <row r="14" spans="2:5" ht="15.75" thickBot="1" x14ac:dyDescent="0.3">
      <c r="B14" s="768" t="s">
        <v>1015</v>
      </c>
      <c r="C14" s="769">
        <v>16000</v>
      </c>
      <c r="D14" s="769">
        <v>732900</v>
      </c>
      <c r="E14" s="864">
        <f t="shared" si="0"/>
        <v>45.806249999999999</v>
      </c>
    </row>
    <row r="15" spans="2:5" x14ac:dyDescent="0.25">
      <c r="B15" s="965" t="s">
        <v>1029</v>
      </c>
      <c r="C15" s="964"/>
      <c r="D15" s="964"/>
      <c r="E15" s="964"/>
    </row>
    <row r="16" spans="2:5" x14ac:dyDescent="0.25">
      <c r="B16" s="2" t="s">
        <v>1017</v>
      </c>
      <c r="C16" s="23"/>
      <c r="D16" s="23"/>
      <c r="E16" s="23"/>
    </row>
    <row r="17" spans="2:5" x14ac:dyDescent="0.25">
      <c r="B17" s="2" t="s">
        <v>1035</v>
      </c>
      <c r="C17" s="23"/>
      <c r="D17" s="23"/>
      <c r="E17" s="23"/>
    </row>
    <row r="18" spans="2:5" ht="15" customHeight="1" x14ac:dyDescent="0.25">
      <c r="B18" s="946" t="s">
        <v>1199</v>
      </c>
      <c r="C18" s="946"/>
      <c r="D18" s="946"/>
      <c r="E18" s="946"/>
    </row>
    <row r="19" spans="2:5" x14ac:dyDescent="0.25">
      <c r="B19" s="23"/>
      <c r="C19" s="23"/>
      <c r="D19" s="23"/>
      <c r="E19" s="23"/>
    </row>
    <row r="20" spans="2:5" ht="37.5" customHeight="1" x14ac:dyDescent="0.25">
      <c r="B20" s="948" t="s">
        <v>1032</v>
      </c>
      <c r="C20" s="948"/>
      <c r="D20" s="948"/>
      <c r="E20" s="948"/>
    </row>
  </sheetData>
  <mergeCells count="6">
    <mergeCell ref="B20:E20"/>
    <mergeCell ref="B4:E4"/>
    <mergeCell ref="B6:B7"/>
    <mergeCell ref="C6:E6"/>
    <mergeCell ref="B15:E15"/>
    <mergeCell ref="B18:E18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showGridLines="0" workbookViewId="0">
      <selection activeCell="B18" sqref="B18:E18"/>
    </sheetView>
  </sheetViews>
  <sheetFormatPr baseColWidth="10" defaultRowHeight="15" x14ac:dyDescent="0.25"/>
  <cols>
    <col min="2" max="2" width="15.7109375" customWidth="1"/>
    <col min="3" max="3" width="14.28515625" bestFit="1" customWidth="1"/>
    <col min="4" max="4" width="14.28515625" customWidth="1"/>
    <col min="5" max="5" width="14.140625" customWidth="1"/>
  </cols>
  <sheetData>
    <row r="2" spans="2:6" x14ac:dyDescent="0.25">
      <c r="B2" s="601" t="s">
        <v>7</v>
      </c>
    </row>
    <row r="4" spans="2:6" ht="27.75" customHeight="1" x14ac:dyDescent="0.25">
      <c r="B4" s="958" t="s">
        <v>1175</v>
      </c>
      <c r="C4" s="958"/>
      <c r="D4" s="958"/>
      <c r="E4" s="958"/>
    </row>
    <row r="5" spans="2:6" ht="15.75" thickBot="1" x14ac:dyDescent="0.3">
      <c r="B5" s="180"/>
      <c r="C5" s="180"/>
      <c r="D5" s="180"/>
      <c r="E5" s="180"/>
    </row>
    <row r="6" spans="2:6" x14ac:dyDescent="0.25">
      <c r="B6" s="959" t="s">
        <v>1005</v>
      </c>
      <c r="C6" s="961" t="s">
        <v>1038</v>
      </c>
      <c r="D6" s="962"/>
      <c r="E6" s="963"/>
    </row>
    <row r="7" spans="2:6" ht="24.75" x14ac:dyDescent="0.25">
      <c r="B7" s="960"/>
      <c r="C7" s="754" t="s">
        <v>1007</v>
      </c>
      <c r="D7" s="755" t="s">
        <v>1008</v>
      </c>
      <c r="E7" s="754" t="s">
        <v>1009</v>
      </c>
    </row>
    <row r="8" spans="2:6" x14ac:dyDescent="0.25">
      <c r="B8" s="757" t="s">
        <v>10</v>
      </c>
      <c r="C8" s="758" t="s">
        <v>11</v>
      </c>
      <c r="D8" s="758" t="s">
        <v>12</v>
      </c>
      <c r="E8" s="759" t="s">
        <v>13</v>
      </c>
    </row>
    <row r="9" spans="2:6" x14ac:dyDescent="0.25">
      <c r="B9" s="764" t="s">
        <v>1039</v>
      </c>
      <c r="C9" s="765">
        <v>1005</v>
      </c>
      <c r="D9" s="802">
        <v>35633</v>
      </c>
      <c r="E9" s="863">
        <f t="shared" ref="E9:E15" si="0">D9/C9</f>
        <v>35.455721393034828</v>
      </c>
    </row>
    <row r="10" spans="2:6" x14ac:dyDescent="0.25">
      <c r="B10" s="761" t="s">
        <v>1010</v>
      </c>
      <c r="C10" s="762">
        <v>975</v>
      </c>
      <c r="D10" s="762">
        <v>34125</v>
      </c>
      <c r="E10" s="862">
        <f t="shared" si="0"/>
        <v>35</v>
      </c>
    </row>
    <row r="11" spans="2:6" x14ac:dyDescent="0.25">
      <c r="B11" s="764" t="s">
        <v>1011</v>
      </c>
      <c r="C11" s="765">
        <v>968</v>
      </c>
      <c r="D11" s="765">
        <v>31681</v>
      </c>
      <c r="E11" s="863">
        <f t="shared" si="0"/>
        <v>32.728305785123965</v>
      </c>
    </row>
    <row r="12" spans="2:6" x14ac:dyDescent="0.25">
      <c r="B12" s="766" t="s">
        <v>1012</v>
      </c>
      <c r="C12" s="767">
        <v>1000</v>
      </c>
      <c r="D12" s="767">
        <v>31600</v>
      </c>
      <c r="E12" s="862">
        <f t="shared" si="0"/>
        <v>31.6</v>
      </c>
      <c r="F12" s="710"/>
    </row>
    <row r="13" spans="2:6" x14ac:dyDescent="0.25">
      <c r="B13" s="764" t="s">
        <v>1013</v>
      </c>
      <c r="C13" s="765">
        <v>1000</v>
      </c>
      <c r="D13" s="765">
        <v>33400</v>
      </c>
      <c r="E13" s="863">
        <f t="shared" si="0"/>
        <v>33.4</v>
      </c>
      <c r="F13" s="710"/>
    </row>
    <row r="14" spans="2:6" x14ac:dyDescent="0.25">
      <c r="B14" s="766" t="s">
        <v>1014</v>
      </c>
      <c r="C14" s="767">
        <v>1100</v>
      </c>
      <c r="D14" s="767">
        <v>34300</v>
      </c>
      <c r="E14" s="862">
        <f t="shared" si="0"/>
        <v>31.181818181818183</v>
      </c>
      <c r="F14" s="710"/>
    </row>
    <row r="15" spans="2:6" ht="15.75" thickBot="1" x14ac:dyDescent="0.3">
      <c r="B15" s="768" t="s">
        <v>1015</v>
      </c>
      <c r="C15" s="769">
        <v>1100</v>
      </c>
      <c r="D15" s="769">
        <v>35800</v>
      </c>
      <c r="E15" s="864">
        <f t="shared" si="0"/>
        <v>32.545454545454547</v>
      </c>
      <c r="F15" s="710"/>
    </row>
    <row r="16" spans="2:6" x14ac:dyDescent="0.25">
      <c r="B16" s="964" t="s">
        <v>1036</v>
      </c>
      <c r="C16" s="964"/>
      <c r="D16" s="964"/>
      <c r="E16" s="964"/>
    </row>
    <row r="17" spans="2:5" x14ac:dyDescent="0.25">
      <c r="B17" s="2" t="s">
        <v>1017</v>
      </c>
      <c r="C17" s="23"/>
      <c r="D17" s="23"/>
      <c r="E17" s="23"/>
    </row>
    <row r="18" spans="2:5" ht="12" customHeight="1" x14ac:dyDescent="0.25">
      <c r="B18" s="946" t="s">
        <v>1197</v>
      </c>
      <c r="C18" s="946"/>
      <c r="D18" s="946"/>
      <c r="E18" s="946"/>
    </row>
    <row r="19" spans="2:5" x14ac:dyDescent="0.25">
      <c r="B19" s="23"/>
      <c r="C19" s="23"/>
      <c r="D19" s="23"/>
      <c r="E19" s="23"/>
    </row>
    <row r="20" spans="2:5" ht="36.75" customHeight="1" x14ac:dyDescent="0.25">
      <c r="B20" s="948" t="s">
        <v>1040</v>
      </c>
      <c r="C20" s="948"/>
      <c r="D20" s="948"/>
      <c r="E20" s="948"/>
    </row>
  </sheetData>
  <mergeCells count="6">
    <mergeCell ref="B20:E20"/>
    <mergeCell ref="B4:E4"/>
    <mergeCell ref="B6:B7"/>
    <mergeCell ref="C6:E6"/>
    <mergeCell ref="B16:E16"/>
    <mergeCell ref="B18:E18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showGridLines="0" workbookViewId="0">
      <selection activeCell="B17" sqref="B17:E17"/>
    </sheetView>
  </sheetViews>
  <sheetFormatPr baseColWidth="10" defaultRowHeight="15" x14ac:dyDescent="0.25"/>
  <cols>
    <col min="2" max="2" width="15.7109375" customWidth="1"/>
    <col min="3" max="3" width="14.28515625" bestFit="1" customWidth="1"/>
    <col min="4" max="4" width="14.28515625" customWidth="1"/>
    <col min="5" max="5" width="14.140625" customWidth="1"/>
  </cols>
  <sheetData>
    <row r="2" spans="2:6" x14ac:dyDescent="0.25">
      <c r="B2" s="601" t="s">
        <v>7</v>
      </c>
    </row>
    <row r="4" spans="2:6" ht="41.25" customHeight="1" x14ac:dyDescent="0.25">
      <c r="B4" s="958" t="s">
        <v>1176</v>
      </c>
      <c r="C4" s="958"/>
      <c r="D4" s="958"/>
      <c r="E4" s="958"/>
    </row>
    <row r="5" spans="2:6" ht="15.75" thickBot="1" x14ac:dyDescent="0.3">
      <c r="B5" s="180"/>
      <c r="C5" s="180"/>
      <c r="D5" s="180"/>
      <c r="E5" s="180"/>
    </row>
    <row r="6" spans="2:6" x14ac:dyDescent="0.25">
      <c r="B6" s="959" t="s">
        <v>1005</v>
      </c>
      <c r="C6" s="961" t="s">
        <v>1041</v>
      </c>
      <c r="D6" s="962"/>
      <c r="E6" s="963"/>
    </row>
    <row r="7" spans="2:6" ht="24.75" x14ac:dyDescent="0.25">
      <c r="B7" s="960"/>
      <c r="C7" s="754" t="s">
        <v>1007</v>
      </c>
      <c r="D7" s="755" t="s">
        <v>1008</v>
      </c>
      <c r="E7" s="754" t="s">
        <v>1009</v>
      </c>
    </row>
    <row r="8" spans="2:6" x14ac:dyDescent="0.25">
      <c r="B8" s="757" t="s">
        <v>10</v>
      </c>
      <c r="C8" s="758" t="s">
        <v>11</v>
      </c>
      <c r="D8" s="758" t="s">
        <v>12</v>
      </c>
      <c r="E8" s="759" t="s">
        <v>13</v>
      </c>
    </row>
    <row r="9" spans="2:6" x14ac:dyDescent="0.25">
      <c r="B9" s="764" t="s">
        <v>1039</v>
      </c>
      <c r="C9" s="765">
        <v>48900</v>
      </c>
      <c r="D9" s="802">
        <v>838000</v>
      </c>
      <c r="E9" s="863">
        <f>D9/C9</f>
        <v>17.137014314928425</v>
      </c>
    </row>
    <row r="10" spans="2:6" x14ac:dyDescent="0.25">
      <c r="B10" s="761" t="s">
        <v>1010</v>
      </c>
      <c r="C10" s="762">
        <v>50378</v>
      </c>
      <c r="D10" s="762">
        <v>1099422</v>
      </c>
      <c r="E10" s="862">
        <f>D10/C10</f>
        <v>21.823454682599547</v>
      </c>
    </row>
    <row r="11" spans="2:6" x14ac:dyDescent="0.25">
      <c r="B11" s="764" t="s">
        <v>1011</v>
      </c>
      <c r="C11" s="765">
        <v>43200</v>
      </c>
      <c r="D11" s="765">
        <v>870100</v>
      </c>
      <c r="E11" s="863">
        <f>D11/C11</f>
        <v>20.141203703703702</v>
      </c>
      <c r="F11" s="710"/>
    </row>
    <row r="12" spans="2:6" x14ac:dyDescent="0.25">
      <c r="B12" s="766" t="s">
        <v>1012</v>
      </c>
      <c r="C12" s="767">
        <v>54000</v>
      </c>
      <c r="D12" s="767">
        <v>1077600</v>
      </c>
      <c r="E12" s="862">
        <f>D12/C12</f>
        <v>19.955555555555556</v>
      </c>
      <c r="F12" s="710"/>
    </row>
    <row r="13" spans="2:6" x14ac:dyDescent="0.25">
      <c r="B13" s="764" t="s">
        <v>1042</v>
      </c>
      <c r="C13" s="765">
        <v>56200</v>
      </c>
      <c r="D13" s="765">
        <v>1304500</v>
      </c>
      <c r="E13" s="863">
        <f>D13/C13</f>
        <v>23.211743772241991</v>
      </c>
      <c r="F13" s="710"/>
    </row>
    <row r="14" spans="2:6" ht="15.75" thickBot="1" x14ac:dyDescent="0.3">
      <c r="B14" s="803" t="s">
        <v>1043</v>
      </c>
      <c r="C14" s="804">
        <v>54900</v>
      </c>
      <c r="D14" s="804">
        <v>1119800</v>
      </c>
      <c r="E14" s="867">
        <f t="shared" ref="E14" si="0">D14/C14</f>
        <v>20.397085610200364</v>
      </c>
      <c r="F14" s="710"/>
    </row>
    <row r="15" spans="2:6" x14ac:dyDescent="0.25">
      <c r="B15" s="964" t="s">
        <v>1036</v>
      </c>
      <c r="C15" s="964"/>
      <c r="D15" s="964"/>
      <c r="E15" s="964"/>
    </row>
    <row r="16" spans="2:6" x14ac:dyDescent="0.25">
      <c r="B16" s="2" t="s">
        <v>1044</v>
      </c>
      <c r="C16" s="23"/>
      <c r="D16" s="23"/>
      <c r="E16" s="23"/>
    </row>
    <row r="17" spans="2:5" ht="12" customHeight="1" x14ac:dyDescent="0.25">
      <c r="B17" s="946" t="s">
        <v>1197</v>
      </c>
      <c r="C17" s="946"/>
      <c r="D17" s="946"/>
      <c r="E17" s="946"/>
    </row>
    <row r="18" spans="2:5" x14ac:dyDescent="0.25">
      <c r="B18" s="23"/>
      <c r="C18" s="23"/>
      <c r="D18" s="23"/>
      <c r="E18" s="23"/>
    </row>
    <row r="19" spans="2:5" ht="38.25" customHeight="1" x14ac:dyDescent="0.25">
      <c r="B19" s="948" t="s">
        <v>1045</v>
      </c>
      <c r="C19" s="948"/>
      <c r="D19" s="948"/>
      <c r="E19" s="948"/>
    </row>
  </sheetData>
  <mergeCells count="6">
    <mergeCell ref="B19:E19"/>
    <mergeCell ref="B4:E4"/>
    <mergeCell ref="B6:B7"/>
    <mergeCell ref="C6:E6"/>
    <mergeCell ref="B15:E15"/>
    <mergeCell ref="B17:E1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workbookViewId="0">
      <selection activeCell="B21" sqref="B21"/>
    </sheetView>
  </sheetViews>
  <sheetFormatPr baseColWidth="10" defaultRowHeight="15" x14ac:dyDescent="0.25"/>
  <cols>
    <col min="2" max="2" width="15.7109375" customWidth="1"/>
    <col min="3" max="3" width="14.28515625" bestFit="1" customWidth="1"/>
    <col min="4" max="4" width="10.7109375" bestFit="1" customWidth="1"/>
    <col min="5" max="5" width="14.140625" customWidth="1"/>
    <col min="6" max="6" width="10.7109375" bestFit="1" customWidth="1"/>
    <col min="7" max="7" width="13.28515625" bestFit="1" customWidth="1"/>
  </cols>
  <sheetData>
    <row r="2" spans="2:10" x14ac:dyDescent="0.25">
      <c r="B2" s="601" t="s">
        <v>7</v>
      </c>
    </row>
    <row r="4" spans="2:10" x14ac:dyDescent="0.25">
      <c r="B4" s="958" t="s">
        <v>1177</v>
      </c>
      <c r="C4" s="958"/>
      <c r="D4" s="958"/>
      <c r="E4" s="958"/>
      <c r="F4" s="958"/>
      <c r="G4" s="958"/>
      <c r="H4" s="958"/>
      <c r="I4" s="958"/>
      <c r="J4" s="958"/>
    </row>
    <row r="5" spans="2:10" ht="15.75" thickBot="1" x14ac:dyDescent="0.3">
      <c r="B5" s="180"/>
      <c r="C5" s="180"/>
      <c r="D5" s="180"/>
      <c r="E5" s="180"/>
      <c r="F5" s="180"/>
      <c r="G5" s="180"/>
      <c r="H5" s="180"/>
      <c r="I5" s="180"/>
      <c r="J5" s="180"/>
    </row>
    <row r="6" spans="2:10" x14ac:dyDescent="0.25">
      <c r="B6" s="967" t="s">
        <v>393</v>
      </c>
      <c r="C6" s="969" t="s">
        <v>1019</v>
      </c>
      <c r="D6" s="969"/>
      <c r="E6" s="969"/>
      <c r="F6" s="969"/>
      <c r="G6" s="970" t="s">
        <v>1020</v>
      </c>
      <c r="H6" s="970"/>
      <c r="I6" s="970"/>
      <c r="J6" s="971"/>
    </row>
    <row r="7" spans="2:10" ht="24.75" x14ac:dyDescent="0.25">
      <c r="B7" s="968"/>
      <c r="C7" s="755" t="s">
        <v>1021</v>
      </c>
      <c r="D7" s="770" t="s">
        <v>1022</v>
      </c>
      <c r="E7" s="771" t="s">
        <v>1023</v>
      </c>
      <c r="F7" s="772" t="s">
        <v>1024</v>
      </c>
      <c r="G7" s="755" t="s">
        <v>1021</v>
      </c>
      <c r="H7" s="770" t="s">
        <v>1022</v>
      </c>
      <c r="I7" s="771" t="s">
        <v>1023</v>
      </c>
      <c r="J7" s="772" t="s">
        <v>1024</v>
      </c>
    </row>
    <row r="8" spans="2:10" x14ac:dyDescent="0.25">
      <c r="B8" s="757" t="s">
        <v>10</v>
      </c>
      <c r="C8" s="758" t="s">
        <v>11</v>
      </c>
      <c r="D8" s="759" t="s">
        <v>12</v>
      </c>
      <c r="E8" s="759" t="s">
        <v>13</v>
      </c>
      <c r="F8" s="60" t="s">
        <v>14</v>
      </c>
      <c r="G8" s="60" t="s">
        <v>15</v>
      </c>
      <c r="H8" s="60" t="s">
        <v>16</v>
      </c>
      <c r="I8" s="60" t="s">
        <v>17</v>
      </c>
      <c r="J8" s="60" t="s">
        <v>18</v>
      </c>
    </row>
    <row r="9" spans="2:10" x14ac:dyDescent="0.25">
      <c r="B9" s="773" t="s">
        <v>19</v>
      </c>
      <c r="C9" s="774">
        <f>SUM(C10:C19)</f>
        <v>9250911.6556000002</v>
      </c>
      <c r="D9" s="775">
        <f t="shared" ref="D9:J9" si="0">SUM(D10:D19)</f>
        <v>419618.60000000003</v>
      </c>
      <c r="E9" s="774">
        <f t="shared" si="0"/>
        <v>789134584.61881018</v>
      </c>
      <c r="F9" s="775">
        <f t="shared" si="0"/>
        <v>47761.399999999994</v>
      </c>
      <c r="G9" s="774">
        <f t="shared" si="0"/>
        <v>136984861.35729998</v>
      </c>
      <c r="H9" s="775">
        <f t="shared" si="0"/>
        <v>6213592.5499999998</v>
      </c>
      <c r="I9" s="774">
        <f t="shared" si="0"/>
        <v>73348.408851999993</v>
      </c>
      <c r="J9" s="776">
        <f t="shared" si="0"/>
        <v>3327.0619999999999</v>
      </c>
    </row>
    <row r="10" spans="2:10" x14ac:dyDescent="0.25">
      <c r="B10" s="777">
        <v>2005</v>
      </c>
      <c r="C10" s="778">
        <f t="shared" ref="C10:C19" si="1">D10*22.046</f>
        <v>1724149.9787799998</v>
      </c>
      <c r="D10" s="779">
        <v>78206.929999999993</v>
      </c>
      <c r="E10" s="779">
        <f>F10*C10</f>
        <v>788091713.8005501</v>
      </c>
      <c r="F10" s="778">
        <v>457.09</v>
      </c>
      <c r="G10" s="780">
        <f>H10*22.046</f>
        <v>12900816.771659998</v>
      </c>
      <c r="H10" s="778">
        <v>585177.21</v>
      </c>
      <c r="I10" s="778">
        <f xml:space="preserve"> J10*22.046</f>
        <v>283.29109999999997</v>
      </c>
      <c r="J10" s="779">
        <v>12.85</v>
      </c>
    </row>
    <row r="11" spans="2:10" x14ac:dyDescent="0.25">
      <c r="B11" s="781">
        <v>2006</v>
      </c>
      <c r="C11" s="782">
        <f t="shared" si="1"/>
        <v>1773074.9028999999</v>
      </c>
      <c r="D11" s="783">
        <v>80426.149999999994</v>
      </c>
      <c r="E11" s="783">
        <f t="shared" ref="E11:E19" si="2">F11*22.046</f>
        <v>193.56387999999998</v>
      </c>
      <c r="F11" s="782">
        <v>8.7799999999999994</v>
      </c>
      <c r="G11" s="784">
        <f t="shared" ref="G11:G19" si="3">H11*22.046</f>
        <v>15123964.953300001</v>
      </c>
      <c r="H11" s="782">
        <v>686018.55</v>
      </c>
      <c r="I11" s="782">
        <f t="shared" ref="I11:I19" si="4" xml:space="preserve"> J11*22.046</f>
        <v>4.4091999999999999E-2</v>
      </c>
      <c r="J11" s="783">
        <v>2E-3</v>
      </c>
    </row>
    <row r="12" spans="2:10" x14ac:dyDescent="0.25">
      <c r="B12" s="777">
        <v>2007</v>
      </c>
      <c r="C12" s="778">
        <f t="shared" si="1"/>
        <v>1281834.24652</v>
      </c>
      <c r="D12" s="779">
        <v>58143.62</v>
      </c>
      <c r="E12" s="779">
        <f t="shared" si="2"/>
        <v>90262.717340000003</v>
      </c>
      <c r="F12" s="778">
        <v>4094.29</v>
      </c>
      <c r="G12" s="780">
        <f t="shared" si="3"/>
        <v>14148694.225760002</v>
      </c>
      <c r="H12" s="778">
        <v>641780.56000000006</v>
      </c>
      <c r="I12" s="778">
        <f t="shared" si="4"/>
        <v>1369.2770599999999</v>
      </c>
      <c r="J12" s="779">
        <v>62.11</v>
      </c>
    </row>
    <row r="13" spans="2:10" x14ac:dyDescent="0.25">
      <c r="B13" s="781">
        <v>2008</v>
      </c>
      <c r="C13" s="782">
        <f t="shared" si="1"/>
        <v>431195.50940000004</v>
      </c>
      <c r="D13" s="783">
        <v>19558.900000000001</v>
      </c>
      <c r="E13" s="783">
        <f t="shared" si="2"/>
        <v>264061.03557999997</v>
      </c>
      <c r="F13" s="782">
        <v>11977.73</v>
      </c>
      <c r="G13" s="784">
        <f t="shared" si="3"/>
        <v>12656687.304219998</v>
      </c>
      <c r="H13" s="782">
        <v>574103.56999999995</v>
      </c>
      <c r="I13" s="782">
        <f t="shared" si="4"/>
        <v>18.077719999999999</v>
      </c>
      <c r="J13" s="783">
        <v>0.82</v>
      </c>
    </row>
    <row r="14" spans="2:10" x14ac:dyDescent="0.25">
      <c r="B14" s="777">
        <v>2009</v>
      </c>
      <c r="C14" s="778">
        <f t="shared" si="1"/>
        <v>861842.29386000009</v>
      </c>
      <c r="D14" s="779">
        <v>39092.910000000003</v>
      </c>
      <c r="E14" s="779">
        <f t="shared" si="2"/>
        <v>47475.17916</v>
      </c>
      <c r="F14" s="778">
        <v>2153.46</v>
      </c>
      <c r="G14" s="780">
        <f t="shared" si="3"/>
        <v>13642963.1745</v>
      </c>
      <c r="H14" s="778">
        <v>618840.75</v>
      </c>
      <c r="I14" s="778">
        <f t="shared" si="4"/>
        <v>53729.849820000003</v>
      </c>
      <c r="J14" s="779">
        <v>2437.17</v>
      </c>
    </row>
    <row r="15" spans="2:10" x14ac:dyDescent="0.25">
      <c r="B15" s="781">
        <v>2010</v>
      </c>
      <c r="C15" s="782">
        <f t="shared" si="1"/>
        <v>545535.10426000005</v>
      </c>
      <c r="D15" s="783">
        <v>24745.31</v>
      </c>
      <c r="E15" s="783">
        <f t="shared" si="2"/>
        <v>46903.74684</v>
      </c>
      <c r="F15" s="782">
        <v>2127.54</v>
      </c>
      <c r="G15" s="784">
        <f t="shared" si="3"/>
        <v>13271759.901679998</v>
      </c>
      <c r="H15" s="782">
        <v>602003.07999999996</v>
      </c>
      <c r="I15" s="782">
        <f t="shared" si="4"/>
        <v>17247.247180000002</v>
      </c>
      <c r="J15" s="783">
        <v>782.33</v>
      </c>
    </row>
    <row r="16" spans="2:10" x14ac:dyDescent="0.25">
      <c r="B16" s="777">
        <v>2011</v>
      </c>
      <c r="C16" s="778">
        <f t="shared" si="1"/>
        <v>915963.46018000005</v>
      </c>
      <c r="D16" s="779">
        <v>41547.83</v>
      </c>
      <c r="E16" s="779">
        <f t="shared" si="2"/>
        <v>312259.54399999999</v>
      </c>
      <c r="F16" s="778">
        <v>14164</v>
      </c>
      <c r="G16" s="780">
        <f t="shared" si="3"/>
        <v>14693548.329079999</v>
      </c>
      <c r="H16" s="778">
        <v>666494.98</v>
      </c>
      <c r="I16" s="778">
        <f t="shared" si="4"/>
        <v>0</v>
      </c>
      <c r="J16" s="779">
        <v>0</v>
      </c>
    </row>
    <row r="17" spans="2:10" x14ac:dyDescent="0.25">
      <c r="B17" s="785">
        <v>2012</v>
      </c>
      <c r="C17" s="782">
        <f t="shared" si="1"/>
        <v>802333.74652000004</v>
      </c>
      <c r="D17" s="786">
        <v>36393.620000000003</v>
      </c>
      <c r="E17" s="783">
        <f t="shared" si="2"/>
        <v>56628.01698</v>
      </c>
      <c r="F17" s="787">
        <v>2568.63</v>
      </c>
      <c r="G17" s="784">
        <f t="shared" si="3"/>
        <v>14384040.346340001</v>
      </c>
      <c r="H17" s="782">
        <v>652455.79</v>
      </c>
      <c r="I17" s="782">
        <f t="shared" si="4"/>
        <v>54.453620000000001</v>
      </c>
      <c r="J17" s="783">
        <v>2.4700000000000002</v>
      </c>
    </row>
    <row r="18" spans="2:10" x14ac:dyDescent="0.25">
      <c r="B18" s="788">
        <v>2013</v>
      </c>
      <c r="C18" s="778">
        <f t="shared" si="1"/>
        <v>406132.73476000002</v>
      </c>
      <c r="D18" s="789">
        <v>18422.060000000001</v>
      </c>
      <c r="E18" s="779">
        <f t="shared" si="2"/>
        <v>181106.34677999999</v>
      </c>
      <c r="F18" s="790">
        <v>8214.93</v>
      </c>
      <c r="G18" s="780">
        <f t="shared" si="3"/>
        <v>14711556.824639998</v>
      </c>
      <c r="H18" s="790">
        <v>667311.84</v>
      </c>
      <c r="I18" s="778">
        <f t="shared" si="4"/>
        <v>90.168139999999994</v>
      </c>
      <c r="J18" s="789">
        <v>4.09</v>
      </c>
    </row>
    <row r="19" spans="2:10" ht="15.75" thickBot="1" x14ac:dyDescent="0.3">
      <c r="B19" s="791" t="s">
        <v>1025</v>
      </c>
      <c r="C19" s="782">
        <f t="shared" si="1"/>
        <v>508849.67842000001</v>
      </c>
      <c r="D19" s="792">
        <v>23081.27</v>
      </c>
      <c r="E19" s="793">
        <f t="shared" si="2"/>
        <v>43980.667699999998</v>
      </c>
      <c r="F19" s="793">
        <v>1994.95</v>
      </c>
      <c r="G19" s="793">
        <f t="shared" si="3"/>
        <v>11450829.52612</v>
      </c>
      <c r="H19" s="793">
        <v>519406.22</v>
      </c>
      <c r="I19" s="793">
        <f t="shared" si="4"/>
        <v>556.00011999999992</v>
      </c>
      <c r="J19" s="792">
        <v>25.22</v>
      </c>
    </row>
    <row r="20" spans="2:10" x14ac:dyDescent="0.25">
      <c r="B20" s="972" t="s">
        <v>1026</v>
      </c>
      <c r="C20" s="972"/>
      <c r="D20" s="972"/>
      <c r="E20" s="972"/>
      <c r="F20" s="972"/>
      <c r="G20" s="972"/>
      <c r="H20" s="972"/>
      <c r="I20" s="972"/>
      <c r="J20" s="972"/>
    </row>
    <row r="21" spans="2:10" x14ac:dyDescent="0.25">
      <c r="B21" s="129" t="s">
        <v>1027</v>
      </c>
      <c r="C21" s="23"/>
      <c r="D21" s="23"/>
      <c r="E21" s="23"/>
      <c r="F21" s="23"/>
      <c r="G21" s="23"/>
      <c r="H21" s="23"/>
      <c r="I21" s="23"/>
      <c r="J21" s="23"/>
    </row>
    <row r="22" spans="2:10" x14ac:dyDescent="0.25">
      <c r="B22" s="129"/>
      <c r="C22" s="23"/>
      <c r="D22" s="23"/>
      <c r="E22" s="23"/>
      <c r="F22" s="23"/>
      <c r="G22" s="23"/>
      <c r="H22" s="23"/>
      <c r="I22" s="23"/>
      <c r="J22" s="23"/>
    </row>
    <row r="23" spans="2:10" ht="27.75" customHeight="1" x14ac:dyDescent="0.25">
      <c r="B23" s="948" t="s">
        <v>1018</v>
      </c>
      <c r="C23" s="948"/>
      <c r="D23" s="948"/>
      <c r="E23" s="948"/>
      <c r="F23" s="948"/>
      <c r="G23" s="948"/>
      <c r="H23" s="948"/>
      <c r="I23" s="948"/>
      <c r="J23" s="948"/>
    </row>
  </sheetData>
  <mergeCells count="6">
    <mergeCell ref="B23:J23"/>
    <mergeCell ref="B4:J4"/>
    <mergeCell ref="B6:B7"/>
    <mergeCell ref="C6:F6"/>
    <mergeCell ref="G6:J6"/>
    <mergeCell ref="B20:J20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showGridLines="0" topLeftCell="A4" workbookViewId="0">
      <selection activeCell="B21" sqref="B21"/>
    </sheetView>
  </sheetViews>
  <sheetFormatPr baseColWidth="10" defaultRowHeight="15" x14ac:dyDescent="0.25"/>
  <cols>
    <col min="2" max="2" width="15.7109375" customWidth="1"/>
    <col min="3" max="3" width="14.28515625" bestFit="1" customWidth="1"/>
    <col min="4" max="4" width="10.7109375" bestFit="1" customWidth="1"/>
    <col min="5" max="5" width="14.140625" customWidth="1"/>
    <col min="6" max="6" width="11.7109375" customWidth="1"/>
  </cols>
  <sheetData>
    <row r="2" spans="2:6" x14ac:dyDescent="0.25">
      <c r="B2" s="601" t="s">
        <v>7</v>
      </c>
    </row>
    <row r="4" spans="2:6" ht="28.5" customHeight="1" x14ac:dyDescent="0.25">
      <c r="B4" s="958" t="s">
        <v>1178</v>
      </c>
      <c r="C4" s="958"/>
      <c r="D4" s="958"/>
      <c r="E4" s="958"/>
      <c r="F4" s="958"/>
    </row>
    <row r="5" spans="2:6" ht="15.75" thickBot="1" x14ac:dyDescent="0.3">
      <c r="B5" s="180"/>
      <c r="C5" s="180"/>
      <c r="D5" s="180"/>
      <c r="E5" s="180"/>
      <c r="F5" s="180"/>
    </row>
    <row r="6" spans="2:6" x14ac:dyDescent="0.25">
      <c r="B6" s="967" t="s">
        <v>393</v>
      </c>
      <c r="C6" s="969" t="s">
        <v>1028</v>
      </c>
      <c r="D6" s="969"/>
      <c r="E6" s="969"/>
      <c r="F6" s="969"/>
    </row>
    <row r="7" spans="2:6" ht="24.75" x14ac:dyDescent="0.25">
      <c r="B7" s="968"/>
      <c r="C7" s="755" t="s">
        <v>1021</v>
      </c>
      <c r="D7" s="770" t="s">
        <v>1022</v>
      </c>
      <c r="E7" s="771" t="s">
        <v>1023</v>
      </c>
      <c r="F7" s="754" t="s">
        <v>1024</v>
      </c>
    </row>
    <row r="8" spans="2:6" x14ac:dyDescent="0.25">
      <c r="B8" s="757" t="s">
        <v>10</v>
      </c>
      <c r="C8" s="758" t="s">
        <v>11</v>
      </c>
      <c r="D8" s="759" t="s">
        <v>12</v>
      </c>
      <c r="E8" s="759" t="s">
        <v>13</v>
      </c>
      <c r="F8" s="795" t="s">
        <v>14</v>
      </c>
    </row>
    <row r="9" spans="2:6" x14ac:dyDescent="0.25">
      <c r="B9" s="773" t="s">
        <v>19</v>
      </c>
      <c r="C9" s="774">
        <f>SUM(C10:C19)</f>
        <v>2012000.85296</v>
      </c>
      <c r="D9" s="775">
        <f>SUM(D10:D19)</f>
        <v>91263.760000000009</v>
      </c>
      <c r="E9" s="774">
        <f>SUM(E10:E19)</f>
        <v>284012.44511999999</v>
      </c>
      <c r="F9" s="796">
        <f>SUM(F10:F19)</f>
        <v>12882.72</v>
      </c>
    </row>
    <row r="10" spans="2:6" x14ac:dyDescent="0.25">
      <c r="B10" s="777">
        <v>2005</v>
      </c>
      <c r="C10" s="778">
        <f>D10*22.046</f>
        <v>105355.62939999999</v>
      </c>
      <c r="D10" s="778">
        <v>4778.8999999999996</v>
      </c>
      <c r="E10" s="778">
        <f>F10*22.046</f>
        <v>24113.03296</v>
      </c>
      <c r="F10" s="779">
        <v>1093.76</v>
      </c>
    </row>
    <row r="11" spans="2:6" x14ac:dyDescent="0.25">
      <c r="B11" s="781">
        <v>2006</v>
      </c>
      <c r="C11" s="782">
        <f t="shared" ref="C11:C19" si="0">D11*22.046</f>
        <v>254577.72821999999</v>
      </c>
      <c r="D11" s="782">
        <v>11547.57</v>
      </c>
      <c r="E11" s="782">
        <f t="shared" ref="E11:E19" si="1">F11*22.046</f>
        <v>1229.50542</v>
      </c>
      <c r="F11" s="783">
        <v>55.77</v>
      </c>
    </row>
    <row r="12" spans="2:6" x14ac:dyDescent="0.25">
      <c r="B12" s="777">
        <v>2007</v>
      </c>
      <c r="C12" s="778">
        <f t="shared" si="0"/>
        <v>175834.48680000001</v>
      </c>
      <c r="D12" s="778">
        <v>7975.8</v>
      </c>
      <c r="E12" s="778">
        <f t="shared" si="1"/>
        <v>50839.398759999996</v>
      </c>
      <c r="F12" s="779">
        <v>2306.06</v>
      </c>
    </row>
    <row r="13" spans="2:6" x14ac:dyDescent="0.25">
      <c r="B13" s="781">
        <v>2008</v>
      </c>
      <c r="C13" s="782">
        <f t="shared" si="0"/>
        <v>113508.01973999999</v>
      </c>
      <c r="D13" s="782">
        <v>5148.6899999999996</v>
      </c>
      <c r="E13" s="782">
        <f t="shared" si="1"/>
        <v>48216.806599999996</v>
      </c>
      <c r="F13" s="783">
        <v>2187.1</v>
      </c>
    </row>
    <row r="14" spans="2:6" x14ac:dyDescent="0.25">
      <c r="B14" s="777">
        <v>2009</v>
      </c>
      <c r="C14" s="778">
        <f t="shared" si="0"/>
        <v>179332.96653999999</v>
      </c>
      <c r="D14" s="778">
        <v>8134.49</v>
      </c>
      <c r="E14" s="778">
        <f t="shared" si="1"/>
        <v>10539.751679999999</v>
      </c>
      <c r="F14" s="779">
        <v>478.08</v>
      </c>
    </row>
    <row r="15" spans="2:6" x14ac:dyDescent="0.25">
      <c r="B15" s="781">
        <v>2010</v>
      </c>
      <c r="C15" s="782">
        <f t="shared" si="0"/>
        <v>262654.72123999998</v>
      </c>
      <c r="D15" s="782">
        <v>11913.94</v>
      </c>
      <c r="E15" s="782">
        <f t="shared" si="1"/>
        <v>27476.591179999996</v>
      </c>
      <c r="F15" s="783">
        <v>1246.33</v>
      </c>
    </row>
    <row r="16" spans="2:6" x14ac:dyDescent="0.25">
      <c r="B16" s="777">
        <v>2011</v>
      </c>
      <c r="C16" s="778">
        <f t="shared" si="0"/>
        <v>452626.42599999998</v>
      </c>
      <c r="D16" s="778">
        <v>20531</v>
      </c>
      <c r="E16" s="778">
        <f t="shared" si="1"/>
        <v>34568.127999999997</v>
      </c>
      <c r="F16" s="779">
        <v>1568</v>
      </c>
    </row>
    <row r="17" spans="2:6" x14ac:dyDescent="0.25">
      <c r="B17" s="781">
        <v>2012</v>
      </c>
      <c r="C17" s="782">
        <f t="shared" si="0"/>
        <v>242067.50506</v>
      </c>
      <c r="D17" s="782">
        <v>10980.11</v>
      </c>
      <c r="E17" s="782">
        <f t="shared" si="1"/>
        <v>4782.2183199999999</v>
      </c>
      <c r="F17" s="783">
        <v>216.92</v>
      </c>
    </row>
    <row r="18" spans="2:6" x14ac:dyDescent="0.25">
      <c r="B18" s="195">
        <v>2013</v>
      </c>
      <c r="C18" s="778">
        <f t="shared" si="0"/>
        <v>141405.24859999999</v>
      </c>
      <c r="D18" s="778">
        <v>6414.1</v>
      </c>
      <c r="E18" s="778">
        <f t="shared" si="1"/>
        <v>33246.470300000001</v>
      </c>
      <c r="F18" s="797">
        <v>1508.05</v>
      </c>
    </row>
    <row r="19" spans="2:6" ht="15.75" thickBot="1" x14ac:dyDescent="0.3">
      <c r="B19" s="798" t="s">
        <v>1025</v>
      </c>
      <c r="C19" s="793">
        <f t="shared" si="0"/>
        <v>84638.12135999999</v>
      </c>
      <c r="D19" s="793">
        <v>3839.16</v>
      </c>
      <c r="E19" s="799">
        <f t="shared" si="1"/>
        <v>49000.541900000004</v>
      </c>
      <c r="F19" s="799">
        <v>2222.65</v>
      </c>
    </row>
    <row r="20" spans="2:6" x14ac:dyDescent="0.25">
      <c r="B20" s="23" t="s">
        <v>1031</v>
      </c>
      <c r="C20" s="23"/>
      <c r="D20" s="23"/>
      <c r="E20" s="23"/>
      <c r="F20" s="23"/>
    </row>
    <row r="21" spans="2:6" x14ac:dyDescent="0.25">
      <c r="B21" s="129" t="s">
        <v>1027</v>
      </c>
      <c r="C21" s="23"/>
      <c r="D21" s="23"/>
      <c r="E21" s="23"/>
      <c r="F21" s="23"/>
    </row>
    <row r="22" spans="2:6" x14ac:dyDescent="0.25">
      <c r="B22" s="129"/>
      <c r="C22" s="23"/>
      <c r="D22" s="23"/>
      <c r="E22" s="23"/>
      <c r="F22" s="23"/>
    </row>
    <row r="23" spans="2:6" ht="41.25" customHeight="1" x14ac:dyDescent="0.25">
      <c r="B23" s="948" t="s">
        <v>1032</v>
      </c>
      <c r="C23" s="948"/>
      <c r="D23" s="948"/>
      <c r="E23" s="948"/>
      <c r="F23" s="948"/>
    </row>
  </sheetData>
  <mergeCells count="4">
    <mergeCell ref="B4:F4"/>
    <mergeCell ref="B6:B7"/>
    <mergeCell ref="C6:F6"/>
    <mergeCell ref="B23:F23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showGridLines="0" topLeftCell="A10" workbookViewId="0">
      <selection activeCell="B21" sqref="B21"/>
    </sheetView>
  </sheetViews>
  <sheetFormatPr baseColWidth="10" defaultRowHeight="15" x14ac:dyDescent="0.25"/>
  <cols>
    <col min="2" max="2" width="15.7109375" customWidth="1"/>
    <col min="3" max="3" width="14.28515625" bestFit="1" customWidth="1"/>
    <col min="4" max="4" width="10.7109375" bestFit="1" customWidth="1"/>
    <col min="5" max="5" width="14.140625" customWidth="1"/>
    <col min="6" max="6" width="11.7109375" customWidth="1"/>
  </cols>
  <sheetData>
    <row r="2" spans="2:6" x14ac:dyDescent="0.25">
      <c r="B2" s="601" t="s">
        <v>7</v>
      </c>
    </row>
    <row r="4" spans="2:6" ht="29.25" customHeight="1" x14ac:dyDescent="0.25">
      <c r="B4" s="958" t="s">
        <v>1179</v>
      </c>
      <c r="C4" s="958"/>
      <c r="D4" s="958"/>
      <c r="E4" s="958"/>
      <c r="F4" s="958"/>
    </row>
    <row r="5" spans="2:6" ht="15.75" thickBot="1" x14ac:dyDescent="0.3">
      <c r="B5" s="180"/>
      <c r="C5" s="180"/>
      <c r="D5" s="180"/>
      <c r="E5" s="180"/>
      <c r="F5" s="180"/>
    </row>
    <row r="6" spans="2:6" x14ac:dyDescent="0.25">
      <c r="B6" s="967" t="s">
        <v>393</v>
      </c>
      <c r="C6" s="969" t="s">
        <v>1033</v>
      </c>
      <c r="D6" s="969"/>
      <c r="E6" s="969"/>
      <c r="F6" s="969"/>
    </row>
    <row r="7" spans="2:6" ht="24.75" x14ac:dyDescent="0.25">
      <c r="B7" s="968"/>
      <c r="C7" s="755" t="s">
        <v>1021</v>
      </c>
      <c r="D7" s="770" t="s">
        <v>1022</v>
      </c>
      <c r="E7" s="771" t="s">
        <v>1023</v>
      </c>
      <c r="F7" s="754" t="s">
        <v>1024</v>
      </c>
    </row>
    <row r="8" spans="2:6" x14ac:dyDescent="0.25">
      <c r="B8" s="757" t="s">
        <v>10</v>
      </c>
      <c r="C8" s="758" t="s">
        <v>11</v>
      </c>
      <c r="D8" s="759" t="s">
        <v>12</v>
      </c>
      <c r="E8" s="759" t="s">
        <v>13</v>
      </c>
      <c r="F8" s="795" t="s">
        <v>14</v>
      </c>
    </row>
    <row r="9" spans="2:6" x14ac:dyDescent="0.25">
      <c r="B9" s="773" t="s">
        <v>19</v>
      </c>
      <c r="C9" s="774">
        <f>SUM(C10:C19)</f>
        <v>19395173.30734</v>
      </c>
      <c r="D9" s="775">
        <f>SUM(D10:D19)</f>
        <v>879759.29</v>
      </c>
      <c r="E9" s="774">
        <f>SUM(E10:E19)</f>
        <v>671385.1361799998</v>
      </c>
      <c r="F9" s="796">
        <f>SUM(F10:F19)</f>
        <v>30453.829999999998</v>
      </c>
    </row>
    <row r="10" spans="2:6" x14ac:dyDescent="0.25">
      <c r="B10" s="777">
        <v>2005</v>
      </c>
      <c r="C10" s="778">
        <f>D10*22.046</f>
        <v>2012443.7571</v>
      </c>
      <c r="D10" s="778">
        <v>91283.85</v>
      </c>
      <c r="E10" s="778">
        <f>F10*22.046</f>
        <v>70646.627460000003</v>
      </c>
      <c r="F10" s="779">
        <v>3204.51</v>
      </c>
    </row>
    <row r="11" spans="2:6" x14ac:dyDescent="0.25">
      <c r="B11" s="781">
        <v>2006</v>
      </c>
      <c r="C11" s="782">
        <f t="shared" ref="C11:C19" si="0">D11*22.046</f>
        <v>2385160.0469</v>
      </c>
      <c r="D11" s="782">
        <v>108190.15</v>
      </c>
      <c r="E11" s="782">
        <f t="shared" ref="E11:E19" si="1">F11*22.046</f>
        <v>104075.63864</v>
      </c>
      <c r="F11" s="783">
        <v>4720.84</v>
      </c>
    </row>
    <row r="12" spans="2:6" x14ac:dyDescent="0.25">
      <c r="B12" s="777">
        <v>2007</v>
      </c>
      <c r="C12" s="778">
        <f t="shared" si="0"/>
        <v>2121223.3507599998</v>
      </c>
      <c r="D12" s="778">
        <v>96218.06</v>
      </c>
      <c r="E12" s="778">
        <f t="shared" si="1"/>
        <v>140027.15314000001</v>
      </c>
      <c r="F12" s="779">
        <v>6351.59</v>
      </c>
    </row>
    <row r="13" spans="2:6" x14ac:dyDescent="0.25">
      <c r="B13" s="781">
        <v>2008</v>
      </c>
      <c r="C13" s="782">
        <f t="shared" si="0"/>
        <v>1961029.3986600002</v>
      </c>
      <c r="D13" s="782">
        <v>88951.71</v>
      </c>
      <c r="E13" s="782">
        <f t="shared" si="1"/>
        <v>117694.77560000001</v>
      </c>
      <c r="F13" s="783">
        <v>5338.6</v>
      </c>
    </row>
    <row r="14" spans="2:6" x14ac:dyDescent="0.25">
      <c r="B14" s="777">
        <v>2009</v>
      </c>
      <c r="C14" s="778">
        <f t="shared" si="0"/>
        <v>1830920.5204599998</v>
      </c>
      <c r="D14" s="778">
        <v>83050.009999999995</v>
      </c>
      <c r="E14" s="778">
        <f t="shared" si="1"/>
        <v>90665.718219999995</v>
      </c>
      <c r="F14" s="779">
        <v>4112.57</v>
      </c>
    </row>
    <row r="15" spans="2:6" x14ac:dyDescent="0.25">
      <c r="B15" s="781">
        <v>2010</v>
      </c>
      <c r="C15" s="782">
        <f t="shared" si="0"/>
        <v>1566190.6092399999</v>
      </c>
      <c r="D15" s="782">
        <v>71041.94</v>
      </c>
      <c r="E15" s="782">
        <f t="shared" si="1"/>
        <v>53917.240819999999</v>
      </c>
      <c r="F15" s="783">
        <v>2445.67</v>
      </c>
    </row>
    <row r="16" spans="2:6" x14ac:dyDescent="0.25">
      <c r="B16" s="777">
        <v>2011</v>
      </c>
      <c r="C16" s="778">
        <f t="shared" si="0"/>
        <v>1707771.344</v>
      </c>
      <c r="D16" s="778">
        <v>77464</v>
      </c>
      <c r="E16" s="778">
        <f t="shared" si="1"/>
        <v>32451.712</v>
      </c>
      <c r="F16" s="779">
        <v>1472</v>
      </c>
    </row>
    <row r="17" spans="2:6" x14ac:dyDescent="0.25">
      <c r="B17" s="781">
        <v>2012</v>
      </c>
      <c r="C17" s="782">
        <f t="shared" si="0"/>
        <v>2235999.4564200002</v>
      </c>
      <c r="D17" s="782">
        <v>101424.27</v>
      </c>
      <c r="E17" s="782">
        <f t="shared" si="1"/>
        <v>49861.879119999998</v>
      </c>
      <c r="F17" s="783">
        <v>2261.7199999999998</v>
      </c>
    </row>
    <row r="18" spans="2:6" x14ac:dyDescent="0.25">
      <c r="B18" s="195">
        <v>2013</v>
      </c>
      <c r="C18" s="778">
        <f t="shared" si="0"/>
        <v>2157102.3339200001</v>
      </c>
      <c r="D18" s="800">
        <v>97845.52</v>
      </c>
      <c r="E18" s="778">
        <f t="shared" si="1"/>
        <v>10815.10622</v>
      </c>
      <c r="F18" s="797">
        <v>490.57</v>
      </c>
    </row>
    <row r="19" spans="2:6" ht="15.75" thickBot="1" x14ac:dyDescent="0.3">
      <c r="B19" s="798" t="s">
        <v>1025</v>
      </c>
      <c r="C19" s="799">
        <f t="shared" si="0"/>
        <v>1417332.48988</v>
      </c>
      <c r="D19" s="799">
        <v>64289.78</v>
      </c>
      <c r="E19" s="799">
        <f t="shared" si="1"/>
        <v>1229.28496</v>
      </c>
      <c r="F19" s="801">
        <v>55.76</v>
      </c>
    </row>
    <row r="20" spans="2:6" x14ac:dyDescent="0.25">
      <c r="B20" s="23" t="s">
        <v>1036</v>
      </c>
      <c r="C20" s="23"/>
      <c r="D20" s="23"/>
      <c r="E20" s="23"/>
      <c r="F20" s="23"/>
    </row>
    <row r="21" spans="2:6" x14ac:dyDescent="0.25">
      <c r="B21" s="129" t="s">
        <v>1027</v>
      </c>
      <c r="C21" s="23"/>
      <c r="D21" s="23"/>
      <c r="E21" s="23"/>
      <c r="F21" s="23"/>
    </row>
    <row r="22" spans="2:6" x14ac:dyDescent="0.25">
      <c r="B22" s="129"/>
      <c r="C22" s="23"/>
      <c r="D22" s="23"/>
      <c r="E22" s="23"/>
      <c r="F22" s="23"/>
    </row>
    <row r="23" spans="2:6" ht="39.75" customHeight="1" x14ac:dyDescent="0.25">
      <c r="B23" s="948" t="s">
        <v>1037</v>
      </c>
      <c r="C23" s="948"/>
      <c r="D23" s="948"/>
      <c r="E23" s="948"/>
      <c r="F23" s="948"/>
    </row>
  </sheetData>
  <mergeCells count="4">
    <mergeCell ref="B4:F4"/>
    <mergeCell ref="B6:B7"/>
    <mergeCell ref="C6:F6"/>
    <mergeCell ref="B23:F23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showGridLines="0" topLeftCell="A10" workbookViewId="0">
      <selection activeCell="B21" sqref="B21"/>
    </sheetView>
  </sheetViews>
  <sheetFormatPr baseColWidth="10" defaultRowHeight="15" x14ac:dyDescent="0.25"/>
  <cols>
    <col min="2" max="2" width="15.7109375" customWidth="1"/>
    <col min="3" max="3" width="14.28515625" bestFit="1" customWidth="1"/>
    <col min="4" max="4" width="11.28515625" bestFit="1" customWidth="1"/>
    <col min="5" max="5" width="14.140625" customWidth="1"/>
    <col min="6" max="6" width="11.7109375" customWidth="1"/>
  </cols>
  <sheetData>
    <row r="2" spans="2:6" x14ac:dyDescent="0.25">
      <c r="B2" s="601" t="s">
        <v>7</v>
      </c>
    </row>
    <row r="4" spans="2:6" ht="28.5" customHeight="1" x14ac:dyDescent="0.25">
      <c r="B4" s="958" t="s">
        <v>1180</v>
      </c>
      <c r="C4" s="958"/>
      <c r="D4" s="958"/>
      <c r="E4" s="958"/>
      <c r="F4" s="958"/>
    </row>
    <row r="5" spans="2:6" ht="15.75" thickBot="1" x14ac:dyDescent="0.3">
      <c r="B5" s="180"/>
      <c r="C5" s="180"/>
      <c r="D5" s="180"/>
      <c r="E5" s="180"/>
      <c r="F5" s="180"/>
    </row>
    <row r="6" spans="2:6" x14ac:dyDescent="0.25">
      <c r="B6" s="967" t="s">
        <v>393</v>
      </c>
      <c r="C6" s="969" t="s">
        <v>1038</v>
      </c>
      <c r="D6" s="969"/>
      <c r="E6" s="969"/>
      <c r="F6" s="969"/>
    </row>
    <row r="7" spans="2:6" ht="24.75" x14ac:dyDescent="0.25">
      <c r="B7" s="968"/>
      <c r="C7" s="755" t="s">
        <v>1021</v>
      </c>
      <c r="D7" s="770" t="s">
        <v>1022</v>
      </c>
      <c r="E7" s="771" t="s">
        <v>1023</v>
      </c>
      <c r="F7" s="754" t="s">
        <v>1024</v>
      </c>
    </row>
    <row r="8" spans="2:6" x14ac:dyDescent="0.25">
      <c r="B8" s="757" t="s">
        <v>10</v>
      </c>
      <c r="C8" s="758" t="s">
        <v>11</v>
      </c>
      <c r="D8" s="759" t="s">
        <v>12</v>
      </c>
      <c r="E8" s="759" t="s">
        <v>13</v>
      </c>
      <c r="F8" s="795" t="s">
        <v>14</v>
      </c>
    </row>
    <row r="9" spans="2:6" x14ac:dyDescent="0.25">
      <c r="B9" s="773" t="s">
        <v>19</v>
      </c>
      <c r="C9" s="774">
        <f>SUM(C10:C19)</f>
        <v>103620950.913</v>
      </c>
      <c r="D9" s="775">
        <f>SUM(D10:D19)</f>
        <v>4700215.5</v>
      </c>
      <c r="E9" s="774">
        <f>SUM(E10:E19)</f>
        <v>182062.70225999999</v>
      </c>
      <c r="F9" s="796">
        <f>SUM(F10:F19)</f>
        <v>8258.3100000000013</v>
      </c>
    </row>
    <row r="10" spans="2:6" x14ac:dyDescent="0.25">
      <c r="B10" s="777">
        <v>2005</v>
      </c>
      <c r="C10" s="778">
        <f>D10*22.046</f>
        <v>10745720.623740001</v>
      </c>
      <c r="D10" s="778">
        <v>487422.69</v>
      </c>
      <c r="E10" s="778">
        <f>F10*22.046</f>
        <v>44995.665540000002</v>
      </c>
      <c r="F10" s="779">
        <v>2040.99</v>
      </c>
    </row>
    <row r="11" spans="2:6" x14ac:dyDescent="0.25">
      <c r="B11" s="781">
        <v>2006</v>
      </c>
      <c r="C11" s="782">
        <f t="shared" ref="C11:C19" si="0">D11*22.046</f>
        <v>9925036.0072799996</v>
      </c>
      <c r="D11" s="782">
        <v>450196.68</v>
      </c>
      <c r="E11" s="782">
        <f t="shared" ref="E11:E19" si="1">F11*22.046</f>
        <v>5783.3271799999993</v>
      </c>
      <c r="F11" s="783">
        <v>262.33</v>
      </c>
    </row>
    <row r="12" spans="2:6" x14ac:dyDescent="0.25">
      <c r="B12" s="777">
        <v>2007</v>
      </c>
      <c r="C12" s="778">
        <f t="shared" si="0"/>
        <v>10882490.259920001</v>
      </c>
      <c r="D12" s="778">
        <v>493626.52</v>
      </c>
      <c r="E12" s="778">
        <f t="shared" si="1"/>
        <v>39110.04492</v>
      </c>
      <c r="F12" s="779">
        <v>1774.02</v>
      </c>
    </row>
    <row r="13" spans="2:6" x14ac:dyDescent="0.25">
      <c r="B13" s="781">
        <v>2008</v>
      </c>
      <c r="C13" s="782">
        <f t="shared" si="0"/>
        <v>10444669.04568</v>
      </c>
      <c r="D13" s="782">
        <v>473767.08</v>
      </c>
      <c r="E13" s="782">
        <f t="shared" si="1"/>
        <v>37693.589419999997</v>
      </c>
      <c r="F13" s="783">
        <v>1709.77</v>
      </c>
    </row>
    <row r="14" spans="2:6" x14ac:dyDescent="0.25">
      <c r="B14" s="777">
        <v>2009</v>
      </c>
      <c r="C14" s="778">
        <f t="shared" si="0"/>
        <v>9789558.92808</v>
      </c>
      <c r="D14" s="778">
        <v>444051.48</v>
      </c>
      <c r="E14" s="778">
        <f t="shared" si="1"/>
        <v>4755.5426600000001</v>
      </c>
      <c r="F14" s="779">
        <v>215.71</v>
      </c>
    </row>
    <row r="15" spans="2:6" x14ac:dyDescent="0.25">
      <c r="B15" s="781">
        <v>2010</v>
      </c>
      <c r="C15" s="782">
        <f t="shared" si="0"/>
        <v>10854436.94538</v>
      </c>
      <c r="D15" s="782">
        <v>492354.03</v>
      </c>
      <c r="E15" s="782">
        <f t="shared" si="1"/>
        <v>67.019840000000002</v>
      </c>
      <c r="F15" s="783">
        <v>3.04</v>
      </c>
    </row>
    <row r="16" spans="2:6" x14ac:dyDescent="0.25">
      <c r="B16" s="777">
        <v>2011</v>
      </c>
      <c r="C16" s="778">
        <f t="shared" si="0"/>
        <v>11395731.721999999</v>
      </c>
      <c r="D16" s="778">
        <v>516907</v>
      </c>
      <c r="E16" s="778">
        <f t="shared" si="1"/>
        <v>4431.2460000000001</v>
      </c>
      <c r="F16" s="779">
        <v>201</v>
      </c>
    </row>
    <row r="17" spans="2:6" x14ac:dyDescent="0.25">
      <c r="B17" s="781">
        <v>2012</v>
      </c>
      <c r="C17" s="782">
        <f t="shared" si="0"/>
        <v>11341467.918059999</v>
      </c>
      <c r="D17" s="782">
        <v>514445.61</v>
      </c>
      <c r="E17" s="782">
        <f t="shared" si="1"/>
        <v>5575.2129399999994</v>
      </c>
      <c r="F17" s="783">
        <v>252.89</v>
      </c>
    </row>
    <row r="18" spans="2:6" x14ac:dyDescent="0.25">
      <c r="B18" s="195">
        <v>2013</v>
      </c>
      <c r="C18" s="778">
        <f t="shared" si="0"/>
        <v>10201973.45008</v>
      </c>
      <c r="D18" s="800">
        <v>462758.48</v>
      </c>
      <c r="E18" s="778">
        <f t="shared" si="1"/>
        <v>24087.680059999999</v>
      </c>
      <c r="F18" s="797">
        <v>1092.6099999999999</v>
      </c>
    </row>
    <row r="19" spans="2:6" ht="15.75" thickBot="1" x14ac:dyDescent="0.3">
      <c r="B19" s="798" t="s">
        <v>1025</v>
      </c>
      <c r="C19" s="799">
        <f t="shared" si="0"/>
        <v>8039866.0127799995</v>
      </c>
      <c r="D19" s="799">
        <v>364685.93</v>
      </c>
      <c r="E19" s="799">
        <f t="shared" si="1"/>
        <v>15563.3737</v>
      </c>
      <c r="F19" s="801">
        <v>705.95</v>
      </c>
    </row>
    <row r="20" spans="2:6" x14ac:dyDescent="0.25">
      <c r="B20" s="23" t="s">
        <v>1036</v>
      </c>
      <c r="C20" s="23"/>
      <c r="D20" s="23"/>
      <c r="E20" s="23"/>
      <c r="F20" s="23"/>
    </row>
    <row r="21" spans="2:6" x14ac:dyDescent="0.25">
      <c r="B21" s="129" t="s">
        <v>1027</v>
      </c>
      <c r="C21" s="23"/>
      <c r="D21" s="23"/>
      <c r="E21" s="23"/>
      <c r="F21" s="23"/>
    </row>
    <row r="22" spans="2:6" x14ac:dyDescent="0.25">
      <c r="B22" s="129"/>
      <c r="C22" s="23"/>
      <c r="D22" s="23"/>
      <c r="E22" s="23"/>
      <c r="F22" s="23"/>
    </row>
    <row r="23" spans="2:6" ht="41.25" customHeight="1" x14ac:dyDescent="0.25">
      <c r="B23" s="948" t="s">
        <v>1032</v>
      </c>
      <c r="C23" s="948"/>
      <c r="D23" s="948"/>
      <c r="E23" s="948"/>
      <c r="F23" s="948"/>
    </row>
  </sheetData>
  <mergeCells count="4">
    <mergeCell ref="B4:F4"/>
    <mergeCell ref="B6:B7"/>
    <mergeCell ref="C6:F6"/>
    <mergeCell ref="B23:F23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showGridLines="0" workbookViewId="0">
      <selection activeCell="A2" sqref="A2"/>
    </sheetView>
  </sheetViews>
  <sheetFormatPr baseColWidth="10" defaultRowHeight="15" x14ac:dyDescent="0.25"/>
  <cols>
    <col min="2" max="2" width="15.28515625" customWidth="1"/>
    <col min="3" max="10" width="12.7109375" bestFit="1" customWidth="1"/>
  </cols>
  <sheetData>
    <row r="2" spans="2:10" x14ac:dyDescent="0.25">
      <c r="B2" s="601" t="s">
        <v>7</v>
      </c>
    </row>
    <row r="4" spans="2:10" x14ac:dyDescent="0.25">
      <c r="B4" s="938" t="s">
        <v>841</v>
      </c>
      <c r="C4" s="938"/>
      <c r="D4" s="938"/>
      <c r="E4" s="938"/>
      <c r="F4" s="938"/>
      <c r="G4" s="938"/>
      <c r="H4" s="938"/>
      <c r="I4" s="938"/>
      <c r="J4" s="938"/>
    </row>
    <row r="5" spans="2:10" x14ac:dyDescent="0.25">
      <c r="B5" s="2" t="s">
        <v>8</v>
      </c>
      <c r="C5" s="3"/>
      <c r="D5" s="3"/>
      <c r="E5" s="3"/>
      <c r="F5" s="3"/>
      <c r="G5" s="3"/>
      <c r="H5" s="3"/>
      <c r="I5" s="3"/>
      <c r="J5" s="3"/>
    </row>
    <row r="6" spans="2:10" ht="15.75" thickBot="1" x14ac:dyDescent="0.3">
      <c r="B6" s="36"/>
      <c r="C6" s="36"/>
      <c r="D6" s="36"/>
      <c r="E6" s="36"/>
      <c r="F6" s="36"/>
      <c r="G6" s="36"/>
      <c r="H6" s="36"/>
      <c r="I6" s="36"/>
      <c r="J6" s="36"/>
    </row>
    <row r="7" spans="2:10" x14ac:dyDescent="0.25">
      <c r="B7" s="4" t="s">
        <v>9</v>
      </c>
      <c r="C7" s="5">
        <v>2008</v>
      </c>
      <c r="D7" s="5">
        <v>2009</v>
      </c>
      <c r="E7" s="5">
        <v>2010</v>
      </c>
      <c r="F7" s="5">
        <v>2011</v>
      </c>
      <c r="G7" s="5">
        <v>2012</v>
      </c>
      <c r="H7" s="5">
        <v>2013</v>
      </c>
      <c r="I7" s="5">
        <v>2014</v>
      </c>
      <c r="J7" s="6">
        <v>2015</v>
      </c>
    </row>
    <row r="8" spans="2:10" x14ac:dyDescent="0.25">
      <c r="B8" s="7" t="s">
        <v>10</v>
      </c>
      <c r="C8" s="8" t="s">
        <v>11</v>
      </c>
      <c r="D8" s="8" t="s">
        <v>12</v>
      </c>
      <c r="E8" s="8" t="s">
        <v>13</v>
      </c>
      <c r="F8" s="8" t="s">
        <v>14</v>
      </c>
      <c r="G8" s="8" t="s">
        <v>15</v>
      </c>
      <c r="H8" s="8" t="s">
        <v>16</v>
      </c>
      <c r="I8" s="8" t="s">
        <v>17</v>
      </c>
      <c r="J8" s="9" t="s">
        <v>18</v>
      </c>
    </row>
    <row r="9" spans="2:10" x14ac:dyDescent="0.25">
      <c r="B9" s="10" t="s">
        <v>19</v>
      </c>
      <c r="C9" s="11">
        <v>13677815</v>
      </c>
      <c r="D9" s="11">
        <v>14017057</v>
      </c>
      <c r="E9" s="11">
        <v>14361666</v>
      </c>
      <c r="F9" s="11">
        <v>14713763</v>
      </c>
      <c r="G9" s="11">
        <v>15073375</v>
      </c>
      <c r="H9" s="11">
        <v>15438384</v>
      </c>
      <c r="I9" s="11">
        <v>15806675</v>
      </c>
      <c r="J9" s="12">
        <v>16176133</v>
      </c>
    </row>
    <row r="10" spans="2:10" x14ac:dyDescent="0.25">
      <c r="B10" s="13" t="s">
        <v>20</v>
      </c>
      <c r="C10" s="14">
        <v>2994047</v>
      </c>
      <c r="D10" s="14">
        <v>3049601</v>
      </c>
      <c r="E10" s="14">
        <v>3103685</v>
      </c>
      <c r="F10" s="14">
        <v>3156284</v>
      </c>
      <c r="G10" s="14">
        <v>3207587</v>
      </c>
      <c r="H10" s="14">
        <v>3257616</v>
      </c>
      <c r="I10" s="14">
        <v>3306397</v>
      </c>
      <c r="J10" s="15">
        <v>3353951</v>
      </c>
    </row>
    <row r="11" spans="2:10" x14ac:dyDescent="0.25">
      <c r="B11" s="16" t="s">
        <v>21</v>
      </c>
      <c r="C11" s="17">
        <v>151058</v>
      </c>
      <c r="D11" s="17">
        <v>153261</v>
      </c>
      <c r="E11" s="17">
        <v>155596</v>
      </c>
      <c r="F11" s="17">
        <v>158092</v>
      </c>
      <c r="G11" s="17">
        <v>160754</v>
      </c>
      <c r="H11" s="17">
        <v>163537</v>
      </c>
      <c r="I11" s="17">
        <v>166397</v>
      </c>
      <c r="J11" s="18">
        <v>169290</v>
      </c>
    </row>
    <row r="12" spans="2:10" x14ac:dyDescent="0.25">
      <c r="B12" s="13" t="s">
        <v>22</v>
      </c>
      <c r="C12" s="14">
        <v>296890</v>
      </c>
      <c r="D12" s="14">
        <v>303459</v>
      </c>
      <c r="E12" s="14">
        <v>310037</v>
      </c>
      <c r="F12" s="14">
        <v>316638</v>
      </c>
      <c r="G12" s="14">
        <v>323283</v>
      </c>
      <c r="H12" s="14">
        <v>329947</v>
      </c>
      <c r="I12" s="14">
        <v>336606</v>
      </c>
      <c r="J12" s="15">
        <v>343236</v>
      </c>
    </row>
    <row r="13" spans="2:10" x14ac:dyDescent="0.25">
      <c r="B13" s="16" t="s">
        <v>23</v>
      </c>
      <c r="C13" s="17">
        <v>562555</v>
      </c>
      <c r="D13" s="17">
        <v>578976</v>
      </c>
      <c r="E13" s="17">
        <v>595769</v>
      </c>
      <c r="F13" s="17">
        <v>612973</v>
      </c>
      <c r="G13" s="17">
        <v>630609</v>
      </c>
      <c r="H13" s="17">
        <v>648617</v>
      </c>
      <c r="I13" s="17">
        <v>666938</v>
      </c>
      <c r="J13" s="18">
        <v>685513</v>
      </c>
    </row>
    <row r="14" spans="2:10" x14ac:dyDescent="0.25">
      <c r="B14" s="13" t="s">
        <v>24</v>
      </c>
      <c r="C14" s="14">
        <v>655189</v>
      </c>
      <c r="D14" s="14">
        <v>670570</v>
      </c>
      <c r="E14" s="14">
        <v>685830</v>
      </c>
      <c r="F14" s="14">
        <v>701016</v>
      </c>
      <c r="G14" s="14">
        <v>716204</v>
      </c>
      <c r="H14" s="14">
        <v>731326</v>
      </c>
      <c r="I14" s="14">
        <v>746309</v>
      </c>
      <c r="J14" s="15">
        <v>761085</v>
      </c>
    </row>
    <row r="15" spans="2:10" x14ac:dyDescent="0.25">
      <c r="B15" s="16" t="s">
        <v>25</v>
      </c>
      <c r="C15" s="17">
        <v>329433</v>
      </c>
      <c r="D15" s="17">
        <v>334720</v>
      </c>
      <c r="E15" s="17">
        <v>340381</v>
      </c>
      <c r="F15" s="17">
        <v>346590</v>
      </c>
      <c r="G15" s="17">
        <v>353261</v>
      </c>
      <c r="H15" s="17">
        <v>360288</v>
      </c>
      <c r="I15" s="17">
        <v>367569</v>
      </c>
      <c r="J15" s="18">
        <v>375001</v>
      </c>
    </row>
    <row r="16" spans="2:10" x14ac:dyDescent="0.25">
      <c r="B16" s="13" t="s">
        <v>26</v>
      </c>
      <c r="C16" s="14">
        <v>398519</v>
      </c>
      <c r="D16" s="14">
        <v>411202</v>
      </c>
      <c r="E16" s="14">
        <v>424068</v>
      </c>
      <c r="F16" s="14">
        <v>437145</v>
      </c>
      <c r="G16" s="14">
        <v>450471</v>
      </c>
      <c r="H16" s="14">
        <v>464005</v>
      </c>
      <c r="I16" s="14">
        <v>477705</v>
      </c>
      <c r="J16" s="15">
        <v>491530</v>
      </c>
    </row>
    <row r="17" spans="2:10" x14ac:dyDescent="0.25">
      <c r="B17" s="16" t="s">
        <v>27</v>
      </c>
      <c r="C17" s="17">
        <v>433749</v>
      </c>
      <c r="D17" s="17">
        <v>447651</v>
      </c>
      <c r="E17" s="17">
        <v>461838</v>
      </c>
      <c r="F17" s="17">
        <v>476369</v>
      </c>
      <c r="G17" s="17">
        <v>491298</v>
      </c>
      <c r="H17" s="17">
        <v>506537</v>
      </c>
      <c r="I17" s="17">
        <v>521995</v>
      </c>
      <c r="J17" s="18">
        <v>537584</v>
      </c>
    </row>
    <row r="18" spans="2:10" x14ac:dyDescent="0.25">
      <c r="B18" s="13" t="s">
        <v>28</v>
      </c>
      <c r="C18" s="14">
        <v>737593</v>
      </c>
      <c r="D18" s="14">
        <v>754457</v>
      </c>
      <c r="E18" s="14">
        <v>771674</v>
      </c>
      <c r="F18" s="14">
        <v>789358</v>
      </c>
      <c r="G18" s="14">
        <v>807571</v>
      </c>
      <c r="H18" s="14">
        <v>826143</v>
      </c>
      <c r="I18" s="14">
        <v>844906</v>
      </c>
      <c r="J18" s="15">
        <v>863689</v>
      </c>
    </row>
    <row r="19" spans="2:10" x14ac:dyDescent="0.25">
      <c r="B19" s="16" t="s">
        <v>29</v>
      </c>
      <c r="C19" s="17">
        <v>481047</v>
      </c>
      <c r="D19" s="17">
        <v>492481</v>
      </c>
      <c r="E19" s="17">
        <v>504267</v>
      </c>
      <c r="F19" s="17">
        <v>516467</v>
      </c>
      <c r="G19" s="17">
        <v>529096</v>
      </c>
      <c r="H19" s="17">
        <v>542059</v>
      </c>
      <c r="I19" s="17">
        <v>555261</v>
      </c>
      <c r="J19" s="18">
        <v>568608</v>
      </c>
    </row>
    <row r="20" spans="2:10" x14ac:dyDescent="0.25">
      <c r="B20" s="13" t="s">
        <v>30</v>
      </c>
      <c r="C20" s="14">
        <v>284359</v>
      </c>
      <c r="D20" s="14">
        <v>290796</v>
      </c>
      <c r="E20" s="14">
        <v>297385</v>
      </c>
      <c r="F20" s="14">
        <v>304168</v>
      </c>
      <c r="G20" s="14">
        <v>311167</v>
      </c>
      <c r="H20" s="14">
        <v>318319</v>
      </c>
      <c r="I20" s="14">
        <v>325556</v>
      </c>
      <c r="J20" s="15">
        <v>332815</v>
      </c>
    </row>
    <row r="21" spans="2:10" x14ac:dyDescent="0.25">
      <c r="B21" s="16" t="s">
        <v>31</v>
      </c>
      <c r="C21" s="17">
        <v>950592</v>
      </c>
      <c r="D21" s="17">
        <v>972781</v>
      </c>
      <c r="E21" s="17">
        <v>995742</v>
      </c>
      <c r="F21" s="17">
        <v>1019719</v>
      </c>
      <c r="G21" s="17">
        <v>1044667</v>
      </c>
      <c r="H21" s="17">
        <v>1070215</v>
      </c>
      <c r="I21" s="17">
        <v>1095997</v>
      </c>
      <c r="J21" s="18">
        <v>1121644</v>
      </c>
    </row>
    <row r="22" spans="2:10" x14ac:dyDescent="0.25">
      <c r="B22" s="13" t="s">
        <v>32</v>
      </c>
      <c r="C22" s="14">
        <v>1056566</v>
      </c>
      <c r="D22" s="14">
        <v>1085357</v>
      </c>
      <c r="E22" s="14">
        <v>1114389</v>
      </c>
      <c r="F22" s="14">
        <v>1143887</v>
      </c>
      <c r="G22" s="14">
        <v>1173977</v>
      </c>
      <c r="H22" s="14">
        <v>1204324</v>
      </c>
      <c r="I22" s="14">
        <v>1234593</v>
      </c>
      <c r="J22" s="15">
        <v>1264449</v>
      </c>
    </row>
    <row r="23" spans="2:10" x14ac:dyDescent="0.25">
      <c r="B23" s="16" t="s">
        <v>33</v>
      </c>
      <c r="C23" s="17">
        <v>861089</v>
      </c>
      <c r="D23" s="17">
        <v>890764</v>
      </c>
      <c r="E23" s="17">
        <v>921390</v>
      </c>
      <c r="F23" s="17">
        <v>953027</v>
      </c>
      <c r="G23" s="17">
        <v>985690</v>
      </c>
      <c r="H23" s="17">
        <v>1019290</v>
      </c>
      <c r="I23" s="17">
        <v>1053737</v>
      </c>
      <c r="J23" s="18">
        <v>1088942</v>
      </c>
    </row>
    <row r="24" spans="2:10" x14ac:dyDescent="0.25">
      <c r="B24" s="13" t="s">
        <v>34</v>
      </c>
      <c r="C24" s="14">
        <v>252047</v>
      </c>
      <c r="D24" s="14">
        <v>257876</v>
      </c>
      <c r="E24" s="14">
        <v>264019</v>
      </c>
      <c r="F24" s="14">
        <v>270521</v>
      </c>
      <c r="G24" s="14">
        <v>277380</v>
      </c>
      <c r="H24" s="14">
        <v>284530</v>
      </c>
      <c r="I24" s="14">
        <v>291903</v>
      </c>
      <c r="J24" s="15">
        <v>299432</v>
      </c>
    </row>
    <row r="25" spans="2:10" x14ac:dyDescent="0.25">
      <c r="B25" s="16" t="s">
        <v>35</v>
      </c>
      <c r="C25" s="17">
        <v>1014419</v>
      </c>
      <c r="D25" s="17">
        <v>1046185</v>
      </c>
      <c r="E25" s="17">
        <v>1078942</v>
      </c>
      <c r="F25" s="17">
        <v>1112781</v>
      </c>
      <c r="G25" s="17">
        <v>1147593</v>
      </c>
      <c r="H25" s="17">
        <v>1183241</v>
      </c>
      <c r="I25" s="17">
        <v>1219585</v>
      </c>
      <c r="J25" s="18">
        <v>1256486</v>
      </c>
    </row>
    <row r="26" spans="2:10" x14ac:dyDescent="0.25">
      <c r="B26" s="13" t="s">
        <v>36</v>
      </c>
      <c r="C26" s="14">
        <v>563832</v>
      </c>
      <c r="D26" s="14">
        <v>588860</v>
      </c>
      <c r="E26" s="14">
        <v>613693</v>
      </c>
      <c r="F26" s="14">
        <v>638296</v>
      </c>
      <c r="G26" s="14">
        <v>662779</v>
      </c>
      <c r="H26" s="14">
        <v>687192</v>
      </c>
      <c r="I26" s="14">
        <v>711585</v>
      </c>
      <c r="J26" s="15">
        <v>736010</v>
      </c>
    </row>
    <row r="27" spans="2:10" x14ac:dyDescent="0.25">
      <c r="B27" s="16" t="s">
        <v>37</v>
      </c>
      <c r="C27" s="17">
        <v>383636</v>
      </c>
      <c r="D27" s="17">
        <v>393345</v>
      </c>
      <c r="E27" s="17">
        <v>403256</v>
      </c>
      <c r="F27" s="17">
        <v>413399</v>
      </c>
      <c r="G27" s="17">
        <v>423788</v>
      </c>
      <c r="H27" s="17">
        <v>434378</v>
      </c>
      <c r="I27" s="17">
        <v>445125</v>
      </c>
      <c r="J27" s="18">
        <v>455982</v>
      </c>
    </row>
    <row r="28" spans="2:10" x14ac:dyDescent="0.25">
      <c r="B28" s="13" t="s">
        <v>38</v>
      </c>
      <c r="C28" s="14">
        <v>213313</v>
      </c>
      <c r="D28" s="14">
        <v>215752</v>
      </c>
      <c r="E28" s="14">
        <v>218510</v>
      </c>
      <c r="F28" s="14">
        <v>221646</v>
      </c>
      <c r="G28" s="14">
        <v>225108</v>
      </c>
      <c r="H28" s="14">
        <v>228810</v>
      </c>
      <c r="I28" s="14">
        <v>232667</v>
      </c>
      <c r="J28" s="15">
        <v>236593</v>
      </c>
    </row>
    <row r="29" spans="2:10" x14ac:dyDescent="0.25">
      <c r="B29" s="16" t="s">
        <v>39</v>
      </c>
      <c r="C29" s="17">
        <v>347960</v>
      </c>
      <c r="D29" s="17">
        <v>355223</v>
      </c>
      <c r="E29" s="17">
        <v>362826</v>
      </c>
      <c r="F29" s="17">
        <v>370891</v>
      </c>
      <c r="G29" s="17">
        <v>379359</v>
      </c>
      <c r="H29" s="17">
        <v>388155</v>
      </c>
      <c r="I29" s="17">
        <v>397202</v>
      </c>
      <c r="J29" s="18">
        <v>406422</v>
      </c>
    </row>
    <row r="30" spans="2:10" x14ac:dyDescent="0.25">
      <c r="B30" s="13" t="s">
        <v>40</v>
      </c>
      <c r="C30" s="14">
        <v>293926</v>
      </c>
      <c r="D30" s="14">
        <v>301755</v>
      </c>
      <c r="E30" s="14">
        <v>309908</v>
      </c>
      <c r="F30" s="14">
        <v>318420</v>
      </c>
      <c r="G30" s="14">
        <v>327297</v>
      </c>
      <c r="H30" s="14">
        <v>336484</v>
      </c>
      <c r="I30" s="14">
        <v>345926</v>
      </c>
      <c r="J30" s="15">
        <v>355566</v>
      </c>
    </row>
    <row r="31" spans="2:10" ht="15.75" thickBot="1" x14ac:dyDescent="0.3">
      <c r="B31" s="19" t="s">
        <v>41</v>
      </c>
      <c r="C31" s="20">
        <v>415996</v>
      </c>
      <c r="D31" s="20">
        <v>421984</v>
      </c>
      <c r="E31" s="20">
        <v>428462</v>
      </c>
      <c r="F31" s="20">
        <v>436076</v>
      </c>
      <c r="G31" s="20">
        <v>444434</v>
      </c>
      <c r="H31" s="20">
        <v>453369</v>
      </c>
      <c r="I31" s="20">
        <v>462714</v>
      </c>
      <c r="J31" s="21">
        <v>472304</v>
      </c>
    </row>
    <row r="32" spans="2:10" x14ac:dyDescent="0.25">
      <c r="B32" s="939" t="s">
        <v>42</v>
      </c>
      <c r="C32" s="939"/>
      <c r="D32" s="939"/>
      <c r="E32" s="939"/>
      <c r="F32" s="939"/>
      <c r="G32" s="939"/>
      <c r="H32" s="939"/>
      <c r="I32" s="939"/>
      <c r="J32" s="939"/>
    </row>
    <row r="33" spans="2:10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mergeCells count="2">
    <mergeCell ref="B4:J4"/>
    <mergeCell ref="B32:J32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showGridLines="0" topLeftCell="A3" workbookViewId="0">
      <selection activeCell="B21" sqref="B21"/>
    </sheetView>
  </sheetViews>
  <sheetFormatPr baseColWidth="10" defaultRowHeight="15" x14ac:dyDescent="0.25"/>
  <cols>
    <col min="2" max="2" width="15.7109375" customWidth="1"/>
    <col min="3" max="3" width="14.28515625" bestFit="1" customWidth="1"/>
    <col min="4" max="4" width="11.28515625" bestFit="1" customWidth="1"/>
    <col min="5" max="5" width="14.140625" customWidth="1"/>
    <col min="6" max="6" width="11.7109375" customWidth="1"/>
  </cols>
  <sheetData>
    <row r="2" spans="2:6" x14ac:dyDescent="0.25">
      <c r="B2" s="601" t="s">
        <v>7</v>
      </c>
    </row>
    <row r="4" spans="2:6" ht="29.25" customHeight="1" x14ac:dyDescent="0.25">
      <c r="B4" s="958" t="s">
        <v>1046</v>
      </c>
      <c r="C4" s="958"/>
      <c r="D4" s="958"/>
      <c r="E4" s="958"/>
      <c r="F4" s="958"/>
    </row>
    <row r="5" spans="2:6" ht="15.75" thickBot="1" x14ac:dyDescent="0.3">
      <c r="B5" s="180"/>
      <c r="C5" s="180"/>
      <c r="D5" s="180"/>
      <c r="E5" s="180"/>
      <c r="F5" s="180"/>
    </row>
    <row r="6" spans="2:6" x14ac:dyDescent="0.25">
      <c r="B6" s="967" t="s">
        <v>393</v>
      </c>
      <c r="C6" s="969" t="s">
        <v>1041</v>
      </c>
      <c r="D6" s="969"/>
      <c r="E6" s="969"/>
      <c r="F6" s="969"/>
    </row>
    <row r="7" spans="2:6" ht="24.75" x14ac:dyDescent="0.25">
      <c r="B7" s="968"/>
      <c r="C7" s="755" t="s">
        <v>1021</v>
      </c>
      <c r="D7" s="770" t="s">
        <v>1022</v>
      </c>
      <c r="E7" s="771" t="s">
        <v>1023</v>
      </c>
      <c r="F7" s="754" t="s">
        <v>1024</v>
      </c>
    </row>
    <row r="8" spans="2:6" x14ac:dyDescent="0.25">
      <c r="B8" s="757" t="s">
        <v>10</v>
      </c>
      <c r="C8" s="758" t="s">
        <v>11</v>
      </c>
      <c r="D8" s="759" t="s">
        <v>12</v>
      </c>
      <c r="E8" s="759" t="s">
        <v>13</v>
      </c>
      <c r="F8" s="795" t="s">
        <v>14</v>
      </c>
    </row>
    <row r="9" spans="2:6" x14ac:dyDescent="0.25">
      <c r="B9" s="773" t="s">
        <v>19</v>
      </c>
      <c r="C9" s="805">
        <f>SUM(C10:C19)</f>
        <v>2521834.4443600001</v>
      </c>
      <c r="D9" s="806">
        <f>SUM(D10:D19)</f>
        <v>114389.65999999997</v>
      </c>
      <c r="E9" s="805">
        <f>SUM(F10:F19)</f>
        <v>227670.66</v>
      </c>
      <c r="F9" s="807">
        <f>SUM(F10:F19)</f>
        <v>227670.66</v>
      </c>
    </row>
    <row r="10" spans="2:6" x14ac:dyDescent="0.25">
      <c r="B10" s="777">
        <v>2005</v>
      </c>
      <c r="C10" s="44">
        <f>D10*22.046</f>
        <v>320186.62422</v>
      </c>
      <c r="D10" s="44">
        <v>14523.57</v>
      </c>
      <c r="E10" s="44">
        <f>F10*22.046</f>
        <v>623798.1838</v>
      </c>
      <c r="F10" s="808">
        <v>28295.3</v>
      </c>
    </row>
    <row r="11" spans="2:6" x14ac:dyDescent="0.25">
      <c r="B11" s="781">
        <v>2006</v>
      </c>
      <c r="C11" s="809">
        <f t="shared" ref="C11:C19" si="0">D11*22.046</f>
        <v>249405.73661999998</v>
      </c>
      <c r="D11" s="809">
        <v>11312.97</v>
      </c>
      <c r="E11" s="809">
        <f t="shared" ref="E11:E19" si="1">F11*22.046</f>
        <v>491773.50819999998</v>
      </c>
      <c r="F11" s="810">
        <v>22306.7</v>
      </c>
    </row>
    <row r="12" spans="2:6" x14ac:dyDescent="0.25">
      <c r="B12" s="777">
        <v>2007</v>
      </c>
      <c r="C12" s="44">
        <f t="shared" si="0"/>
        <v>146433.50028000001</v>
      </c>
      <c r="D12" s="44">
        <v>6642.18</v>
      </c>
      <c r="E12" s="44">
        <f t="shared" si="1"/>
        <v>587576.16487999994</v>
      </c>
      <c r="F12" s="808">
        <v>26652.28</v>
      </c>
    </row>
    <row r="13" spans="2:6" x14ac:dyDescent="0.25">
      <c r="B13" s="781">
        <v>2008</v>
      </c>
      <c r="C13" s="809">
        <f t="shared" si="0"/>
        <v>215055.20264</v>
      </c>
      <c r="D13" s="809">
        <v>9754.84</v>
      </c>
      <c r="E13" s="809">
        <f t="shared" si="1"/>
        <v>294194.83114000002</v>
      </c>
      <c r="F13" s="810">
        <v>13344.59</v>
      </c>
    </row>
    <row r="14" spans="2:6" x14ac:dyDescent="0.25">
      <c r="B14" s="777">
        <v>2009</v>
      </c>
      <c r="C14" s="44">
        <f t="shared" si="0"/>
        <v>211448.25657999999</v>
      </c>
      <c r="D14" s="44">
        <v>9591.23</v>
      </c>
      <c r="E14" s="44">
        <f t="shared" si="1"/>
        <v>424646.96555999998</v>
      </c>
      <c r="F14" s="808">
        <v>19261.86</v>
      </c>
    </row>
    <row r="15" spans="2:6" x14ac:dyDescent="0.25">
      <c r="B15" s="781">
        <v>2010</v>
      </c>
      <c r="C15" s="809">
        <f t="shared" si="0"/>
        <v>193214.00997999997</v>
      </c>
      <c r="D15" s="809">
        <v>8764.1299999999992</v>
      </c>
      <c r="E15" s="809">
        <f t="shared" si="1"/>
        <v>510230.19893999997</v>
      </c>
      <c r="F15" s="810">
        <v>23143.89</v>
      </c>
    </row>
    <row r="16" spans="2:6" x14ac:dyDescent="0.25">
      <c r="B16" s="777">
        <v>2011</v>
      </c>
      <c r="C16" s="44">
        <f t="shared" si="0"/>
        <v>414729.35200000001</v>
      </c>
      <c r="D16" s="44">
        <v>18812</v>
      </c>
      <c r="E16" s="44">
        <f t="shared" si="1"/>
        <v>396320.94199999998</v>
      </c>
      <c r="F16" s="808">
        <v>17977</v>
      </c>
    </row>
    <row r="17" spans="2:6" x14ac:dyDescent="0.25">
      <c r="B17" s="781">
        <v>2012</v>
      </c>
      <c r="C17" s="809">
        <f t="shared" si="0"/>
        <v>204630.09015999996</v>
      </c>
      <c r="D17" s="809">
        <v>9281.9599999999991</v>
      </c>
      <c r="E17" s="809">
        <f t="shared" si="1"/>
        <v>547005.79292000004</v>
      </c>
      <c r="F17" s="810">
        <v>24812.02</v>
      </c>
    </row>
    <row r="18" spans="2:6" x14ac:dyDescent="0.25">
      <c r="B18" s="195">
        <v>2013</v>
      </c>
      <c r="C18" s="44">
        <f t="shared" si="0"/>
        <v>243854.77428000001</v>
      </c>
      <c r="D18" s="811">
        <v>11061.18</v>
      </c>
      <c r="E18" s="44">
        <f t="shared" si="1"/>
        <v>751284.46984000003</v>
      </c>
      <c r="F18" s="812">
        <v>34078.04</v>
      </c>
    </row>
    <row r="19" spans="2:6" ht="15.75" thickBot="1" x14ac:dyDescent="0.3">
      <c r="B19" s="798" t="s">
        <v>1025</v>
      </c>
      <c r="C19" s="813">
        <f t="shared" si="0"/>
        <v>322876.89760000003</v>
      </c>
      <c r="D19" s="813">
        <v>14645.6</v>
      </c>
      <c r="E19" s="813">
        <f t="shared" si="1"/>
        <v>392396.31307999999</v>
      </c>
      <c r="F19" s="814">
        <v>17798.98</v>
      </c>
    </row>
    <row r="20" spans="2:6" x14ac:dyDescent="0.25">
      <c r="B20" s="23" t="s">
        <v>1047</v>
      </c>
      <c r="C20" s="23"/>
      <c r="D20" s="23"/>
      <c r="E20" s="23"/>
      <c r="F20" s="23"/>
    </row>
    <row r="21" spans="2:6" x14ac:dyDescent="0.25">
      <c r="B21" s="129" t="s">
        <v>1027</v>
      </c>
      <c r="C21" s="23"/>
      <c r="D21" s="23"/>
      <c r="E21" s="23"/>
      <c r="F21" s="23"/>
    </row>
    <row r="22" spans="2:6" x14ac:dyDescent="0.25">
      <c r="B22" s="129"/>
      <c r="C22" s="23"/>
      <c r="D22" s="23"/>
      <c r="E22" s="23"/>
      <c r="F22" s="23"/>
    </row>
    <row r="23" spans="2:6" ht="39" customHeight="1" x14ac:dyDescent="0.25">
      <c r="B23" s="948" t="s">
        <v>1048</v>
      </c>
      <c r="C23" s="948"/>
      <c r="D23" s="948"/>
      <c r="E23" s="948"/>
      <c r="F23" s="948"/>
    </row>
  </sheetData>
  <mergeCells count="4">
    <mergeCell ref="B4:F4"/>
    <mergeCell ref="B6:B7"/>
    <mergeCell ref="C6:F6"/>
    <mergeCell ref="B23:F23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2"/>
  <sheetViews>
    <sheetView showGridLines="0" topLeftCell="A73" workbookViewId="0">
      <selection activeCell="B6" sqref="B6:G7"/>
    </sheetView>
  </sheetViews>
  <sheetFormatPr baseColWidth="10" defaultRowHeight="15" x14ac:dyDescent="0.25"/>
  <cols>
    <col min="2" max="2" width="7" customWidth="1"/>
    <col min="3" max="3" width="38.7109375" customWidth="1"/>
    <col min="4" max="4" width="19.7109375" customWidth="1"/>
    <col min="5" max="5" width="20.7109375" customWidth="1"/>
    <col min="6" max="6" width="17.5703125" customWidth="1"/>
    <col min="7" max="7" width="18.42578125" customWidth="1"/>
  </cols>
  <sheetData>
    <row r="2" spans="2:7" x14ac:dyDescent="0.25">
      <c r="B2" s="601" t="s">
        <v>7</v>
      </c>
    </row>
    <row r="4" spans="2:7" ht="27.75" customHeight="1" x14ac:dyDescent="0.25">
      <c r="B4" s="976" t="s">
        <v>1049</v>
      </c>
      <c r="C4" s="976"/>
      <c r="D4" s="976"/>
      <c r="E4" s="976"/>
      <c r="F4" s="976"/>
      <c r="G4" s="976"/>
    </row>
    <row r="5" spans="2:7" ht="15.75" thickBot="1" x14ac:dyDescent="0.3">
      <c r="B5" s="815"/>
      <c r="C5" s="816"/>
      <c r="D5" s="816"/>
      <c r="E5" s="816"/>
      <c r="F5" s="816"/>
      <c r="G5" s="816"/>
    </row>
    <row r="6" spans="2:7" ht="36" x14ac:dyDescent="0.25">
      <c r="B6" s="817" t="s">
        <v>1050</v>
      </c>
      <c r="C6" s="818" t="s">
        <v>1051</v>
      </c>
      <c r="D6" s="818" t="s">
        <v>1052</v>
      </c>
      <c r="E6" s="818" t="s">
        <v>1053</v>
      </c>
      <c r="F6" s="818" t="s">
        <v>1054</v>
      </c>
      <c r="G6" s="819" t="s">
        <v>1055</v>
      </c>
    </row>
    <row r="7" spans="2:7" x14ac:dyDescent="0.25">
      <c r="B7" s="820" t="s">
        <v>1056</v>
      </c>
      <c r="C7" s="821" t="s">
        <v>1057</v>
      </c>
      <c r="D7" s="821" t="s">
        <v>1058</v>
      </c>
      <c r="E7" s="822" t="s">
        <v>1059</v>
      </c>
      <c r="F7" s="822" t="s">
        <v>1060</v>
      </c>
      <c r="G7" s="822" t="s">
        <v>1061</v>
      </c>
    </row>
    <row r="8" spans="2:7" x14ac:dyDescent="0.25">
      <c r="B8" s="974" t="s">
        <v>1062</v>
      </c>
      <c r="C8" s="974"/>
      <c r="D8" s="974"/>
      <c r="E8" s="974"/>
      <c r="F8" s="974"/>
      <c r="G8" s="974"/>
    </row>
    <row r="9" spans="2:7" x14ac:dyDescent="0.25">
      <c r="B9" s="777">
        <v>1</v>
      </c>
      <c r="C9" s="823" t="s">
        <v>1019</v>
      </c>
      <c r="D9" s="824">
        <v>131.71</v>
      </c>
      <c r="E9" s="824" t="s">
        <v>1063</v>
      </c>
      <c r="F9" s="825"/>
      <c r="G9" s="826">
        <v>58066</v>
      </c>
    </row>
    <row r="10" spans="2:7" x14ac:dyDescent="0.25">
      <c r="B10" s="781">
        <v>2</v>
      </c>
      <c r="C10" s="827" t="s">
        <v>1020</v>
      </c>
      <c r="D10" s="828">
        <v>144.69999999999999</v>
      </c>
      <c r="E10" s="828" t="s">
        <v>1063</v>
      </c>
      <c r="F10" s="825"/>
      <c r="G10" s="829">
        <v>9453</v>
      </c>
    </row>
    <row r="11" spans="2:7" x14ac:dyDescent="0.25">
      <c r="B11" s="777">
        <v>3</v>
      </c>
      <c r="C11" s="823" t="s">
        <v>1064</v>
      </c>
      <c r="D11" s="830" t="s">
        <v>1065</v>
      </c>
      <c r="E11" s="830" t="s">
        <v>1065</v>
      </c>
      <c r="F11" s="830">
        <v>9.9</v>
      </c>
      <c r="G11" s="826">
        <v>20863</v>
      </c>
    </row>
    <row r="12" spans="2:7" x14ac:dyDescent="0.25">
      <c r="B12" s="781">
        <v>4</v>
      </c>
      <c r="C12" s="827" t="s">
        <v>1066</v>
      </c>
      <c r="D12" s="828">
        <v>6.265833333333334</v>
      </c>
      <c r="E12" s="831" t="s">
        <v>1067</v>
      </c>
      <c r="F12" s="831">
        <v>173.1</v>
      </c>
      <c r="G12" s="832"/>
    </row>
    <row r="13" spans="2:7" x14ac:dyDescent="0.25">
      <c r="B13" s="777">
        <v>5</v>
      </c>
      <c r="C13" s="823" t="s">
        <v>1038</v>
      </c>
      <c r="D13" s="830" t="s">
        <v>1065</v>
      </c>
      <c r="E13" s="830" t="s">
        <v>1065</v>
      </c>
      <c r="F13" s="833"/>
      <c r="G13" s="826">
        <v>47</v>
      </c>
    </row>
    <row r="14" spans="2:7" x14ac:dyDescent="0.25">
      <c r="B14" s="781">
        <v>6</v>
      </c>
      <c r="C14" s="827" t="s">
        <v>1068</v>
      </c>
      <c r="D14" s="831" t="s">
        <v>1065</v>
      </c>
      <c r="E14" s="831" t="s">
        <v>1065</v>
      </c>
      <c r="F14" s="831">
        <v>10.4</v>
      </c>
      <c r="G14" s="829">
        <v>1673</v>
      </c>
    </row>
    <row r="15" spans="2:7" x14ac:dyDescent="0.25">
      <c r="B15" s="777">
        <v>7</v>
      </c>
      <c r="C15" s="823" t="s">
        <v>1069</v>
      </c>
      <c r="D15" s="830" t="s">
        <v>1065</v>
      </c>
      <c r="E15" s="830" t="s">
        <v>1065</v>
      </c>
      <c r="F15" s="830">
        <v>11.8</v>
      </c>
      <c r="G15" s="832"/>
    </row>
    <row r="16" spans="2:7" x14ac:dyDescent="0.25">
      <c r="B16" s="781">
        <v>8</v>
      </c>
      <c r="C16" s="827" t="s">
        <v>1070</v>
      </c>
      <c r="D16" s="831" t="s">
        <v>1065</v>
      </c>
      <c r="E16" s="831" t="s">
        <v>1065</v>
      </c>
      <c r="F16" s="831">
        <v>1.3</v>
      </c>
      <c r="G16" s="832"/>
    </row>
    <row r="17" spans="2:7" x14ac:dyDescent="0.25">
      <c r="B17" s="777">
        <v>9</v>
      </c>
      <c r="C17" s="823" t="s">
        <v>1071</v>
      </c>
      <c r="D17" s="830" t="s">
        <v>1065</v>
      </c>
      <c r="E17" s="830" t="s">
        <v>1065</v>
      </c>
      <c r="F17" s="830">
        <v>0</v>
      </c>
      <c r="G17" s="832"/>
    </row>
    <row r="18" spans="2:7" x14ac:dyDescent="0.25">
      <c r="B18" s="781">
        <v>10</v>
      </c>
      <c r="C18" s="827" t="s">
        <v>1072</v>
      </c>
      <c r="D18" s="831" t="s">
        <v>1065</v>
      </c>
      <c r="E18" s="831" t="s">
        <v>1065</v>
      </c>
      <c r="F18" s="833"/>
      <c r="G18" s="829">
        <v>1090</v>
      </c>
    </row>
    <row r="19" spans="2:7" x14ac:dyDescent="0.25">
      <c r="B19" s="777">
        <v>11</v>
      </c>
      <c r="C19" s="823" t="s">
        <v>1073</v>
      </c>
      <c r="D19" s="824">
        <v>322.95999999999998</v>
      </c>
      <c r="E19" s="824" t="s">
        <v>1063</v>
      </c>
      <c r="F19" s="222">
        <v>4.8</v>
      </c>
      <c r="G19" s="826">
        <v>10032</v>
      </c>
    </row>
    <row r="20" spans="2:7" x14ac:dyDescent="0.25">
      <c r="B20" s="781">
        <v>12</v>
      </c>
      <c r="C20" s="827" t="s">
        <v>1074</v>
      </c>
      <c r="D20" s="831" t="s">
        <v>1065</v>
      </c>
      <c r="E20" s="831" t="s">
        <v>1065</v>
      </c>
      <c r="F20" s="833"/>
      <c r="G20" s="829">
        <v>1752</v>
      </c>
    </row>
    <row r="21" spans="2:7" x14ac:dyDescent="0.25">
      <c r="B21" s="777">
        <v>13</v>
      </c>
      <c r="C21" s="823" t="s">
        <v>1075</v>
      </c>
      <c r="D21" s="830" t="s">
        <v>1065</v>
      </c>
      <c r="E21" s="830" t="s">
        <v>1065</v>
      </c>
      <c r="F21" s="830">
        <v>1.3</v>
      </c>
      <c r="G21" s="832"/>
    </row>
    <row r="22" spans="2:7" x14ac:dyDescent="0.25">
      <c r="B22" s="974" t="s">
        <v>1076</v>
      </c>
      <c r="C22" s="974"/>
      <c r="D22" s="974"/>
      <c r="E22" s="974"/>
      <c r="F22" s="974"/>
      <c r="G22" s="974"/>
    </row>
    <row r="23" spans="2:7" x14ac:dyDescent="0.25">
      <c r="B23" s="834">
        <v>1</v>
      </c>
      <c r="C23" s="835" t="s">
        <v>1077</v>
      </c>
      <c r="D23" s="824">
        <v>5.74</v>
      </c>
      <c r="E23" s="824" t="s">
        <v>1067</v>
      </c>
      <c r="F23" s="830">
        <v>11.8</v>
      </c>
      <c r="G23" s="834">
        <v>34688</v>
      </c>
    </row>
    <row r="24" spans="2:7" x14ac:dyDescent="0.25">
      <c r="B24" s="974" t="s">
        <v>1078</v>
      </c>
      <c r="C24" s="974"/>
      <c r="D24" s="974"/>
      <c r="E24" s="974"/>
      <c r="F24" s="974"/>
      <c r="G24" s="974"/>
    </row>
    <row r="25" spans="2:7" x14ac:dyDescent="0.25">
      <c r="B25" s="834">
        <v>1</v>
      </c>
      <c r="C25" s="823" t="s">
        <v>1079</v>
      </c>
      <c r="D25" s="830" t="s">
        <v>1065</v>
      </c>
      <c r="E25" s="830" t="s">
        <v>1065</v>
      </c>
      <c r="F25" s="833"/>
      <c r="G25" s="834">
        <v>269136</v>
      </c>
    </row>
    <row r="26" spans="2:7" x14ac:dyDescent="0.25">
      <c r="B26" s="829">
        <v>2</v>
      </c>
      <c r="C26" s="827" t="s">
        <v>1080</v>
      </c>
      <c r="D26" s="831" t="s">
        <v>1065</v>
      </c>
      <c r="E26" s="831" t="s">
        <v>1065</v>
      </c>
      <c r="F26" s="833"/>
      <c r="G26" s="829">
        <v>633</v>
      </c>
    </row>
    <row r="27" spans="2:7" x14ac:dyDescent="0.25">
      <c r="B27" s="834">
        <v>3</v>
      </c>
      <c r="C27" s="823" t="s">
        <v>1081</v>
      </c>
      <c r="D27" s="830">
        <v>3.66</v>
      </c>
      <c r="E27" s="824" t="s">
        <v>1067</v>
      </c>
      <c r="F27" s="830">
        <v>35.700000000000003</v>
      </c>
      <c r="G27" s="834">
        <v>153</v>
      </c>
    </row>
    <row r="28" spans="2:7" x14ac:dyDescent="0.25">
      <c r="B28" s="829">
        <v>4</v>
      </c>
      <c r="C28" s="827" t="s">
        <v>1082</v>
      </c>
      <c r="D28" s="831" t="s">
        <v>1065</v>
      </c>
      <c r="E28" s="831" t="s">
        <v>1065</v>
      </c>
      <c r="F28" s="833">
        <v>2</v>
      </c>
      <c r="G28" s="829">
        <v>7</v>
      </c>
    </row>
    <row r="29" spans="2:7" x14ac:dyDescent="0.25">
      <c r="B29" s="107">
        <v>5</v>
      </c>
      <c r="C29" s="23" t="s">
        <v>1083</v>
      </c>
      <c r="D29" s="830" t="s">
        <v>1065</v>
      </c>
      <c r="E29" s="830" t="s">
        <v>1065</v>
      </c>
      <c r="F29" s="836"/>
      <c r="G29" s="107">
        <v>35111</v>
      </c>
    </row>
    <row r="30" spans="2:7" x14ac:dyDescent="0.25">
      <c r="B30" s="974" t="s">
        <v>1084</v>
      </c>
      <c r="C30" s="974"/>
      <c r="D30" s="974"/>
      <c r="E30" s="974"/>
      <c r="F30" s="974"/>
      <c r="G30" s="974"/>
    </row>
    <row r="31" spans="2:7" x14ac:dyDescent="0.25">
      <c r="B31" s="826">
        <v>1</v>
      </c>
      <c r="C31" s="823" t="s">
        <v>1085</v>
      </c>
      <c r="D31" s="830">
        <v>6.72</v>
      </c>
      <c r="E31" s="824" t="s">
        <v>1067</v>
      </c>
      <c r="F31" s="830">
        <v>24.6</v>
      </c>
      <c r="G31" s="834">
        <v>57914</v>
      </c>
    </row>
    <row r="32" spans="2:7" x14ac:dyDescent="0.25">
      <c r="B32" s="829">
        <v>2</v>
      </c>
      <c r="C32" s="827" t="s">
        <v>1086</v>
      </c>
      <c r="D32" s="831" t="s">
        <v>1065</v>
      </c>
      <c r="E32" s="831" t="s">
        <v>1065</v>
      </c>
      <c r="F32" s="831">
        <v>0.3</v>
      </c>
      <c r="G32" s="829">
        <v>440</v>
      </c>
    </row>
    <row r="33" spans="2:7" x14ac:dyDescent="0.25">
      <c r="B33" s="974" t="s">
        <v>1087</v>
      </c>
      <c r="C33" s="974"/>
      <c r="D33" s="974"/>
      <c r="E33" s="974"/>
      <c r="F33" s="974"/>
      <c r="G33" s="974"/>
    </row>
    <row r="34" spans="2:7" x14ac:dyDescent="0.25">
      <c r="B34" s="826">
        <v>1</v>
      </c>
      <c r="C34" s="823" t="s">
        <v>1088</v>
      </c>
      <c r="D34" s="824">
        <v>5.7</v>
      </c>
      <c r="E34" s="824" t="s">
        <v>1067</v>
      </c>
      <c r="F34" s="830">
        <v>7.8</v>
      </c>
      <c r="G34" s="834">
        <v>12169</v>
      </c>
    </row>
    <row r="35" spans="2:7" x14ac:dyDescent="0.25">
      <c r="B35" s="829">
        <v>2</v>
      </c>
      <c r="C35" s="827" t="s">
        <v>1089</v>
      </c>
      <c r="D35" s="831">
        <v>6.49</v>
      </c>
      <c r="E35" s="828" t="s">
        <v>1067</v>
      </c>
      <c r="F35" s="831">
        <v>13.7</v>
      </c>
      <c r="G35" s="829">
        <v>37788</v>
      </c>
    </row>
    <row r="36" spans="2:7" x14ac:dyDescent="0.25">
      <c r="B36" s="826">
        <v>3</v>
      </c>
      <c r="C36" s="823" t="s">
        <v>1090</v>
      </c>
      <c r="D36" s="830">
        <v>31.69</v>
      </c>
      <c r="E36" s="830" t="s">
        <v>1091</v>
      </c>
      <c r="F36" s="830">
        <v>2.2000000000000002</v>
      </c>
      <c r="G36" s="834">
        <v>8638</v>
      </c>
    </row>
    <row r="37" spans="2:7" x14ac:dyDescent="0.25">
      <c r="B37" s="829">
        <v>4</v>
      </c>
      <c r="C37" s="827" t="s">
        <v>1092</v>
      </c>
      <c r="D37" s="831">
        <v>91.72</v>
      </c>
      <c r="E37" s="828" t="s">
        <v>1093</v>
      </c>
      <c r="F37" s="831">
        <v>2.6</v>
      </c>
      <c r="G37" s="829">
        <v>5570</v>
      </c>
    </row>
    <row r="38" spans="2:7" x14ac:dyDescent="0.25">
      <c r="B38" s="826">
        <v>5</v>
      </c>
      <c r="C38" s="823" t="s">
        <v>1094</v>
      </c>
      <c r="D38" s="830" t="s">
        <v>1065</v>
      </c>
      <c r="E38" s="830" t="s">
        <v>1065</v>
      </c>
      <c r="F38" s="830">
        <v>3.5</v>
      </c>
      <c r="G38" s="834">
        <v>6502</v>
      </c>
    </row>
    <row r="39" spans="2:7" x14ac:dyDescent="0.25">
      <c r="B39" s="829">
        <v>6</v>
      </c>
      <c r="C39" s="827" t="s">
        <v>1095</v>
      </c>
      <c r="D39" s="831" t="s">
        <v>1096</v>
      </c>
      <c r="E39" s="831" t="s">
        <v>1096</v>
      </c>
      <c r="F39" s="831">
        <v>2.6</v>
      </c>
      <c r="G39" s="829">
        <v>15786</v>
      </c>
    </row>
    <row r="40" spans="2:7" x14ac:dyDescent="0.25">
      <c r="B40" s="974" t="s">
        <v>1097</v>
      </c>
      <c r="C40" s="974"/>
      <c r="D40" s="974"/>
      <c r="E40" s="974"/>
      <c r="F40" s="974"/>
      <c r="G40" s="974"/>
    </row>
    <row r="41" spans="2:7" x14ac:dyDescent="0.25">
      <c r="B41" s="826">
        <v>1</v>
      </c>
      <c r="C41" s="823" t="s">
        <v>1098</v>
      </c>
      <c r="D41" s="824">
        <v>4.5599999999999996</v>
      </c>
      <c r="E41" s="824" t="s">
        <v>1067</v>
      </c>
      <c r="F41" s="830">
        <v>1.9</v>
      </c>
      <c r="G41" s="834">
        <v>17934</v>
      </c>
    </row>
    <row r="42" spans="2:7" x14ac:dyDescent="0.25">
      <c r="B42" s="829">
        <v>2</v>
      </c>
      <c r="C42" s="827" t="s">
        <v>1099</v>
      </c>
      <c r="D42" s="831">
        <v>4.53</v>
      </c>
      <c r="E42" s="828" t="s">
        <v>1067</v>
      </c>
      <c r="F42" s="831">
        <v>51.2</v>
      </c>
      <c r="G42" s="829">
        <v>160054</v>
      </c>
    </row>
    <row r="43" spans="2:7" x14ac:dyDescent="0.25">
      <c r="B43" s="826">
        <v>3</v>
      </c>
      <c r="C43" s="823" t="s">
        <v>1100</v>
      </c>
      <c r="D43" s="830" t="s">
        <v>1065</v>
      </c>
      <c r="E43" s="830" t="s">
        <v>1065</v>
      </c>
      <c r="F43" s="830">
        <v>18.100000000000001</v>
      </c>
      <c r="G43" s="834">
        <v>42141</v>
      </c>
    </row>
    <row r="44" spans="2:7" x14ac:dyDescent="0.25">
      <c r="B44" s="829">
        <v>4</v>
      </c>
      <c r="C44" s="827" t="s">
        <v>1101</v>
      </c>
      <c r="D44" s="828">
        <v>209.74</v>
      </c>
      <c r="E44" s="828" t="s">
        <v>1102</v>
      </c>
      <c r="F44" s="831">
        <v>4.9000000000000004</v>
      </c>
      <c r="G44" s="829">
        <v>19192</v>
      </c>
    </row>
    <row r="45" spans="2:7" x14ac:dyDescent="0.25">
      <c r="B45" s="834">
        <v>5</v>
      </c>
      <c r="C45" s="823" t="s">
        <v>1103</v>
      </c>
      <c r="D45" s="830">
        <v>501.11</v>
      </c>
      <c r="E45" s="830" t="s">
        <v>1104</v>
      </c>
      <c r="F45" s="227">
        <v>5.6</v>
      </c>
      <c r="G45" s="834">
        <v>79652</v>
      </c>
    </row>
    <row r="46" spans="2:7" x14ac:dyDescent="0.25">
      <c r="B46" s="829">
        <v>6</v>
      </c>
      <c r="C46" s="827" t="s">
        <v>1105</v>
      </c>
      <c r="D46" s="828">
        <v>328.7</v>
      </c>
      <c r="E46" s="831" t="s">
        <v>1104</v>
      </c>
      <c r="F46" s="831">
        <v>11.2</v>
      </c>
      <c r="G46" s="829">
        <v>48705</v>
      </c>
    </row>
    <row r="47" spans="2:7" x14ac:dyDescent="0.25">
      <c r="B47" s="834">
        <v>7</v>
      </c>
      <c r="C47" s="823" t="s">
        <v>1106</v>
      </c>
      <c r="D47" s="830" t="s">
        <v>1096</v>
      </c>
      <c r="E47" s="830" t="s">
        <v>1096</v>
      </c>
      <c r="F47" s="227">
        <v>6.2</v>
      </c>
      <c r="G47" s="834">
        <v>34072</v>
      </c>
    </row>
    <row r="48" spans="2:7" x14ac:dyDescent="0.25">
      <c r="B48" s="974" t="s">
        <v>1107</v>
      </c>
      <c r="C48" s="974"/>
      <c r="D48" s="974"/>
      <c r="E48" s="974"/>
      <c r="F48" s="974"/>
      <c r="G48" s="974"/>
    </row>
    <row r="49" spans="2:7" x14ac:dyDescent="0.25">
      <c r="B49" s="834">
        <v>1</v>
      </c>
      <c r="C49" s="823" t="s">
        <v>1108</v>
      </c>
      <c r="D49" s="830">
        <v>14.18</v>
      </c>
      <c r="E49" s="830" t="s">
        <v>1109</v>
      </c>
      <c r="F49" s="830">
        <v>6.7</v>
      </c>
      <c r="G49" s="834">
        <v>9274</v>
      </c>
    </row>
    <row r="50" spans="2:7" x14ac:dyDescent="0.25">
      <c r="B50" s="829">
        <v>2</v>
      </c>
      <c r="C50" s="827" t="s">
        <v>1110</v>
      </c>
      <c r="D50" s="831" t="s">
        <v>1065</v>
      </c>
      <c r="E50" s="831" t="s">
        <v>1065</v>
      </c>
      <c r="F50" s="831">
        <v>0.9</v>
      </c>
      <c r="G50" s="829">
        <v>1179</v>
      </c>
    </row>
    <row r="51" spans="2:7" x14ac:dyDescent="0.25">
      <c r="B51" s="834">
        <v>3</v>
      </c>
      <c r="C51" s="823" t="s">
        <v>1111</v>
      </c>
      <c r="D51" s="830">
        <v>12.62</v>
      </c>
      <c r="E51" s="830" t="s">
        <v>1109</v>
      </c>
      <c r="F51" s="830">
        <v>2.1</v>
      </c>
      <c r="G51" s="834">
        <v>2722</v>
      </c>
    </row>
    <row r="52" spans="2:7" x14ac:dyDescent="0.25">
      <c r="B52" s="829">
        <v>4</v>
      </c>
      <c r="C52" s="827" t="s">
        <v>1112</v>
      </c>
      <c r="D52" s="831" t="s">
        <v>1065</v>
      </c>
      <c r="E52" s="831" t="s">
        <v>1065</v>
      </c>
      <c r="F52" s="831">
        <v>0.2</v>
      </c>
      <c r="G52" s="829">
        <v>203</v>
      </c>
    </row>
    <row r="53" spans="2:7" x14ac:dyDescent="0.25">
      <c r="B53" s="834">
        <v>5</v>
      </c>
      <c r="C53" s="835" t="s">
        <v>1113</v>
      </c>
      <c r="D53" s="227" t="s">
        <v>1096</v>
      </c>
      <c r="E53" s="227" t="s">
        <v>1096</v>
      </c>
      <c r="F53" s="227">
        <v>5.4</v>
      </c>
      <c r="G53" s="834">
        <v>7725</v>
      </c>
    </row>
    <row r="54" spans="2:7" x14ac:dyDescent="0.25">
      <c r="B54" s="829">
        <v>6</v>
      </c>
      <c r="C54" s="827" t="s">
        <v>1114</v>
      </c>
      <c r="D54" s="831" t="s">
        <v>1065</v>
      </c>
      <c r="E54" s="831" t="s">
        <v>1065</v>
      </c>
      <c r="F54" s="831">
        <v>1.8</v>
      </c>
      <c r="G54" s="829">
        <v>2113</v>
      </c>
    </row>
    <row r="55" spans="2:7" x14ac:dyDescent="0.25">
      <c r="B55" s="974" t="s">
        <v>1115</v>
      </c>
      <c r="C55" s="974"/>
      <c r="D55" s="974"/>
      <c r="E55" s="974"/>
      <c r="F55" s="974"/>
      <c r="G55" s="974"/>
    </row>
    <row r="56" spans="2:7" x14ac:dyDescent="0.25">
      <c r="B56" s="837" t="s">
        <v>1116</v>
      </c>
      <c r="C56" s="838" t="s">
        <v>1117</v>
      </c>
      <c r="D56" s="839" t="s">
        <v>1118</v>
      </c>
      <c r="E56" s="839" t="s">
        <v>1119</v>
      </c>
      <c r="F56" s="840">
        <v>7.6</v>
      </c>
      <c r="G56" s="841">
        <v>11867</v>
      </c>
    </row>
    <row r="57" spans="2:7" x14ac:dyDescent="0.25">
      <c r="B57" s="974" t="s">
        <v>1120</v>
      </c>
      <c r="C57" s="974"/>
      <c r="D57" s="974"/>
      <c r="E57" s="974"/>
      <c r="F57" s="974"/>
      <c r="G57" s="974"/>
    </row>
    <row r="58" spans="2:7" x14ac:dyDescent="0.25">
      <c r="B58" s="837" t="s">
        <v>1116</v>
      </c>
      <c r="C58" s="838" t="s">
        <v>1121</v>
      </c>
      <c r="D58" s="830" t="s">
        <v>1065</v>
      </c>
      <c r="E58" s="830" t="s">
        <v>1065</v>
      </c>
      <c r="F58" s="840">
        <v>2.5</v>
      </c>
      <c r="G58" s="837">
        <v>7881</v>
      </c>
    </row>
    <row r="59" spans="2:7" x14ac:dyDescent="0.25">
      <c r="B59" s="842" t="s">
        <v>1122</v>
      </c>
      <c r="C59" s="843" t="s">
        <v>1123</v>
      </c>
      <c r="D59" s="831" t="s">
        <v>1065</v>
      </c>
      <c r="E59" s="831" t="s">
        <v>1065</v>
      </c>
      <c r="F59" s="828">
        <v>0</v>
      </c>
      <c r="G59" s="842">
        <v>30</v>
      </c>
    </row>
    <row r="60" spans="2:7" x14ac:dyDescent="0.25">
      <c r="B60" s="974" t="s">
        <v>1124</v>
      </c>
      <c r="C60" s="974"/>
      <c r="D60" s="974"/>
      <c r="E60" s="974"/>
      <c r="F60" s="974"/>
      <c r="G60" s="974"/>
    </row>
    <row r="61" spans="2:7" x14ac:dyDescent="0.25">
      <c r="B61" s="837" t="s">
        <v>1116</v>
      </c>
      <c r="C61" s="838" t="s">
        <v>1125</v>
      </c>
      <c r="D61" s="830" t="s">
        <v>1065</v>
      </c>
      <c r="E61" s="830" t="s">
        <v>1065</v>
      </c>
      <c r="F61" s="840">
        <v>2.2000000000000002</v>
      </c>
      <c r="G61" s="837">
        <v>57815</v>
      </c>
    </row>
    <row r="62" spans="2:7" x14ac:dyDescent="0.25">
      <c r="B62" s="842" t="s">
        <v>1122</v>
      </c>
      <c r="C62" s="843" t="s">
        <v>1126</v>
      </c>
      <c r="D62" s="844" t="s">
        <v>1127</v>
      </c>
      <c r="E62" s="844" t="s">
        <v>1128</v>
      </c>
      <c r="F62" s="844">
        <v>17.5</v>
      </c>
      <c r="G62" s="836"/>
    </row>
    <row r="63" spans="2:7" x14ac:dyDescent="0.25">
      <c r="B63" s="837" t="s">
        <v>1129</v>
      </c>
      <c r="C63" s="838" t="s">
        <v>1130</v>
      </c>
      <c r="D63" s="830" t="s">
        <v>1065</v>
      </c>
      <c r="E63" s="830" t="s">
        <v>1065</v>
      </c>
      <c r="F63" s="840">
        <v>1.6</v>
      </c>
      <c r="G63" s="836"/>
    </row>
    <row r="64" spans="2:7" x14ac:dyDescent="0.25">
      <c r="B64" s="842" t="s">
        <v>1131</v>
      </c>
      <c r="C64" s="843" t="s">
        <v>1132</v>
      </c>
      <c r="D64" s="831" t="s">
        <v>1065</v>
      </c>
      <c r="E64" s="831" t="s">
        <v>1065</v>
      </c>
      <c r="F64" s="844">
        <v>0</v>
      </c>
      <c r="G64" s="836"/>
    </row>
    <row r="65" spans="2:7" x14ac:dyDescent="0.25">
      <c r="B65" s="837" t="s">
        <v>1133</v>
      </c>
      <c r="C65" s="838" t="s">
        <v>1134</v>
      </c>
      <c r="D65" s="830" t="s">
        <v>1065</v>
      </c>
      <c r="E65" s="830" t="s">
        <v>1065</v>
      </c>
      <c r="F65" s="840">
        <v>0.1</v>
      </c>
      <c r="G65" s="836"/>
    </row>
    <row r="66" spans="2:7" x14ac:dyDescent="0.25">
      <c r="B66" s="842" t="s">
        <v>1135</v>
      </c>
      <c r="C66" s="843" t="s">
        <v>1136</v>
      </c>
      <c r="D66" s="844" t="s">
        <v>1137</v>
      </c>
      <c r="E66" s="844" t="s">
        <v>1138</v>
      </c>
      <c r="F66" s="844">
        <v>0.1</v>
      </c>
      <c r="G66" s="836"/>
    </row>
    <row r="67" spans="2:7" x14ac:dyDescent="0.25">
      <c r="B67" s="837" t="s">
        <v>1139</v>
      </c>
      <c r="C67" s="838" t="s">
        <v>1140</v>
      </c>
      <c r="D67" s="840" t="s">
        <v>1141</v>
      </c>
      <c r="E67" s="840" t="s">
        <v>1138</v>
      </c>
      <c r="F67" s="840">
        <v>0.6</v>
      </c>
      <c r="G67" s="836"/>
    </row>
    <row r="68" spans="2:7" x14ac:dyDescent="0.25">
      <c r="B68" s="842" t="s">
        <v>1142</v>
      </c>
      <c r="C68" s="843" t="s">
        <v>1143</v>
      </c>
      <c r="D68" s="828">
        <v>33.980833333333301</v>
      </c>
      <c r="E68" s="844" t="s">
        <v>1144</v>
      </c>
      <c r="F68" s="844">
        <v>1.6</v>
      </c>
      <c r="G68" s="836"/>
    </row>
    <row r="69" spans="2:7" x14ac:dyDescent="0.25">
      <c r="B69" s="837" t="s">
        <v>1145</v>
      </c>
      <c r="C69" s="838" t="s">
        <v>1146</v>
      </c>
      <c r="D69" s="840" t="s">
        <v>1147</v>
      </c>
      <c r="E69" s="840" t="s">
        <v>1144</v>
      </c>
      <c r="F69" s="840">
        <v>0.5</v>
      </c>
      <c r="G69" s="836"/>
    </row>
    <row r="70" spans="2:7" x14ac:dyDescent="0.25">
      <c r="B70" s="842" t="s">
        <v>1148</v>
      </c>
      <c r="C70" s="843" t="s">
        <v>1149</v>
      </c>
      <c r="D70" s="831" t="s">
        <v>1065</v>
      </c>
      <c r="E70" s="831" t="s">
        <v>1065</v>
      </c>
      <c r="F70" s="844">
        <v>0.3</v>
      </c>
      <c r="G70" s="836"/>
    </row>
    <row r="71" spans="2:7" x14ac:dyDescent="0.25">
      <c r="B71" s="974" t="s">
        <v>1150</v>
      </c>
      <c r="C71" s="974"/>
      <c r="D71" s="974"/>
      <c r="E71" s="974"/>
      <c r="F71" s="974"/>
      <c r="G71" s="974"/>
    </row>
    <row r="72" spans="2:7" x14ac:dyDescent="0.25">
      <c r="B72" s="973" t="s">
        <v>1151</v>
      </c>
      <c r="C72" s="973"/>
      <c r="D72" s="973"/>
      <c r="E72" s="973"/>
      <c r="F72" s="973"/>
      <c r="G72" s="973"/>
    </row>
    <row r="73" spans="2:7" x14ac:dyDescent="0.25">
      <c r="B73" s="837" t="s">
        <v>1116</v>
      </c>
      <c r="C73" s="838" t="s">
        <v>1152</v>
      </c>
      <c r="D73" s="830" t="s">
        <v>1065</v>
      </c>
      <c r="E73" s="830" t="s">
        <v>1065</v>
      </c>
      <c r="F73" s="840">
        <v>1.4</v>
      </c>
      <c r="G73" s="837">
        <v>2838</v>
      </c>
    </row>
    <row r="74" spans="2:7" x14ac:dyDescent="0.25">
      <c r="B74" s="842" t="s">
        <v>1122</v>
      </c>
      <c r="C74" s="843" t="s">
        <v>1153</v>
      </c>
      <c r="D74" s="831" t="s">
        <v>1065</v>
      </c>
      <c r="E74" s="831" t="s">
        <v>1065</v>
      </c>
      <c r="F74" s="844">
        <v>4</v>
      </c>
      <c r="G74" s="842">
        <v>7991</v>
      </c>
    </row>
    <row r="75" spans="2:7" x14ac:dyDescent="0.25">
      <c r="B75" s="837" t="s">
        <v>1129</v>
      </c>
      <c r="C75" s="838" t="s">
        <v>1154</v>
      </c>
      <c r="D75" s="830" t="s">
        <v>1065</v>
      </c>
      <c r="E75" s="830" t="s">
        <v>1065</v>
      </c>
      <c r="F75" s="824">
        <v>0</v>
      </c>
      <c r="G75" s="837">
        <v>2</v>
      </c>
    </row>
    <row r="76" spans="2:7" x14ac:dyDescent="0.25">
      <c r="B76" s="842" t="s">
        <v>1131</v>
      </c>
      <c r="C76" s="843" t="s">
        <v>1155</v>
      </c>
      <c r="D76" s="831" t="s">
        <v>1065</v>
      </c>
      <c r="E76" s="831" t="s">
        <v>1065</v>
      </c>
      <c r="F76" s="844">
        <v>0.8</v>
      </c>
      <c r="G76" s="842">
        <v>1690</v>
      </c>
    </row>
    <row r="77" spans="2:7" x14ac:dyDescent="0.25">
      <c r="B77" s="837" t="s">
        <v>1133</v>
      </c>
      <c r="C77" s="838" t="s">
        <v>1156</v>
      </c>
      <c r="D77" s="830" t="s">
        <v>1065</v>
      </c>
      <c r="E77" s="830" t="s">
        <v>1065</v>
      </c>
      <c r="F77" s="824">
        <v>0</v>
      </c>
      <c r="G77" s="837">
        <v>100</v>
      </c>
    </row>
    <row r="78" spans="2:7" x14ac:dyDescent="0.25">
      <c r="B78" s="973" t="s">
        <v>1157</v>
      </c>
      <c r="C78" s="973"/>
      <c r="D78" s="973"/>
      <c r="E78" s="973"/>
      <c r="F78" s="973"/>
      <c r="G78" s="973"/>
    </row>
    <row r="79" spans="2:7" x14ac:dyDescent="0.25">
      <c r="B79" s="837" t="s">
        <v>1116</v>
      </c>
      <c r="C79" s="838" t="s">
        <v>1158</v>
      </c>
      <c r="D79" s="830" t="s">
        <v>1065</v>
      </c>
      <c r="E79" s="830" t="s">
        <v>1065</v>
      </c>
      <c r="F79" s="840">
        <v>0.1</v>
      </c>
      <c r="G79" s="837">
        <v>155</v>
      </c>
    </row>
    <row r="80" spans="2:7" x14ac:dyDescent="0.25">
      <c r="B80" s="842" t="s">
        <v>1122</v>
      </c>
      <c r="C80" s="843" t="s">
        <v>1159</v>
      </c>
      <c r="D80" s="831" t="s">
        <v>1065</v>
      </c>
      <c r="E80" s="831" t="s">
        <v>1065</v>
      </c>
      <c r="F80" s="844">
        <v>0.1</v>
      </c>
      <c r="G80" s="842">
        <v>5069</v>
      </c>
    </row>
    <row r="81" spans="2:7" x14ac:dyDescent="0.25">
      <c r="B81" s="837" t="s">
        <v>1129</v>
      </c>
      <c r="C81" s="838" t="s">
        <v>1160</v>
      </c>
      <c r="D81" s="830" t="s">
        <v>1065</v>
      </c>
      <c r="E81" s="830" t="s">
        <v>1065</v>
      </c>
      <c r="F81" s="840">
        <v>0.1</v>
      </c>
      <c r="G81" s="836"/>
    </row>
    <row r="82" spans="2:7" x14ac:dyDescent="0.25">
      <c r="B82" s="974" t="s">
        <v>1161</v>
      </c>
      <c r="C82" s="974"/>
      <c r="D82" s="974"/>
      <c r="E82" s="974"/>
      <c r="F82" s="974"/>
      <c r="G82" s="974"/>
    </row>
    <row r="83" spans="2:7" x14ac:dyDescent="0.25">
      <c r="B83" s="845" t="s">
        <v>1116</v>
      </c>
      <c r="C83" s="838" t="s">
        <v>1162</v>
      </c>
      <c r="D83" s="830" t="s">
        <v>1065</v>
      </c>
      <c r="E83" s="830" t="s">
        <v>1065</v>
      </c>
      <c r="F83" s="840">
        <v>11.9</v>
      </c>
      <c r="G83" s="836"/>
    </row>
    <row r="84" spans="2:7" x14ac:dyDescent="0.25">
      <c r="B84" s="846" t="s">
        <v>1122</v>
      </c>
      <c r="C84" s="843" t="s">
        <v>1163</v>
      </c>
      <c r="D84" s="831" t="s">
        <v>1065</v>
      </c>
      <c r="E84" s="831" t="s">
        <v>1065</v>
      </c>
      <c r="F84" s="844">
        <v>3.2</v>
      </c>
      <c r="G84" s="842">
        <v>805</v>
      </c>
    </row>
    <row r="85" spans="2:7" ht="15.75" thickBot="1" x14ac:dyDescent="0.3">
      <c r="B85" s="847" t="s">
        <v>1129</v>
      </c>
      <c r="C85" s="848" t="s">
        <v>1164</v>
      </c>
      <c r="D85" s="849" t="s">
        <v>1165</v>
      </c>
      <c r="E85" s="849" t="s">
        <v>1166</v>
      </c>
      <c r="F85" s="849">
        <v>68.2</v>
      </c>
      <c r="G85" s="850"/>
    </row>
    <row r="86" spans="2:7" x14ac:dyDescent="0.25">
      <c r="B86" s="851" t="s">
        <v>1167</v>
      </c>
      <c r="C86" s="852" t="s">
        <v>1168</v>
      </c>
      <c r="D86" s="853"/>
      <c r="E86" s="853"/>
      <c r="F86" s="107"/>
      <c r="G86" s="23"/>
    </row>
    <row r="87" spans="2:7" x14ac:dyDescent="0.25">
      <c r="B87" s="794" t="s">
        <v>1169</v>
      </c>
      <c r="C87" s="23"/>
      <c r="D87" s="23"/>
      <c r="E87" s="23"/>
      <c r="F87" s="107"/>
      <c r="G87" s="23"/>
    </row>
    <row r="88" spans="2:7" x14ac:dyDescent="0.25">
      <c r="B88" s="794" t="s">
        <v>1170</v>
      </c>
      <c r="C88" s="23"/>
      <c r="D88" s="23"/>
      <c r="E88" s="23"/>
      <c r="F88" s="107"/>
      <c r="G88" s="23"/>
    </row>
    <row r="89" spans="2:7" x14ac:dyDescent="0.25">
      <c r="B89" s="794" t="s">
        <v>1171</v>
      </c>
      <c r="C89" s="23"/>
      <c r="D89" s="23"/>
      <c r="E89" s="23"/>
      <c r="F89" s="107"/>
      <c r="G89" s="23"/>
    </row>
    <row r="90" spans="2:7" x14ac:dyDescent="0.25">
      <c r="B90" s="854"/>
      <c r="C90" s="3"/>
      <c r="D90" s="3"/>
      <c r="E90" s="3"/>
      <c r="F90" s="854"/>
      <c r="G90" s="3"/>
    </row>
    <row r="91" spans="2:7" x14ac:dyDescent="0.25">
      <c r="B91" s="938" t="s">
        <v>1204</v>
      </c>
      <c r="C91" s="938"/>
      <c r="D91" s="938"/>
      <c r="E91" s="938"/>
      <c r="F91" s="938"/>
      <c r="G91" s="938"/>
    </row>
    <row r="92" spans="2:7" x14ac:dyDescent="0.25">
      <c r="B92" s="975" t="s">
        <v>1205</v>
      </c>
      <c r="C92" s="975"/>
      <c r="D92" s="975"/>
      <c r="E92" s="975"/>
      <c r="F92" s="975"/>
      <c r="G92" s="975"/>
    </row>
  </sheetData>
  <mergeCells count="17">
    <mergeCell ref="B71:G71"/>
    <mergeCell ref="B4:G4"/>
    <mergeCell ref="B8:G8"/>
    <mergeCell ref="B22:G22"/>
    <mergeCell ref="B24:G24"/>
    <mergeCell ref="B30:G30"/>
    <mergeCell ref="B33:G33"/>
    <mergeCell ref="B40:G40"/>
    <mergeCell ref="B48:G48"/>
    <mergeCell ref="B55:G55"/>
    <mergeCell ref="B57:G57"/>
    <mergeCell ref="B60:G60"/>
    <mergeCell ref="B72:G72"/>
    <mergeCell ref="B78:G78"/>
    <mergeCell ref="B82:G82"/>
    <mergeCell ref="B91:G91"/>
    <mergeCell ref="B92:G92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showGridLines="0" workbookViewId="0">
      <selection activeCell="B47" sqref="B47"/>
    </sheetView>
  </sheetViews>
  <sheetFormatPr baseColWidth="10" defaultRowHeight="15" x14ac:dyDescent="0.25"/>
  <cols>
    <col min="2" max="2" width="17.140625" customWidth="1"/>
    <col min="3" max="3" width="9.140625" bestFit="1" customWidth="1"/>
    <col min="4" max="4" width="11.140625" bestFit="1" customWidth="1"/>
    <col min="5" max="5" width="22.5703125" bestFit="1" customWidth="1"/>
  </cols>
  <sheetData>
    <row r="2" spans="2:5" x14ac:dyDescent="0.25">
      <c r="B2" s="601" t="s">
        <v>7</v>
      </c>
    </row>
    <row r="4" spans="2:5" ht="26.25" customHeight="1" x14ac:dyDescent="0.25">
      <c r="B4" s="945" t="s">
        <v>391</v>
      </c>
      <c r="C4" s="945"/>
      <c r="D4" s="945"/>
      <c r="E4" s="945"/>
    </row>
    <row r="5" spans="2:5" x14ac:dyDescent="0.25">
      <c r="B5" s="110" t="s">
        <v>392</v>
      </c>
      <c r="C5" s="106"/>
      <c r="D5" s="106"/>
      <c r="E5" s="106"/>
    </row>
    <row r="6" spans="2:5" ht="15.75" thickBot="1" x14ac:dyDescent="0.3">
      <c r="B6" s="36"/>
      <c r="C6" s="36"/>
      <c r="D6" s="36"/>
      <c r="E6" s="36"/>
    </row>
    <row r="7" spans="2:5" x14ac:dyDescent="0.25">
      <c r="B7" s="979" t="s">
        <v>393</v>
      </c>
      <c r="C7" s="981" t="s">
        <v>394</v>
      </c>
      <c r="D7" s="981"/>
      <c r="E7" s="982"/>
    </row>
    <row r="8" spans="2:5" x14ac:dyDescent="0.25">
      <c r="B8" s="980"/>
      <c r="C8" s="146" t="s">
        <v>395</v>
      </c>
      <c r="D8" s="147" t="s">
        <v>396</v>
      </c>
      <c r="E8" s="148" t="s">
        <v>397</v>
      </c>
    </row>
    <row r="9" spans="2:5" x14ac:dyDescent="0.25">
      <c r="B9" s="88" t="s">
        <v>10</v>
      </c>
      <c r="C9" s="149" t="s">
        <v>11</v>
      </c>
      <c r="D9" s="149" t="s">
        <v>12</v>
      </c>
      <c r="E9" s="89" t="s">
        <v>13</v>
      </c>
    </row>
    <row r="10" spans="2:5" x14ac:dyDescent="0.25">
      <c r="B10" s="150"/>
      <c r="C10" s="977" t="s">
        <v>398</v>
      </c>
      <c r="D10" s="977"/>
      <c r="E10" s="978"/>
    </row>
    <row r="11" spans="2:5" x14ac:dyDescent="0.25">
      <c r="B11" s="151">
        <v>2008</v>
      </c>
      <c r="C11" s="152" t="s">
        <v>399</v>
      </c>
      <c r="D11" s="152" t="s">
        <v>400</v>
      </c>
      <c r="E11" s="153">
        <v>47.75</v>
      </c>
    </row>
    <row r="12" spans="2:5" x14ac:dyDescent="0.25">
      <c r="B12" s="154">
        <v>2009</v>
      </c>
      <c r="C12" s="155" t="s">
        <v>401</v>
      </c>
      <c r="D12" s="155" t="s">
        <v>401</v>
      </c>
      <c r="E12" s="156">
        <v>47.75</v>
      </c>
    </row>
    <row r="13" spans="2:5" x14ac:dyDescent="0.25">
      <c r="B13" s="151">
        <v>2010</v>
      </c>
      <c r="C13" s="152" t="s">
        <v>402</v>
      </c>
      <c r="D13" s="152" t="s">
        <v>402</v>
      </c>
      <c r="E13" s="153">
        <v>51.75</v>
      </c>
    </row>
    <row r="14" spans="2:5" x14ac:dyDescent="0.25">
      <c r="B14" s="154">
        <v>2011</v>
      </c>
      <c r="C14" s="155" t="s">
        <v>403</v>
      </c>
      <c r="D14" s="155" t="s">
        <v>403</v>
      </c>
      <c r="E14" s="156">
        <v>59.45</v>
      </c>
    </row>
    <row r="15" spans="2:5" x14ac:dyDescent="0.25">
      <c r="B15" s="151">
        <v>2012</v>
      </c>
      <c r="C15" s="152" t="s">
        <v>404</v>
      </c>
      <c r="D15" s="152" t="s">
        <v>404</v>
      </c>
      <c r="E15" s="153">
        <v>62.5</v>
      </c>
    </row>
    <row r="16" spans="2:5" x14ac:dyDescent="0.25">
      <c r="B16" s="154">
        <v>2013</v>
      </c>
      <c r="C16" s="155" t="s">
        <v>405</v>
      </c>
      <c r="D16" s="155" t="s">
        <v>405</v>
      </c>
      <c r="E16" s="156">
        <v>65.63</v>
      </c>
    </row>
    <row r="17" spans="2:5" x14ac:dyDescent="0.25">
      <c r="B17" s="151">
        <v>2014</v>
      </c>
      <c r="C17" s="152" t="s">
        <v>406</v>
      </c>
      <c r="D17" s="152" t="s">
        <v>406</v>
      </c>
      <c r="E17" s="153">
        <v>68.91</v>
      </c>
    </row>
    <row r="18" spans="2:5" x14ac:dyDescent="0.25">
      <c r="B18" s="154">
        <v>2015</v>
      </c>
      <c r="C18" s="155" t="s">
        <v>407</v>
      </c>
      <c r="D18" s="155" t="s">
        <v>407</v>
      </c>
      <c r="E18" s="156">
        <v>72.36</v>
      </c>
    </row>
    <row r="19" spans="2:5" x14ac:dyDescent="0.25">
      <c r="B19" s="157"/>
      <c r="C19" s="977" t="s">
        <v>408</v>
      </c>
      <c r="D19" s="977"/>
      <c r="E19" s="978"/>
    </row>
    <row r="20" spans="2:5" x14ac:dyDescent="0.25">
      <c r="B20" s="151">
        <v>2008</v>
      </c>
      <c r="C20" s="158">
        <v>1433.5</v>
      </c>
      <c r="D20" s="158">
        <v>1479.25</v>
      </c>
      <c r="E20" s="153">
        <v>1456.38</v>
      </c>
    </row>
    <row r="21" spans="2:5" x14ac:dyDescent="0.25">
      <c r="B21" s="154">
        <v>2009</v>
      </c>
      <c r="C21" s="159">
        <v>1581.67</v>
      </c>
      <c r="D21" s="159">
        <v>1581.67</v>
      </c>
      <c r="E21" s="156">
        <v>1452.39</v>
      </c>
    </row>
    <row r="22" spans="2:5" x14ac:dyDescent="0.25">
      <c r="B22" s="151">
        <v>2010</v>
      </c>
      <c r="C22" s="158">
        <v>1703.33</v>
      </c>
      <c r="D22" s="158">
        <v>1703.33</v>
      </c>
      <c r="E22" s="153">
        <v>1574.06</v>
      </c>
    </row>
    <row r="23" spans="2:5" x14ac:dyDescent="0.25">
      <c r="B23" s="154">
        <v>2011</v>
      </c>
      <c r="C23" s="159">
        <v>1937.54</v>
      </c>
      <c r="D23" s="159">
        <v>1937.54</v>
      </c>
      <c r="E23" s="156">
        <v>1808.27</v>
      </c>
    </row>
    <row r="24" spans="2:5" x14ac:dyDescent="0.25">
      <c r="B24" s="151">
        <v>2012</v>
      </c>
      <c r="C24" s="158">
        <v>2074</v>
      </c>
      <c r="D24" s="158">
        <v>2074</v>
      </c>
      <c r="E24" s="153">
        <v>1906.25</v>
      </c>
    </row>
    <row r="25" spans="2:5" x14ac:dyDescent="0.25">
      <c r="B25" s="154">
        <v>2013</v>
      </c>
      <c r="C25" s="159">
        <v>2171.75</v>
      </c>
      <c r="D25" s="159">
        <v>2171.75</v>
      </c>
      <c r="E25" s="156">
        <v>1996.25</v>
      </c>
    </row>
    <row r="26" spans="2:5" x14ac:dyDescent="0.25">
      <c r="B26" s="151">
        <v>2014</v>
      </c>
      <c r="C26" s="158">
        <v>2280.34</v>
      </c>
      <c r="D26" s="158">
        <v>2280.34</v>
      </c>
      <c r="E26" s="153">
        <v>2096.06</v>
      </c>
    </row>
    <row r="27" spans="2:5" x14ac:dyDescent="0.25">
      <c r="B27" s="154">
        <v>2015</v>
      </c>
      <c r="C27" s="159">
        <v>2394.4</v>
      </c>
      <c r="D27" s="159">
        <v>2394.4</v>
      </c>
      <c r="E27" s="156">
        <v>2200.9499999999998</v>
      </c>
    </row>
    <row r="28" spans="2:5" x14ac:dyDescent="0.25">
      <c r="B28" s="160"/>
      <c r="C28" s="977" t="s">
        <v>409</v>
      </c>
      <c r="D28" s="977"/>
      <c r="E28" s="978"/>
    </row>
    <row r="29" spans="2:5" x14ac:dyDescent="0.25">
      <c r="B29" s="151">
        <v>2008</v>
      </c>
      <c r="C29" s="158">
        <f t="shared" ref="C29:E36" si="0">C20+250</f>
        <v>1683.5</v>
      </c>
      <c r="D29" s="158">
        <f t="shared" si="0"/>
        <v>1729.25</v>
      </c>
      <c r="E29" s="153">
        <f t="shared" si="0"/>
        <v>1706.38</v>
      </c>
    </row>
    <row r="30" spans="2:5" x14ac:dyDescent="0.25">
      <c r="B30" s="154">
        <v>2009</v>
      </c>
      <c r="C30" s="159">
        <f t="shared" si="0"/>
        <v>1831.67</v>
      </c>
      <c r="D30" s="159">
        <f t="shared" si="0"/>
        <v>1831.67</v>
      </c>
      <c r="E30" s="156">
        <f t="shared" si="0"/>
        <v>1702.39</v>
      </c>
    </row>
    <row r="31" spans="2:5" x14ac:dyDescent="0.25">
      <c r="B31" s="151">
        <v>2010</v>
      </c>
      <c r="C31" s="158">
        <f t="shared" si="0"/>
        <v>1953.33</v>
      </c>
      <c r="D31" s="158">
        <f t="shared" si="0"/>
        <v>1953.33</v>
      </c>
      <c r="E31" s="153">
        <f t="shared" si="0"/>
        <v>1824.06</v>
      </c>
    </row>
    <row r="32" spans="2:5" x14ac:dyDescent="0.25">
      <c r="B32" s="154">
        <v>2011</v>
      </c>
      <c r="C32" s="159">
        <f t="shared" si="0"/>
        <v>2187.54</v>
      </c>
      <c r="D32" s="159">
        <f t="shared" si="0"/>
        <v>2187.54</v>
      </c>
      <c r="E32" s="156">
        <f t="shared" si="0"/>
        <v>2058.27</v>
      </c>
    </row>
    <row r="33" spans="2:5" x14ac:dyDescent="0.25">
      <c r="B33" s="151">
        <v>2012</v>
      </c>
      <c r="C33" s="158">
        <f t="shared" si="0"/>
        <v>2324</v>
      </c>
      <c r="D33" s="158">
        <f t="shared" si="0"/>
        <v>2324</v>
      </c>
      <c r="E33" s="153">
        <f t="shared" si="0"/>
        <v>2156.25</v>
      </c>
    </row>
    <row r="34" spans="2:5" x14ac:dyDescent="0.25">
      <c r="B34" s="154">
        <v>2013</v>
      </c>
      <c r="C34" s="159">
        <f t="shared" si="0"/>
        <v>2421.75</v>
      </c>
      <c r="D34" s="159">
        <f t="shared" si="0"/>
        <v>2421.75</v>
      </c>
      <c r="E34" s="156">
        <f t="shared" si="0"/>
        <v>2246.25</v>
      </c>
    </row>
    <row r="35" spans="2:5" x14ac:dyDescent="0.25">
      <c r="B35" s="151">
        <v>2014</v>
      </c>
      <c r="C35" s="158">
        <f t="shared" si="0"/>
        <v>2530.34</v>
      </c>
      <c r="D35" s="158">
        <f t="shared" si="0"/>
        <v>2530.34</v>
      </c>
      <c r="E35" s="153">
        <f t="shared" si="0"/>
        <v>2346.06</v>
      </c>
    </row>
    <row r="36" spans="2:5" x14ac:dyDescent="0.25">
      <c r="B36" s="154">
        <v>2015</v>
      </c>
      <c r="C36" s="159">
        <f t="shared" si="0"/>
        <v>2644.4</v>
      </c>
      <c r="D36" s="159">
        <f t="shared" si="0"/>
        <v>2644.4</v>
      </c>
      <c r="E36" s="156">
        <f t="shared" si="0"/>
        <v>2450.9499999999998</v>
      </c>
    </row>
    <row r="37" spans="2:5" x14ac:dyDescent="0.25">
      <c r="B37" s="160"/>
      <c r="C37" s="977" t="s">
        <v>410</v>
      </c>
      <c r="D37" s="977"/>
      <c r="E37" s="978"/>
    </row>
    <row r="38" spans="2:5" x14ac:dyDescent="0.25">
      <c r="B38" s="151">
        <v>2008</v>
      </c>
      <c r="C38" s="985" t="s">
        <v>411</v>
      </c>
      <c r="D38" s="985"/>
      <c r="E38" s="986"/>
    </row>
    <row r="39" spans="2:5" x14ac:dyDescent="0.25">
      <c r="B39" s="154">
        <v>2009</v>
      </c>
      <c r="C39" s="983" t="s">
        <v>412</v>
      </c>
      <c r="D39" s="983"/>
      <c r="E39" s="984"/>
    </row>
    <row r="40" spans="2:5" x14ac:dyDescent="0.25">
      <c r="B40" s="151">
        <v>2010</v>
      </c>
      <c r="C40" s="985" t="s">
        <v>413</v>
      </c>
      <c r="D40" s="985"/>
      <c r="E40" s="986"/>
    </row>
    <row r="41" spans="2:5" x14ac:dyDescent="0.25">
      <c r="B41" s="154">
        <v>2011</v>
      </c>
      <c r="C41" s="983" t="s">
        <v>414</v>
      </c>
      <c r="D41" s="983"/>
      <c r="E41" s="984"/>
    </row>
    <row r="42" spans="2:5" x14ac:dyDescent="0.25">
      <c r="B42" s="151">
        <v>2012</v>
      </c>
      <c r="C42" s="985" t="s">
        <v>415</v>
      </c>
      <c r="D42" s="985"/>
      <c r="E42" s="986"/>
    </row>
    <row r="43" spans="2:5" x14ac:dyDescent="0.25">
      <c r="B43" s="154">
        <v>2013</v>
      </c>
      <c r="C43" s="983" t="s">
        <v>416</v>
      </c>
      <c r="D43" s="983"/>
      <c r="E43" s="984"/>
    </row>
    <row r="44" spans="2:5" x14ac:dyDescent="0.25">
      <c r="B44" s="151">
        <v>2014</v>
      </c>
      <c r="C44" s="985" t="s">
        <v>417</v>
      </c>
      <c r="D44" s="985"/>
      <c r="E44" s="986"/>
    </row>
    <row r="45" spans="2:5" ht="15.75" thickBot="1" x14ac:dyDescent="0.3">
      <c r="B45" s="161">
        <v>2015</v>
      </c>
      <c r="C45" s="987" t="s">
        <v>418</v>
      </c>
      <c r="D45" s="987"/>
      <c r="E45" s="988"/>
    </row>
    <row r="46" spans="2:5" x14ac:dyDescent="0.25">
      <c r="B46" s="23" t="s">
        <v>419</v>
      </c>
      <c r="C46" s="23"/>
      <c r="D46" s="23"/>
      <c r="E46" s="23"/>
    </row>
    <row r="47" spans="2:5" x14ac:dyDescent="0.25">
      <c r="B47" s="2" t="s">
        <v>420</v>
      </c>
      <c r="C47" s="23"/>
      <c r="D47" s="23"/>
      <c r="E47" s="23"/>
    </row>
  </sheetData>
  <mergeCells count="15">
    <mergeCell ref="C43:E43"/>
    <mergeCell ref="C44:E44"/>
    <mergeCell ref="C45:E45"/>
    <mergeCell ref="C37:E37"/>
    <mergeCell ref="C38:E38"/>
    <mergeCell ref="C39:E39"/>
    <mergeCell ref="C40:E40"/>
    <mergeCell ref="C41:E41"/>
    <mergeCell ref="C42:E42"/>
    <mergeCell ref="C28:E28"/>
    <mergeCell ref="B4:E4"/>
    <mergeCell ref="B7:B8"/>
    <mergeCell ref="C7:E7"/>
    <mergeCell ref="C10:E10"/>
    <mergeCell ref="C19:E19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showGridLines="0" workbookViewId="0">
      <selection activeCell="B33" sqref="B33"/>
    </sheetView>
  </sheetViews>
  <sheetFormatPr baseColWidth="10" defaultRowHeight="15" x14ac:dyDescent="0.25"/>
  <cols>
    <col min="2" max="2" width="14" customWidth="1"/>
  </cols>
  <sheetData>
    <row r="2" spans="2:7" x14ac:dyDescent="0.25">
      <c r="B2" s="601" t="s">
        <v>7</v>
      </c>
    </row>
    <row r="4" spans="2:7" ht="26.25" customHeight="1" x14ac:dyDescent="0.25">
      <c r="B4" s="958" t="s">
        <v>421</v>
      </c>
      <c r="C4" s="958"/>
      <c r="D4" s="958"/>
      <c r="E4" s="958"/>
      <c r="F4" s="958"/>
      <c r="G4" s="958"/>
    </row>
    <row r="5" spans="2:7" x14ac:dyDescent="0.25">
      <c r="B5" s="129" t="s">
        <v>392</v>
      </c>
      <c r="C5" s="23"/>
      <c r="D5" s="23"/>
      <c r="E5" s="23"/>
      <c r="F5" s="23"/>
      <c r="G5" s="23"/>
    </row>
    <row r="6" spans="2:7" ht="15.75" thickBot="1" x14ac:dyDescent="0.3">
      <c r="B6" s="23"/>
      <c r="C6" s="23"/>
      <c r="D6" s="23"/>
      <c r="E6" s="23"/>
      <c r="F6" s="23"/>
      <c r="G6" s="23"/>
    </row>
    <row r="7" spans="2:7" x14ac:dyDescent="0.25">
      <c r="B7" s="989" t="s">
        <v>9</v>
      </c>
      <c r="C7" s="991" t="s">
        <v>393</v>
      </c>
      <c r="D7" s="991"/>
      <c r="E7" s="991"/>
      <c r="F7" s="991"/>
      <c r="G7" s="992"/>
    </row>
    <row r="8" spans="2:7" x14ac:dyDescent="0.25">
      <c r="B8" s="990"/>
      <c r="C8" s="162">
        <v>2010</v>
      </c>
      <c r="D8" s="163">
        <v>2011</v>
      </c>
      <c r="E8" s="162">
        <v>2012</v>
      </c>
      <c r="F8" s="163">
        <v>2013</v>
      </c>
      <c r="G8" s="164">
        <v>2014</v>
      </c>
    </row>
    <row r="9" spans="2:7" x14ac:dyDescent="0.25">
      <c r="B9" s="58" t="s">
        <v>10</v>
      </c>
      <c r="C9" s="59" t="s">
        <v>15</v>
      </c>
      <c r="D9" s="59" t="s">
        <v>16</v>
      </c>
      <c r="E9" s="59" t="s">
        <v>17</v>
      </c>
      <c r="F9" s="59" t="s">
        <v>18</v>
      </c>
      <c r="G9" s="60" t="s">
        <v>422</v>
      </c>
    </row>
    <row r="10" spans="2:7" x14ac:dyDescent="0.25">
      <c r="B10" s="165" t="s">
        <v>423</v>
      </c>
      <c r="C10" s="166">
        <v>3048</v>
      </c>
      <c r="D10" s="167">
        <v>3250.93</v>
      </c>
      <c r="E10" s="168">
        <v>3508.32</v>
      </c>
      <c r="F10" s="167">
        <v>3655.44</v>
      </c>
      <c r="G10" s="169">
        <v>3874.55</v>
      </c>
    </row>
    <row r="11" spans="2:7" x14ac:dyDescent="0.25">
      <c r="B11" s="170" t="s">
        <v>20</v>
      </c>
      <c r="C11" s="75">
        <v>3327.95</v>
      </c>
      <c r="D11" s="44">
        <v>3549.83</v>
      </c>
      <c r="E11" s="44">
        <v>3772.82</v>
      </c>
      <c r="F11" s="44">
        <v>3903.63</v>
      </c>
      <c r="G11" s="171">
        <v>4180.22</v>
      </c>
    </row>
    <row r="12" spans="2:7" x14ac:dyDescent="0.25">
      <c r="B12" s="172" t="s">
        <v>21</v>
      </c>
      <c r="C12" s="159">
        <v>3108.21</v>
      </c>
      <c r="D12" s="173">
        <v>3239.38</v>
      </c>
      <c r="E12" s="173">
        <v>2985.83</v>
      </c>
      <c r="F12" s="173">
        <v>3114.59</v>
      </c>
      <c r="G12" s="174">
        <v>3539.03</v>
      </c>
    </row>
    <row r="13" spans="2:7" x14ac:dyDescent="0.25">
      <c r="B13" s="170" t="s">
        <v>22</v>
      </c>
      <c r="C13" s="75">
        <v>2465.31</v>
      </c>
      <c r="D13" s="44">
        <v>2641.15</v>
      </c>
      <c r="E13" s="44">
        <v>2753.79</v>
      </c>
      <c r="F13" s="44">
        <v>2873.1</v>
      </c>
      <c r="G13" s="171">
        <v>3380.69</v>
      </c>
    </row>
    <row r="14" spans="2:7" x14ac:dyDescent="0.25">
      <c r="B14" s="172" t="s">
        <v>23</v>
      </c>
      <c r="C14" s="159">
        <v>2607.5700000000002</v>
      </c>
      <c r="D14" s="173">
        <v>2920.47</v>
      </c>
      <c r="E14" s="173">
        <v>3127.39</v>
      </c>
      <c r="F14" s="173">
        <v>3329.25</v>
      </c>
      <c r="G14" s="174">
        <v>3449.37</v>
      </c>
    </row>
    <row r="15" spans="2:7" x14ac:dyDescent="0.25">
      <c r="B15" s="170" t="s">
        <v>24</v>
      </c>
      <c r="C15" s="75">
        <v>2209.7199999999998</v>
      </c>
      <c r="D15" s="44">
        <v>2375.15</v>
      </c>
      <c r="E15" s="44">
        <v>2624.13</v>
      </c>
      <c r="F15" s="44">
        <v>2708.05</v>
      </c>
      <c r="G15" s="171">
        <v>2900.84</v>
      </c>
    </row>
    <row r="16" spans="2:7" x14ac:dyDescent="0.25">
      <c r="B16" s="172" t="s">
        <v>25</v>
      </c>
      <c r="C16" s="159">
        <v>2505.37</v>
      </c>
      <c r="D16" s="173">
        <v>2567.92</v>
      </c>
      <c r="E16" s="173">
        <v>3073.14</v>
      </c>
      <c r="F16" s="173">
        <v>3463.9</v>
      </c>
      <c r="G16" s="174">
        <v>3747.21</v>
      </c>
    </row>
    <row r="17" spans="2:7" x14ac:dyDescent="0.25">
      <c r="B17" s="170" t="s">
        <v>26</v>
      </c>
      <c r="C17" s="75">
        <v>2892.02</v>
      </c>
      <c r="D17" s="44">
        <v>3021.07</v>
      </c>
      <c r="E17" s="44">
        <v>3244.02</v>
      </c>
      <c r="F17" s="44">
        <v>3554.79</v>
      </c>
      <c r="G17" s="171">
        <v>3851.51</v>
      </c>
    </row>
    <row r="18" spans="2:7" x14ac:dyDescent="0.25">
      <c r="B18" s="172" t="s">
        <v>27</v>
      </c>
      <c r="C18" s="159">
        <v>3235.01</v>
      </c>
      <c r="D18" s="173">
        <v>3296.25</v>
      </c>
      <c r="E18" s="173">
        <v>3599.22</v>
      </c>
      <c r="F18" s="173">
        <v>3879.86</v>
      </c>
      <c r="G18" s="174">
        <v>4209.71</v>
      </c>
    </row>
    <row r="19" spans="2:7" x14ac:dyDescent="0.25">
      <c r="B19" s="170" t="s">
        <v>28</v>
      </c>
      <c r="C19" s="75">
        <v>2670.78</v>
      </c>
      <c r="D19" s="44">
        <v>2717.05</v>
      </c>
      <c r="E19" s="44">
        <v>2966.4</v>
      </c>
      <c r="F19" s="44">
        <v>3217.36</v>
      </c>
      <c r="G19" s="171">
        <v>3367.37</v>
      </c>
    </row>
    <row r="20" spans="2:7" x14ac:dyDescent="0.25">
      <c r="B20" s="172" t="s">
        <v>29</v>
      </c>
      <c r="C20" s="159">
        <v>2333.91</v>
      </c>
      <c r="D20" s="173">
        <v>2513.4499999999998</v>
      </c>
      <c r="E20" s="173">
        <v>2745.54</v>
      </c>
      <c r="F20" s="173">
        <v>2861.96</v>
      </c>
      <c r="G20" s="174">
        <v>3039.23</v>
      </c>
    </row>
    <row r="21" spans="2:7" x14ac:dyDescent="0.25">
      <c r="B21" s="170" t="s">
        <v>30</v>
      </c>
      <c r="C21" s="75">
        <v>2667.27</v>
      </c>
      <c r="D21" s="44">
        <v>2708.15</v>
      </c>
      <c r="E21" s="44">
        <v>2885.37</v>
      </c>
      <c r="F21" s="44">
        <v>3060.26</v>
      </c>
      <c r="G21" s="171">
        <v>3150.16</v>
      </c>
    </row>
    <row r="22" spans="2:7" x14ac:dyDescent="0.25">
      <c r="B22" s="172" t="s">
        <v>31</v>
      </c>
      <c r="C22" s="159">
        <v>2675.36</v>
      </c>
      <c r="D22" s="173">
        <v>3083.79</v>
      </c>
      <c r="E22" s="173">
        <v>3239.86</v>
      </c>
      <c r="F22" s="173">
        <v>3452.58</v>
      </c>
      <c r="G22" s="174">
        <v>3527.54</v>
      </c>
    </row>
    <row r="23" spans="2:7" x14ac:dyDescent="0.25">
      <c r="B23" s="170" t="s">
        <v>32</v>
      </c>
      <c r="C23" s="75">
        <v>2909.33</v>
      </c>
      <c r="D23" s="44">
        <v>3012.42</v>
      </c>
      <c r="E23" s="44">
        <v>3268.39</v>
      </c>
      <c r="F23" s="44">
        <v>3476.98</v>
      </c>
      <c r="G23" s="171">
        <v>3770.58</v>
      </c>
    </row>
    <row r="24" spans="2:7" x14ac:dyDescent="0.25">
      <c r="B24" s="172" t="s">
        <v>33</v>
      </c>
      <c r="C24" s="159">
        <v>3076.97</v>
      </c>
      <c r="D24" s="173">
        <v>3146.92</v>
      </c>
      <c r="E24" s="173">
        <v>3428.62</v>
      </c>
      <c r="F24" s="173">
        <v>3615.72</v>
      </c>
      <c r="G24" s="174">
        <v>3994.57</v>
      </c>
    </row>
    <row r="25" spans="2:7" x14ac:dyDescent="0.25">
      <c r="B25" s="170" t="s">
        <v>34</v>
      </c>
      <c r="C25" s="75">
        <v>3009</v>
      </c>
      <c r="D25" s="44">
        <v>3139.09</v>
      </c>
      <c r="E25" s="44">
        <v>3488.57</v>
      </c>
      <c r="F25" s="44">
        <v>3766.08</v>
      </c>
      <c r="G25" s="171">
        <v>3908.24</v>
      </c>
    </row>
    <row r="26" spans="2:7" x14ac:dyDescent="0.25">
      <c r="B26" s="172" t="s">
        <v>35</v>
      </c>
      <c r="C26" s="159">
        <v>2652.24</v>
      </c>
      <c r="D26" s="173">
        <v>2679.48</v>
      </c>
      <c r="E26" s="173">
        <v>2883.07</v>
      </c>
      <c r="F26" s="173">
        <v>3208.4</v>
      </c>
      <c r="G26" s="174">
        <v>3587.2</v>
      </c>
    </row>
    <row r="27" spans="2:7" x14ac:dyDescent="0.25">
      <c r="B27" s="170" t="s">
        <v>36</v>
      </c>
      <c r="C27" s="75">
        <v>2918.26</v>
      </c>
      <c r="D27" s="44">
        <v>3029.82</v>
      </c>
      <c r="E27" s="44">
        <v>3180.43</v>
      </c>
      <c r="F27" s="44">
        <v>3303.45</v>
      </c>
      <c r="G27" s="171">
        <v>3535.21</v>
      </c>
    </row>
    <row r="28" spans="2:7" x14ac:dyDescent="0.25">
      <c r="B28" s="172" t="s">
        <v>37</v>
      </c>
      <c r="C28" s="159">
        <v>2816.26</v>
      </c>
      <c r="D28" s="173">
        <v>3208.02</v>
      </c>
      <c r="E28" s="173">
        <v>3444.45</v>
      </c>
      <c r="F28" s="173">
        <v>3611.02</v>
      </c>
      <c r="G28" s="174">
        <v>3824.9</v>
      </c>
    </row>
    <row r="29" spans="2:7" x14ac:dyDescent="0.25">
      <c r="B29" s="170" t="s">
        <v>38</v>
      </c>
      <c r="C29" s="75">
        <v>2722.42</v>
      </c>
      <c r="D29" s="44">
        <v>2980.87</v>
      </c>
      <c r="E29" s="44">
        <v>3131.15</v>
      </c>
      <c r="F29" s="44">
        <v>3301.09</v>
      </c>
      <c r="G29" s="171">
        <v>3454.73</v>
      </c>
    </row>
    <row r="30" spans="2:7" x14ac:dyDescent="0.25">
      <c r="B30" s="172" t="s">
        <v>39</v>
      </c>
      <c r="C30" s="159">
        <v>2996.65</v>
      </c>
      <c r="D30" s="173">
        <v>3031.39</v>
      </c>
      <c r="E30" s="173">
        <v>3194.29</v>
      </c>
      <c r="F30" s="173">
        <v>3338.12</v>
      </c>
      <c r="G30" s="174">
        <v>3600.57</v>
      </c>
    </row>
    <row r="31" spans="2:7" x14ac:dyDescent="0.25">
      <c r="B31" s="170" t="s">
        <v>40</v>
      </c>
      <c r="C31" s="75">
        <v>2815.26</v>
      </c>
      <c r="D31" s="44">
        <v>2994.03</v>
      </c>
      <c r="E31" s="44">
        <v>3265.29</v>
      </c>
      <c r="F31" s="44">
        <v>3432.02</v>
      </c>
      <c r="G31" s="171">
        <v>3703.2</v>
      </c>
    </row>
    <row r="32" spans="2:7" ht="15.75" thickBot="1" x14ac:dyDescent="0.3">
      <c r="B32" s="175" t="s">
        <v>41</v>
      </c>
      <c r="C32" s="176">
        <v>2935.12</v>
      </c>
      <c r="D32" s="177">
        <v>3072.86</v>
      </c>
      <c r="E32" s="177">
        <v>3444.38</v>
      </c>
      <c r="F32" s="177">
        <v>3687.63</v>
      </c>
      <c r="G32" s="178">
        <v>3812.3</v>
      </c>
    </row>
    <row r="33" spans="2:7" x14ac:dyDescent="0.25">
      <c r="B33" s="626" t="s">
        <v>424</v>
      </c>
      <c r="C33" s="626"/>
      <c r="D33" s="626"/>
      <c r="E33" s="626"/>
      <c r="F33" s="626"/>
      <c r="G33" s="626"/>
    </row>
  </sheetData>
  <mergeCells count="3">
    <mergeCell ref="B4:G4"/>
    <mergeCell ref="B7:B8"/>
    <mergeCell ref="C7:G7"/>
  </mergeCells>
  <hyperlinks>
    <hyperlink ref="B2" location="'Índice de cuadros'!A1" display="Índice de cuadros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8"/>
  <sheetViews>
    <sheetView showGridLines="0" workbookViewId="0">
      <selection activeCell="F21" sqref="F21:F22"/>
    </sheetView>
  </sheetViews>
  <sheetFormatPr baseColWidth="10" defaultRowHeight="15" x14ac:dyDescent="0.25"/>
  <cols>
    <col min="2" max="2" width="37.28515625" customWidth="1"/>
    <col min="3" max="11" width="12" customWidth="1"/>
  </cols>
  <sheetData>
    <row r="2" spans="2:11" x14ac:dyDescent="0.25">
      <c r="B2" s="601" t="s">
        <v>7</v>
      </c>
    </row>
    <row r="4" spans="2:11" x14ac:dyDescent="0.25">
      <c r="B4" s="128" t="s">
        <v>425</v>
      </c>
      <c r="C4" s="179"/>
      <c r="D4" s="179"/>
      <c r="E4" s="179"/>
      <c r="F4" s="179"/>
      <c r="G4" s="179"/>
      <c r="H4" s="179"/>
      <c r="I4" s="179"/>
      <c r="J4" s="179"/>
      <c r="K4" s="179"/>
    </row>
    <row r="5" spans="2:11" x14ac:dyDescent="0.25">
      <c r="B5" s="2" t="s">
        <v>392</v>
      </c>
      <c r="C5" s="179"/>
      <c r="D5" s="179"/>
      <c r="E5" s="179"/>
      <c r="F5" s="179"/>
      <c r="G5" s="179"/>
      <c r="H5" s="179"/>
      <c r="I5" s="179"/>
      <c r="J5" s="179"/>
      <c r="K5" s="179"/>
    </row>
    <row r="6" spans="2:11" ht="15.75" thickBot="1" x14ac:dyDescent="0.3">
      <c r="B6" s="180"/>
      <c r="C6" s="181"/>
      <c r="D6" s="181"/>
      <c r="E6" s="181"/>
      <c r="F6" s="181"/>
      <c r="G6" s="181"/>
      <c r="H6" s="181"/>
      <c r="I6" s="181"/>
      <c r="J6" s="181"/>
      <c r="K6" s="181"/>
    </row>
    <row r="7" spans="2:11" x14ac:dyDescent="0.25">
      <c r="B7" s="182" t="s">
        <v>393</v>
      </c>
      <c r="C7" s="183">
        <v>2006</v>
      </c>
      <c r="D7" s="184">
        <v>2007</v>
      </c>
      <c r="E7" s="183">
        <v>2008</v>
      </c>
      <c r="F7" s="184">
        <v>2009</v>
      </c>
      <c r="G7" s="183">
        <v>2010</v>
      </c>
      <c r="H7" s="184">
        <v>2011</v>
      </c>
      <c r="I7" s="183">
        <v>2012</v>
      </c>
      <c r="J7" s="184">
        <v>2013</v>
      </c>
      <c r="K7" s="183">
        <v>2014</v>
      </c>
    </row>
    <row r="8" spans="2:11" ht="15.75" thickBot="1" x14ac:dyDescent="0.3">
      <c r="B8" s="213" t="s">
        <v>10</v>
      </c>
      <c r="C8" s="213" t="s">
        <v>11</v>
      </c>
      <c r="D8" s="213" t="s">
        <v>12</v>
      </c>
      <c r="E8" s="213" t="s">
        <v>13</v>
      </c>
      <c r="F8" s="213" t="s">
        <v>14</v>
      </c>
      <c r="G8" s="213" t="s">
        <v>15</v>
      </c>
      <c r="H8" s="213" t="s">
        <v>16</v>
      </c>
      <c r="I8" s="213" t="s">
        <v>17</v>
      </c>
      <c r="J8" s="213" t="s">
        <v>18</v>
      </c>
      <c r="K8" s="937" t="s">
        <v>422</v>
      </c>
    </row>
    <row r="9" spans="2:11" x14ac:dyDescent="0.25">
      <c r="B9" s="182" t="s">
        <v>19</v>
      </c>
      <c r="C9" s="935">
        <v>2454.2399999999998</v>
      </c>
      <c r="D9" s="936">
        <v>2580.3000000000002</v>
      </c>
      <c r="E9" s="935">
        <v>2798.84</v>
      </c>
      <c r="F9" s="936">
        <v>2854.14</v>
      </c>
      <c r="G9" s="935">
        <v>3048.2</v>
      </c>
      <c r="H9" s="936">
        <v>3250.93</v>
      </c>
      <c r="I9" s="935">
        <v>3508.32</v>
      </c>
      <c r="J9" s="936">
        <v>3655.44</v>
      </c>
      <c r="K9" s="935">
        <v>3874.55</v>
      </c>
    </row>
    <row r="10" spans="2:11" x14ac:dyDescent="0.25">
      <c r="B10" s="172" t="s">
        <v>426</v>
      </c>
      <c r="C10" s="188">
        <v>1406.12</v>
      </c>
      <c r="D10" s="188">
        <v>1466.36</v>
      </c>
      <c r="E10" s="188">
        <v>1613.12</v>
      </c>
      <c r="F10" s="188">
        <v>1669.67</v>
      </c>
      <c r="G10" s="188">
        <v>1839.91</v>
      </c>
      <c r="H10" s="188">
        <v>1953.4</v>
      </c>
      <c r="I10" s="189">
        <v>2193.7600000000002</v>
      </c>
      <c r="J10" s="188">
        <v>2306.16</v>
      </c>
      <c r="K10" s="190">
        <v>2443.27</v>
      </c>
    </row>
    <row r="11" spans="2:11" x14ac:dyDescent="0.25">
      <c r="B11" s="170" t="s">
        <v>427</v>
      </c>
      <c r="C11" s="185">
        <v>4556.1499999999996</v>
      </c>
      <c r="D11" s="185">
        <v>5025.88</v>
      </c>
      <c r="E11" s="185">
        <v>5766.85</v>
      </c>
      <c r="F11" s="185">
        <v>6194.59</v>
      </c>
      <c r="G11" s="185">
        <v>7585.68</v>
      </c>
      <c r="H11" s="185">
        <v>7844.11</v>
      </c>
      <c r="I11" s="186">
        <v>7440.07</v>
      </c>
      <c r="J11" s="185">
        <v>7698.83</v>
      </c>
      <c r="K11" s="187">
        <v>8150.59</v>
      </c>
    </row>
    <row r="12" spans="2:11" x14ac:dyDescent="0.25">
      <c r="B12" s="172" t="s">
        <v>428</v>
      </c>
      <c r="C12" s="188">
        <v>2482.09</v>
      </c>
      <c r="D12" s="188">
        <v>2652.96</v>
      </c>
      <c r="E12" s="188">
        <v>2883.29</v>
      </c>
      <c r="F12" s="188">
        <v>2971.64</v>
      </c>
      <c r="G12" s="188">
        <v>3129.78</v>
      </c>
      <c r="H12" s="188">
        <v>3399.2</v>
      </c>
      <c r="I12" s="189">
        <v>3620.12</v>
      </c>
      <c r="J12" s="188">
        <v>3789.81</v>
      </c>
      <c r="K12" s="190">
        <v>4000.47</v>
      </c>
    </row>
    <row r="13" spans="2:11" x14ac:dyDescent="0.25">
      <c r="B13" s="170" t="s">
        <v>429</v>
      </c>
      <c r="C13" s="185">
        <v>1864.55</v>
      </c>
      <c r="D13" s="185">
        <v>1908.03</v>
      </c>
      <c r="E13" s="185">
        <v>2042.16</v>
      </c>
      <c r="F13" s="185">
        <v>2165.13</v>
      </c>
      <c r="G13" s="185">
        <v>2326.5100000000002</v>
      </c>
      <c r="H13" s="185">
        <v>2519.5</v>
      </c>
      <c r="I13" s="186">
        <v>2700.6</v>
      </c>
      <c r="J13" s="185">
        <v>2825.07</v>
      </c>
      <c r="K13" s="187">
        <v>3040.48</v>
      </c>
    </row>
    <row r="14" spans="2:11" x14ac:dyDescent="0.25">
      <c r="B14" s="172" t="s">
        <v>430</v>
      </c>
      <c r="C14" s="188">
        <v>4659.28</v>
      </c>
      <c r="D14" s="188">
        <v>5038.4399999999996</v>
      </c>
      <c r="E14" s="188">
        <v>5209.6899999999996</v>
      </c>
      <c r="F14" s="188">
        <v>5605.55</v>
      </c>
      <c r="G14" s="188">
        <v>5432</v>
      </c>
      <c r="H14" s="188">
        <v>5929.89</v>
      </c>
      <c r="I14" s="189">
        <v>6199.79</v>
      </c>
      <c r="J14" s="188">
        <v>6716.39</v>
      </c>
      <c r="K14" s="190">
        <v>7019.2</v>
      </c>
    </row>
    <row r="15" spans="2:11" x14ac:dyDescent="0.25">
      <c r="B15" s="170" t="s">
        <v>431</v>
      </c>
      <c r="C15" s="185">
        <v>2747.64</v>
      </c>
      <c r="D15" s="185">
        <v>2849.96</v>
      </c>
      <c r="E15" s="185">
        <v>2988.02</v>
      </c>
      <c r="F15" s="185">
        <v>3077.17</v>
      </c>
      <c r="G15" s="185">
        <v>3224.11</v>
      </c>
      <c r="H15" s="185">
        <v>3500.89</v>
      </c>
      <c r="I15" s="186">
        <v>3648.59</v>
      </c>
      <c r="J15" s="185">
        <v>3770.63</v>
      </c>
      <c r="K15" s="187">
        <v>4073.94</v>
      </c>
    </row>
    <row r="16" spans="2:11" x14ac:dyDescent="0.25">
      <c r="B16" s="172" t="s">
        <v>432</v>
      </c>
      <c r="C16" s="188">
        <v>3188.19</v>
      </c>
      <c r="D16" s="188">
        <v>3228.56</v>
      </c>
      <c r="E16" s="188">
        <v>3382.26</v>
      </c>
      <c r="F16" s="188">
        <v>3514.13</v>
      </c>
      <c r="G16" s="188">
        <v>3438.28</v>
      </c>
      <c r="H16" s="188">
        <v>3687.74</v>
      </c>
      <c r="I16" s="189">
        <v>3776.97</v>
      </c>
      <c r="J16" s="188">
        <v>3980.61</v>
      </c>
      <c r="K16" s="190">
        <v>4398.5200000000004</v>
      </c>
    </row>
    <row r="17" spans="2:11" ht="15.75" thickBot="1" x14ac:dyDescent="0.3">
      <c r="B17" s="191" t="s">
        <v>433</v>
      </c>
      <c r="C17" s="192">
        <v>2574.87</v>
      </c>
      <c r="D17" s="192">
        <v>2718.79</v>
      </c>
      <c r="E17" s="192">
        <v>2970.38</v>
      </c>
      <c r="F17" s="192">
        <v>2994.79</v>
      </c>
      <c r="G17" s="192">
        <v>3221.38</v>
      </c>
      <c r="H17" s="192">
        <v>3373.54</v>
      </c>
      <c r="I17" s="193">
        <v>3674.96</v>
      </c>
      <c r="J17" s="192">
        <v>3798.74</v>
      </c>
      <c r="K17" s="194">
        <v>3996.86</v>
      </c>
    </row>
    <row r="18" spans="2:11" x14ac:dyDescent="0.25">
      <c r="B18" s="626" t="s">
        <v>424</v>
      </c>
      <c r="C18" s="933"/>
      <c r="D18" s="179"/>
      <c r="E18" s="179"/>
      <c r="F18" s="179"/>
      <c r="G18" s="179"/>
      <c r="H18" s="179"/>
      <c r="I18" s="179"/>
      <c r="J18" s="179"/>
      <c r="K18" s="179"/>
    </row>
  </sheetData>
  <hyperlinks>
    <hyperlink ref="B2" location="'Índice de cuadros'!A1" display="Índice de cuadros"/>
  </hyperlink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showGridLines="0" workbookViewId="0">
      <selection activeCell="B4" sqref="B4:L21"/>
    </sheetView>
  </sheetViews>
  <sheetFormatPr baseColWidth="10" defaultRowHeight="15" x14ac:dyDescent="0.25"/>
  <cols>
    <col min="2" max="2" width="12.42578125" customWidth="1"/>
    <col min="3" max="3" width="21" customWidth="1"/>
    <col min="4" max="4" width="18.85546875" bestFit="1" customWidth="1"/>
    <col min="5" max="5" width="12.140625" bestFit="1" customWidth="1"/>
    <col min="6" max="9" width="9" bestFit="1" customWidth="1"/>
    <col min="10" max="10" width="10.5703125" bestFit="1" customWidth="1"/>
    <col min="11" max="11" width="14" bestFit="1" customWidth="1"/>
    <col min="12" max="12" width="15.5703125" bestFit="1" customWidth="1"/>
  </cols>
  <sheetData>
    <row r="2" spans="2:12" x14ac:dyDescent="0.25">
      <c r="B2" s="601" t="s">
        <v>7</v>
      </c>
    </row>
    <row r="4" spans="2:12" x14ac:dyDescent="0.25">
      <c r="B4" s="23" t="s">
        <v>1206</v>
      </c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2:12" x14ac:dyDescent="0.25">
      <c r="B5" s="129" t="s">
        <v>434</v>
      </c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2:12" ht="15.75" thickBot="1" x14ac:dyDescent="0.3"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</row>
    <row r="7" spans="2:12" x14ac:dyDescent="0.25">
      <c r="B7" s="995" t="s">
        <v>393</v>
      </c>
      <c r="C7" s="981" t="s">
        <v>19</v>
      </c>
      <c r="D7" s="991" t="s">
        <v>435</v>
      </c>
      <c r="E7" s="991"/>
      <c r="F7" s="991"/>
      <c r="G7" s="993" t="s">
        <v>382</v>
      </c>
      <c r="H7" s="993"/>
      <c r="I7" s="991" t="s">
        <v>436</v>
      </c>
      <c r="J7" s="991"/>
      <c r="K7" s="993" t="s">
        <v>437</v>
      </c>
      <c r="L7" s="993"/>
    </row>
    <row r="8" spans="2:12" x14ac:dyDescent="0.25">
      <c r="B8" s="996"/>
      <c r="C8" s="997"/>
      <c r="D8" s="163" t="s">
        <v>438</v>
      </c>
      <c r="E8" s="163" t="s">
        <v>439</v>
      </c>
      <c r="F8" s="163" t="s">
        <v>440</v>
      </c>
      <c r="G8" s="162" t="s">
        <v>383</v>
      </c>
      <c r="H8" s="162" t="s">
        <v>384</v>
      </c>
      <c r="I8" s="163" t="s">
        <v>441</v>
      </c>
      <c r="J8" s="163" t="s">
        <v>442</v>
      </c>
      <c r="K8" s="162" t="s">
        <v>443</v>
      </c>
      <c r="L8" s="162" t="s">
        <v>444</v>
      </c>
    </row>
    <row r="9" spans="2:12" x14ac:dyDescent="0.25">
      <c r="B9" s="289" t="s">
        <v>10</v>
      </c>
      <c r="C9" s="289" t="s">
        <v>11</v>
      </c>
      <c r="D9" s="289" t="s">
        <v>12</v>
      </c>
      <c r="E9" s="289" t="s">
        <v>13</v>
      </c>
      <c r="F9" s="289" t="s">
        <v>14</v>
      </c>
      <c r="G9" s="289" t="s">
        <v>15</v>
      </c>
      <c r="H9" s="289" t="s">
        <v>16</v>
      </c>
      <c r="I9" s="289" t="s">
        <v>17</v>
      </c>
      <c r="J9" s="289" t="s">
        <v>18</v>
      </c>
      <c r="K9" s="289" t="s">
        <v>422</v>
      </c>
      <c r="L9" s="407" t="s">
        <v>553</v>
      </c>
    </row>
    <row r="10" spans="2:12" x14ac:dyDescent="0.25">
      <c r="B10" s="195" t="s">
        <v>445</v>
      </c>
      <c r="C10" s="196">
        <v>1216</v>
      </c>
      <c r="D10" s="196">
        <v>1989</v>
      </c>
      <c r="E10" s="196">
        <v>1124</v>
      </c>
      <c r="F10" s="196">
        <v>853</v>
      </c>
      <c r="G10" s="196">
        <v>1412</v>
      </c>
      <c r="H10" s="196">
        <v>879</v>
      </c>
      <c r="I10" s="196">
        <v>923</v>
      </c>
      <c r="J10" s="196">
        <v>1434</v>
      </c>
      <c r="K10" s="196">
        <v>967</v>
      </c>
      <c r="L10" s="197">
        <v>1303</v>
      </c>
    </row>
    <row r="11" spans="2:12" x14ac:dyDescent="0.25">
      <c r="B11" s="198" t="s">
        <v>446</v>
      </c>
      <c r="C11" s="199">
        <v>1424</v>
      </c>
      <c r="D11" s="199">
        <v>2193</v>
      </c>
      <c r="E11" s="199">
        <v>1521</v>
      </c>
      <c r="F11" s="199">
        <v>1019</v>
      </c>
      <c r="G11" s="199">
        <v>1634</v>
      </c>
      <c r="H11" s="199">
        <v>1050</v>
      </c>
      <c r="I11" s="199">
        <v>881</v>
      </c>
      <c r="J11" s="199">
        <v>1688</v>
      </c>
      <c r="K11" s="199">
        <v>1068</v>
      </c>
      <c r="L11" s="200">
        <v>1570</v>
      </c>
    </row>
    <row r="12" spans="2:12" x14ac:dyDescent="0.25">
      <c r="B12" s="195" t="s">
        <v>447</v>
      </c>
      <c r="C12" s="196">
        <v>1205</v>
      </c>
      <c r="D12" s="196">
        <v>1728</v>
      </c>
      <c r="E12" s="196">
        <v>1301</v>
      </c>
      <c r="F12" s="196">
        <v>820</v>
      </c>
      <c r="G12" s="196">
        <v>1339</v>
      </c>
      <c r="H12" s="196">
        <v>951</v>
      </c>
      <c r="I12" s="196">
        <v>817</v>
      </c>
      <c r="J12" s="196">
        <v>1397</v>
      </c>
      <c r="K12" s="196">
        <v>1008</v>
      </c>
      <c r="L12" s="197">
        <v>1269</v>
      </c>
    </row>
    <row r="13" spans="2:12" x14ac:dyDescent="0.25">
      <c r="B13" s="198" t="s">
        <v>448</v>
      </c>
      <c r="C13" s="199">
        <v>1680</v>
      </c>
      <c r="D13" s="199">
        <v>2563</v>
      </c>
      <c r="E13" s="199">
        <v>1768</v>
      </c>
      <c r="F13" s="199">
        <v>1133</v>
      </c>
      <c r="G13" s="199">
        <v>1831</v>
      </c>
      <c r="H13" s="199">
        <v>1393</v>
      </c>
      <c r="I13" s="199">
        <v>1119</v>
      </c>
      <c r="J13" s="199">
        <v>2001</v>
      </c>
      <c r="K13" s="199">
        <v>1214</v>
      </c>
      <c r="L13" s="200">
        <v>1817</v>
      </c>
    </row>
    <row r="14" spans="2:12" x14ac:dyDescent="0.25">
      <c r="B14" s="195" t="s">
        <v>449</v>
      </c>
      <c r="C14" s="196">
        <v>1685</v>
      </c>
      <c r="D14" s="196">
        <v>2657</v>
      </c>
      <c r="E14" s="196">
        <v>1719</v>
      </c>
      <c r="F14" s="196">
        <v>1223</v>
      </c>
      <c r="G14" s="196">
        <v>1801</v>
      </c>
      <c r="H14" s="196">
        <v>1443</v>
      </c>
      <c r="I14" s="196">
        <v>1198</v>
      </c>
      <c r="J14" s="196">
        <v>1988</v>
      </c>
      <c r="K14" s="196">
        <v>1229</v>
      </c>
      <c r="L14" s="197">
        <v>1828</v>
      </c>
    </row>
    <row r="15" spans="2:12" x14ac:dyDescent="0.25">
      <c r="B15" s="198" t="s">
        <v>376</v>
      </c>
      <c r="C15" s="199">
        <v>1734</v>
      </c>
      <c r="D15" s="199">
        <v>2628</v>
      </c>
      <c r="E15" s="199">
        <v>1837</v>
      </c>
      <c r="F15" s="199">
        <v>1258</v>
      </c>
      <c r="G15" s="199">
        <v>1880</v>
      </c>
      <c r="H15" s="199">
        <v>1465</v>
      </c>
      <c r="I15" s="199">
        <v>1214</v>
      </c>
      <c r="J15" s="199">
        <v>2056</v>
      </c>
      <c r="K15" s="199">
        <v>1241</v>
      </c>
      <c r="L15" s="200">
        <v>1877</v>
      </c>
    </row>
    <row r="16" spans="2:12" x14ac:dyDescent="0.25">
      <c r="B16" s="195" t="s">
        <v>896</v>
      </c>
      <c r="C16" s="196">
        <v>1917</v>
      </c>
      <c r="D16" s="196">
        <v>2841</v>
      </c>
      <c r="E16" s="196">
        <v>1865</v>
      </c>
      <c r="F16" s="196">
        <v>1499</v>
      </c>
      <c r="G16" s="196">
        <v>2028</v>
      </c>
      <c r="H16" s="196">
        <v>1703</v>
      </c>
      <c r="I16" s="196">
        <v>1325</v>
      </c>
      <c r="J16" s="196">
        <v>2241</v>
      </c>
      <c r="K16" s="196">
        <v>1490</v>
      </c>
      <c r="L16" s="197">
        <v>2039</v>
      </c>
    </row>
    <row r="17" spans="2:12" x14ac:dyDescent="0.25">
      <c r="B17" s="198" t="s">
        <v>450</v>
      </c>
      <c r="C17" s="199">
        <v>1893</v>
      </c>
      <c r="D17" s="199">
        <v>2714</v>
      </c>
      <c r="E17" s="199">
        <v>1907</v>
      </c>
      <c r="F17" s="199">
        <v>1478</v>
      </c>
      <c r="G17" s="199">
        <v>2006</v>
      </c>
      <c r="H17" s="199">
        <v>1682</v>
      </c>
      <c r="I17" s="199">
        <v>1367</v>
      </c>
      <c r="J17" s="199">
        <v>2236</v>
      </c>
      <c r="K17" s="199">
        <v>1481</v>
      </c>
      <c r="L17" s="200">
        <v>2012</v>
      </c>
    </row>
    <row r="18" spans="2:12" x14ac:dyDescent="0.25">
      <c r="B18" s="195" t="s">
        <v>451</v>
      </c>
      <c r="C18" s="196">
        <v>2083</v>
      </c>
      <c r="D18" s="196">
        <v>3031</v>
      </c>
      <c r="E18" s="196">
        <v>2399</v>
      </c>
      <c r="F18" s="196">
        <v>1345</v>
      </c>
      <c r="G18" s="196">
        <v>2253</v>
      </c>
      <c r="H18" s="196">
        <v>1758</v>
      </c>
      <c r="I18" s="196">
        <v>1235</v>
      </c>
      <c r="J18" s="196">
        <v>2457</v>
      </c>
      <c r="K18" s="196">
        <v>1492</v>
      </c>
      <c r="L18" s="197">
        <v>2263</v>
      </c>
    </row>
    <row r="19" spans="2:12" ht="15.75" thickBot="1" x14ac:dyDescent="0.3">
      <c r="B19" s="201" t="s">
        <v>452</v>
      </c>
      <c r="C19" s="202">
        <v>2207</v>
      </c>
      <c r="D19" s="202">
        <v>2930</v>
      </c>
      <c r="E19" s="202">
        <v>2671</v>
      </c>
      <c r="F19" s="202">
        <v>1470</v>
      </c>
      <c r="G19" s="202">
        <v>2298</v>
      </c>
      <c r="H19" s="202">
        <v>2028</v>
      </c>
      <c r="I19" s="202">
        <v>1561</v>
      </c>
      <c r="J19" s="202">
        <v>2538</v>
      </c>
      <c r="K19" s="202">
        <v>1517</v>
      </c>
      <c r="L19" s="203">
        <v>2401</v>
      </c>
    </row>
    <row r="20" spans="2:12" x14ac:dyDescent="0.25">
      <c r="B20" s="994" t="s">
        <v>895</v>
      </c>
      <c r="C20" s="994"/>
      <c r="D20" s="994"/>
      <c r="E20" s="994"/>
      <c r="F20" s="994"/>
      <c r="G20" s="994"/>
      <c r="H20" s="994"/>
      <c r="I20" s="994"/>
      <c r="J20" s="994"/>
      <c r="K20" s="994"/>
      <c r="L20" s="994"/>
    </row>
    <row r="21" spans="2:12" x14ac:dyDescent="0.25">
      <c r="B21" s="2" t="s">
        <v>897</v>
      </c>
      <c r="C21" s="2"/>
      <c r="D21" s="2"/>
    </row>
  </sheetData>
  <mergeCells count="7">
    <mergeCell ref="K7:L7"/>
    <mergeCell ref="B20:L20"/>
    <mergeCell ref="B7:B8"/>
    <mergeCell ref="C7:C8"/>
    <mergeCell ref="D7:F7"/>
    <mergeCell ref="G7:H7"/>
    <mergeCell ref="I7:J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0"/>
  <sheetViews>
    <sheetView showGridLines="0" workbookViewId="0">
      <selection activeCell="B7" sqref="B7:K8"/>
    </sheetView>
  </sheetViews>
  <sheetFormatPr baseColWidth="10" defaultRowHeight="15" x14ac:dyDescent="0.25"/>
  <cols>
    <col min="3" max="3" width="10.140625" bestFit="1" customWidth="1"/>
    <col min="4" max="4" width="13.5703125" bestFit="1" customWidth="1"/>
    <col min="5" max="5" width="16.140625" bestFit="1" customWidth="1"/>
    <col min="6" max="6" width="18" bestFit="1" customWidth="1"/>
    <col min="7" max="7" width="19.140625" bestFit="1" customWidth="1"/>
    <col min="8" max="8" width="13.5703125" bestFit="1" customWidth="1"/>
    <col min="9" max="9" width="16.140625" bestFit="1" customWidth="1"/>
    <col min="10" max="10" width="18" bestFit="1" customWidth="1"/>
    <col min="11" max="11" width="19.140625" bestFit="1" customWidth="1"/>
  </cols>
  <sheetData>
    <row r="2" spans="2:11" x14ac:dyDescent="0.25">
      <c r="B2" s="601" t="s">
        <v>7</v>
      </c>
    </row>
    <row r="4" spans="2:11" x14ac:dyDescent="0.25">
      <c r="B4" s="23" t="s">
        <v>453</v>
      </c>
      <c r="C4" s="23"/>
      <c r="D4" s="23"/>
      <c r="E4" s="23"/>
      <c r="F4" s="23"/>
      <c r="G4" s="23"/>
      <c r="H4" s="23"/>
      <c r="I4" s="23"/>
      <c r="J4" s="23"/>
      <c r="K4" s="23"/>
    </row>
    <row r="5" spans="2:11" x14ac:dyDescent="0.25">
      <c r="B5" s="2" t="s">
        <v>454</v>
      </c>
      <c r="C5" s="23"/>
      <c r="D5" s="23"/>
      <c r="E5" s="23"/>
      <c r="F5" s="23"/>
      <c r="G5" s="23"/>
      <c r="H5" s="23"/>
      <c r="I5" s="23"/>
      <c r="J5" s="23"/>
      <c r="K5" s="23"/>
    </row>
    <row r="6" spans="2:11" ht="15.75" thickBot="1" x14ac:dyDescent="0.3">
      <c r="B6" s="180"/>
      <c r="C6" s="180"/>
      <c r="D6" s="180"/>
      <c r="E6" s="180"/>
      <c r="F6" s="180"/>
      <c r="G6" s="180"/>
      <c r="H6" s="180"/>
      <c r="I6" s="180"/>
      <c r="J6" s="180"/>
      <c r="K6" s="180"/>
    </row>
    <row r="7" spans="2:11" x14ac:dyDescent="0.25">
      <c r="B7" s="998" t="s">
        <v>393</v>
      </c>
      <c r="C7" s="999" t="s">
        <v>455</v>
      </c>
      <c r="D7" s="1000" t="s">
        <v>456</v>
      </c>
      <c r="E7" s="1000"/>
      <c r="F7" s="1000"/>
      <c r="G7" s="1000"/>
      <c r="H7" s="1001" t="s">
        <v>457</v>
      </c>
      <c r="I7" s="1001"/>
      <c r="J7" s="1001"/>
      <c r="K7" s="1002"/>
    </row>
    <row r="8" spans="2:11" x14ac:dyDescent="0.25">
      <c r="B8" s="980"/>
      <c r="C8" s="997"/>
      <c r="D8" s="163" t="s">
        <v>458</v>
      </c>
      <c r="E8" s="163" t="s">
        <v>459</v>
      </c>
      <c r="F8" s="163" t="s">
        <v>460</v>
      </c>
      <c r="G8" s="163" t="s">
        <v>461</v>
      </c>
      <c r="H8" s="162" t="s">
        <v>458</v>
      </c>
      <c r="I8" s="162" t="s">
        <v>459</v>
      </c>
      <c r="J8" s="162" t="s">
        <v>460</v>
      </c>
      <c r="K8" s="204" t="s">
        <v>461</v>
      </c>
    </row>
    <row r="9" spans="2:11" x14ac:dyDescent="0.25">
      <c r="B9" s="88" t="s">
        <v>10</v>
      </c>
      <c r="C9" s="88" t="s">
        <v>11</v>
      </c>
      <c r="D9" s="88" t="s">
        <v>12</v>
      </c>
      <c r="E9" s="88" t="s">
        <v>13</v>
      </c>
      <c r="F9" s="88" t="s">
        <v>14</v>
      </c>
      <c r="G9" s="88" t="s">
        <v>15</v>
      </c>
      <c r="H9" s="88" t="s">
        <v>16</v>
      </c>
      <c r="I9" s="88" t="s">
        <v>17</v>
      </c>
      <c r="J9" s="88" t="s">
        <v>18</v>
      </c>
      <c r="K9" s="89" t="s">
        <v>422</v>
      </c>
    </row>
    <row r="10" spans="2:11" x14ac:dyDescent="0.25">
      <c r="B10" s="195">
        <v>2006</v>
      </c>
      <c r="C10" s="205" t="s">
        <v>462</v>
      </c>
      <c r="D10" s="158">
        <v>47.356440091626418</v>
      </c>
      <c r="E10" s="158">
        <v>1420.6932027487926</v>
      </c>
      <c r="F10" s="158">
        <v>1.0791660924393653</v>
      </c>
      <c r="G10" s="158">
        <v>6.293389545579501</v>
      </c>
      <c r="H10" s="158">
        <v>86.4168614810701</v>
      </c>
      <c r="I10" s="158">
        <v>2592.505844432103</v>
      </c>
      <c r="J10" s="158">
        <v>1.0791660924393653</v>
      </c>
      <c r="K10" s="206">
        <v>6.293389545579501</v>
      </c>
    </row>
    <row r="11" spans="2:11" x14ac:dyDescent="0.25">
      <c r="B11" s="198">
        <v>2006</v>
      </c>
      <c r="C11" s="207" t="s">
        <v>463</v>
      </c>
      <c r="D11" s="159">
        <v>46.468192399516902</v>
      </c>
      <c r="E11" s="159">
        <v>1394.0457719855071</v>
      </c>
      <c r="F11" s="159">
        <v>-1.8756639865473659</v>
      </c>
      <c r="G11" s="159">
        <v>3.2014174593484483</v>
      </c>
      <c r="H11" s="159">
        <v>84.795971531965137</v>
      </c>
      <c r="I11" s="159">
        <v>2543.8791459589543</v>
      </c>
      <c r="J11" s="159">
        <v>-1.8756639865473659</v>
      </c>
      <c r="K11" s="208">
        <v>3.2014174593484483</v>
      </c>
    </row>
    <row r="12" spans="2:11" x14ac:dyDescent="0.25">
      <c r="B12" s="195">
        <v>2006</v>
      </c>
      <c r="C12" s="205" t="s">
        <v>464</v>
      </c>
      <c r="D12" s="158">
        <v>46.542207116908209</v>
      </c>
      <c r="E12" s="158">
        <v>1396.2662135072462</v>
      </c>
      <c r="F12" s="158">
        <v>0.15928038851814108</v>
      </c>
      <c r="G12" s="158">
        <v>4.1504327315853118</v>
      </c>
      <c r="H12" s="158">
        <v>84.931034884868978</v>
      </c>
      <c r="I12" s="158">
        <v>2547.9310465460694</v>
      </c>
      <c r="J12" s="158">
        <v>0.15928038851814108</v>
      </c>
      <c r="K12" s="206">
        <v>4.1504327315853118</v>
      </c>
    </row>
    <row r="13" spans="2:11" x14ac:dyDescent="0.25">
      <c r="B13" s="198">
        <v>2006</v>
      </c>
      <c r="C13" s="207" t="s">
        <v>465</v>
      </c>
      <c r="D13" s="159">
        <v>47.141825682930744</v>
      </c>
      <c r="E13" s="159">
        <v>1414.2547704879223</v>
      </c>
      <c r="F13" s="159">
        <v>1.288332898601837</v>
      </c>
      <c r="G13" s="159">
        <v>5.2253312606512594</v>
      </c>
      <c r="H13" s="159">
        <v>86.02522934841376</v>
      </c>
      <c r="I13" s="159">
        <v>2580.7568804524126</v>
      </c>
      <c r="J13" s="159">
        <v>1.288332898601837</v>
      </c>
      <c r="K13" s="208">
        <v>5.2253312606512594</v>
      </c>
    </row>
    <row r="14" spans="2:11" x14ac:dyDescent="0.25">
      <c r="B14" s="195">
        <v>2006</v>
      </c>
      <c r="C14" s="205" t="s">
        <v>466</v>
      </c>
      <c r="D14" s="158">
        <v>47.209904236392916</v>
      </c>
      <c r="E14" s="158">
        <v>1416.2971270917874</v>
      </c>
      <c r="F14" s="158">
        <v>0.14441221245876079</v>
      </c>
      <c r="G14" s="158">
        <v>5.9107258617292899</v>
      </c>
      <c r="H14" s="158">
        <v>86.149460285388528</v>
      </c>
      <c r="I14" s="158">
        <v>2584.4838085616557</v>
      </c>
      <c r="J14" s="158">
        <v>0.14441221245876079</v>
      </c>
      <c r="K14" s="206">
        <v>5.9107258617292899</v>
      </c>
    </row>
    <row r="15" spans="2:11" x14ac:dyDescent="0.25">
      <c r="B15" s="198">
        <v>2006</v>
      </c>
      <c r="C15" s="207" t="s">
        <v>467</v>
      </c>
      <c r="D15" s="159">
        <v>47.730906554589374</v>
      </c>
      <c r="E15" s="159">
        <v>1431.9271966376812</v>
      </c>
      <c r="F15" s="159">
        <v>1.103586899027917</v>
      </c>
      <c r="G15" s="159">
        <v>6.0875538479817237</v>
      </c>
      <c r="H15" s="159">
        <v>87.100194442681328</v>
      </c>
      <c r="I15" s="159">
        <v>2613.0058332804397</v>
      </c>
      <c r="J15" s="159">
        <v>1.103586899027917</v>
      </c>
      <c r="K15" s="208">
        <v>6.0875538479816953</v>
      </c>
    </row>
    <row r="16" spans="2:11" x14ac:dyDescent="0.25">
      <c r="B16" s="195">
        <v>2006</v>
      </c>
      <c r="C16" s="205" t="s">
        <v>468</v>
      </c>
      <c r="D16" s="158">
        <v>47.937051360386498</v>
      </c>
      <c r="E16" s="158">
        <v>1438.111540811595</v>
      </c>
      <c r="F16" s="158">
        <v>0.4318895673212495</v>
      </c>
      <c r="G16" s="158">
        <v>5.8070896528805918</v>
      </c>
      <c r="H16" s="158">
        <v>87.476371095595795</v>
      </c>
      <c r="I16" s="158">
        <v>2624.2911328678738</v>
      </c>
      <c r="J16" s="158">
        <v>0.4318895673212495</v>
      </c>
      <c r="K16" s="206">
        <v>5.8070896528805918</v>
      </c>
    </row>
    <row r="17" spans="2:11" x14ac:dyDescent="0.25">
      <c r="B17" s="198">
        <v>2006</v>
      </c>
      <c r="C17" s="207" t="s">
        <v>469</v>
      </c>
      <c r="D17" s="159">
        <v>47.619192151690825</v>
      </c>
      <c r="E17" s="159">
        <v>1428.5757645507247</v>
      </c>
      <c r="F17" s="159">
        <v>-0.66307626288075028</v>
      </c>
      <c r="G17" s="159">
        <v>6.8589877489884969</v>
      </c>
      <c r="H17" s="159">
        <v>86.896336043231429</v>
      </c>
      <c r="I17" s="159">
        <v>2606.8900812969428</v>
      </c>
      <c r="J17" s="159">
        <v>-0.66307626288075028</v>
      </c>
      <c r="K17" s="208">
        <v>6.8589877489884969</v>
      </c>
    </row>
    <row r="18" spans="2:11" x14ac:dyDescent="0.25">
      <c r="B18" s="195">
        <v>2006</v>
      </c>
      <c r="C18" s="205" t="s">
        <v>470</v>
      </c>
      <c r="D18" s="158">
        <v>46.949178131562007</v>
      </c>
      <c r="E18" s="158">
        <v>1408.4753439468602</v>
      </c>
      <c r="F18" s="158">
        <v>-1.4070251716881046</v>
      </c>
      <c r="G18" s="158">
        <v>2.5421402070615216</v>
      </c>
      <c r="H18" s="158">
        <v>85.67368272182847</v>
      </c>
      <c r="I18" s="158">
        <v>2570.210481654854</v>
      </c>
      <c r="J18" s="158">
        <v>-1.4070251716881188</v>
      </c>
      <c r="K18" s="206">
        <v>2.5421402070615216</v>
      </c>
    </row>
    <row r="19" spans="2:11" x14ac:dyDescent="0.25">
      <c r="B19" s="198">
        <v>2006</v>
      </c>
      <c r="C19" s="207" t="s">
        <v>471</v>
      </c>
      <c r="D19" s="159">
        <v>47.408753692431567</v>
      </c>
      <c r="E19" s="159">
        <v>1422.262610772947</v>
      </c>
      <c r="F19" s="159">
        <v>0.97887881994809334</v>
      </c>
      <c r="G19" s="159">
        <v>5.5223517112906961E-2</v>
      </c>
      <c r="H19" s="159">
        <v>86.512324256261977</v>
      </c>
      <c r="I19" s="159">
        <v>2595.3697276878593</v>
      </c>
      <c r="J19" s="159">
        <v>0.97887881994809334</v>
      </c>
      <c r="K19" s="208">
        <v>5.5223517112906961E-2</v>
      </c>
    </row>
    <row r="20" spans="2:11" x14ac:dyDescent="0.25">
      <c r="B20" s="195">
        <v>2006</v>
      </c>
      <c r="C20" s="205" t="s">
        <v>472</v>
      </c>
      <c r="D20" s="158">
        <v>48.249335240257651</v>
      </c>
      <c r="E20" s="158">
        <v>1447.4800572077295</v>
      </c>
      <c r="F20" s="158">
        <v>1.7730513509792445</v>
      </c>
      <c r="G20" s="158">
        <v>1.9937644219126156</v>
      </c>
      <c r="H20" s="158">
        <v>88.046232190251175</v>
      </c>
      <c r="I20" s="158">
        <v>2641.3869657075352</v>
      </c>
      <c r="J20" s="158">
        <v>1.7730513509792445</v>
      </c>
      <c r="K20" s="206">
        <v>1.9937644219125872</v>
      </c>
    </row>
    <row r="21" spans="2:11" x14ac:dyDescent="0.25">
      <c r="B21" s="198">
        <v>2006</v>
      </c>
      <c r="C21" s="207" t="s">
        <v>473</v>
      </c>
      <c r="D21" s="159">
        <v>49.775501541867953</v>
      </c>
      <c r="E21" s="159">
        <v>1493.2650462560387</v>
      </c>
      <c r="F21" s="159">
        <v>3.1630825461340635</v>
      </c>
      <c r="G21" s="159">
        <v>6.2424915798215466</v>
      </c>
      <c r="H21" s="159">
        <v>90.831207193189684</v>
      </c>
      <c r="I21" s="159">
        <v>2724.9362157956907</v>
      </c>
      <c r="J21" s="159">
        <v>3.1630825461340635</v>
      </c>
      <c r="K21" s="208">
        <v>6.2424915798215324</v>
      </c>
    </row>
    <row r="22" spans="2:11" x14ac:dyDescent="0.25">
      <c r="B22" s="195">
        <v>2007</v>
      </c>
      <c r="C22" s="205" t="s">
        <v>462</v>
      </c>
      <c r="D22" s="158">
        <v>50.619751241867952</v>
      </c>
      <c r="E22" s="158">
        <v>1518.5925372560387</v>
      </c>
      <c r="F22" s="158">
        <v>1.6961149036135197</v>
      </c>
      <c r="G22" s="158">
        <v>6.8909553672691573</v>
      </c>
      <c r="H22" s="158">
        <v>92.371808835525457</v>
      </c>
      <c r="I22" s="158">
        <v>2771.1542650657639</v>
      </c>
      <c r="J22" s="158">
        <v>1.6961149036135197</v>
      </c>
      <c r="K22" s="206">
        <v>6.8909553672691573</v>
      </c>
    </row>
    <row r="23" spans="2:11" x14ac:dyDescent="0.25">
      <c r="B23" s="198">
        <v>2007</v>
      </c>
      <c r="C23" s="207" t="s">
        <v>463</v>
      </c>
      <c r="D23" s="159">
        <v>50.40553679838969</v>
      </c>
      <c r="E23" s="159">
        <v>1512.1661039516907</v>
      </c>
      <c r="F23" s="159">
        <v>-0.42318351675558574</v>
      </c>
      <c r="G23" s="159">
        <v>8.4732032720810508</v>
      </c>
      <c r="H23" s="159">
        <v>91.980906566404528</v>
      </c>
      <c r="I23" s="159">
        <v>2759.427196992136</v>
      </c>
      <c r="J23" s="159">
        <v>-0.42318351675558574</v>
      </c>
      <c r="K23" s="208">
        <v>8.4732032720810508</v>
      </c>
    </row>
    <row r="24" spans="2:11" x14ac:dyDescent="0.25">
      <c r="B24" s="195">
        <v>2007</v>
      </c>
      <c r="C24" s="205" t="s">
        <v>464</v>
      </c>
      <c r="D24" s="158">
        <v>51.088475942673114</v>
      </c>
      <c r="E24" s="158">
        <v>1532.6542782801935</v>
      </c>
      <c r="F24" s="158">
        <v>1.3548891404827685</v>
      </c>
      <c r="G24" s="158">
        <v>9.7680559375821048</v>
      </c>
      <c r="H24" s="158">
        <v>93.22714588079036</v>
      </c>
      <c r="I24" s="158">
        <v>2796.8143764237107</v>
      </c>
      <c r="J24" s="158">
        <v>1.3548891404827685</v>
      </c>
      <c r="K24" s="206">
        <v>9.7680559375821048</v>
      </c>
    </row>
    <row r="25" spans="2:11" x14ac:dyDescent="0.25">
      <c r="B25" s="198">
        <v>2007</v>
      </c>
      <c r="C25" s="207" t="s">
        <v>465</v>
      </c>
      <c r="D25" s="159">
        <v>50.92461242962964</v>
      </c>
      <c r="E25" s="159">
        <v>1527.7383728888892</v>
      </c>
      <c r="F25" s="159">
        <v>-0.32074457109926868</v>
      </c>
      <c r="G25" s="159">
        <v>8.0242686656672788</v>
      </c>
      <c r="H25" s="159">
        <v>92.928124871586931</v>
      </c>
      <c r="I25" s="159">
        <v>2787.8437461476078</v>
      </c>
      <c r="J25" s="159">
        <v>-0.32074457109926868</v>
      </c>
      <c r="K25" s="208">
        <v>8.0242686656672788</v>
      </c>
    </row>
    <row r="26" spans="2:11" x14ac:dyDescent="0.25">
      <c r="B26" s="195">
        <v>2007</v>
      </c>
      <c r="C26" s="205" t="s">
        <v>466</v>
      </c>
      <c r="D26" s="158">
        <v>50.4384421383253</v>
      </c>
      <c r="E26" s="158">
        <v>1513.153264149759</v>
      </c>
      <c r="F26" s="158">
        <v>-0.95468628647131482</v>
      </c>
      <c r="G26" s="158">
        <v>6.8386876740232765</v>
      </c>
      <c r="H26" s="158">
        <v>92.040952807162952</v>
      </c>
      <c r="I26" s="158">
        <v>2761.2285842148885</v>
      </c>
      <c r="J26" s="158">
        <v>-0.9546862864713006</v>
      </c>
      <c r="K26" s="206">
        <v>6.8386876740232765</v>
      </c>
    </row>
    <row r="27" spans="2:11" x14ac:dyDescent="0.25">
      <c r="B27" s="198">
        <v>2007</v>
      </c>
      <c r="C27" s="207" t="s">
        <v>467</v>
      </c>
      <c r="D27" s="159">
        <v>50.848008246215777</v>
      </c>
      <c r="E27" s="159">
        <v>1525.4402473864734</v>
      </c>
      <c r="F27" s="159">
        <v>0.81201181187805105</v>
      </c>
      <c r="G27" s="159">
        <v>6.5305729906081069</v>
      </c>
      <c r="H27" s="159">
        <v>92.788336215722225</v>
      </c>
      <c r="I27" s="159">
        <v>2783.6500864716668</v>
      </c>
      <c r="J27" s="159">
        <v>0.81201181187806526</v>
      </c>
      <c r="K27" s="208">
        <v>6.5305729906081353</v>
      </c>
    </row>
    <row r="28" spans="2:11" x14ac:dyDescent="0.25">
      <c r="B28" s="195">
        <v>2007</v>
      </c>
      <c r="C28" s="205" t="s">
        <v>468</v>
      </c>
      <c r="D28" s="158">
        <v>52.399742933172313</v>
      </c>
      <c r="E28" s="158">
        <v>1571.9922879951694</v>
      </c>
      <c r="F28" s="158">
        <v>3.0517118378417933</v>
      </c>
      <c r="G28" s="158">
        <v>9.309482844982881</v>
      </c>
      <c r="H28" s="158">
        <v>95.619968856153847</v>
      </c>
      <c r="I28" s="158">
        <v>2868.5990656846152</v>
      </c>
      <c r="J28" s="158">
        <v>3.0517118378417649</v>
      </c>
      <c r="K28" s="206">
        <v>9.309482844982881</v>
      </c>
    </row>
    <row r="29" spans="2:11" x14ac:dyDescent="0.25">
      <c r="B29" s="198">
        <v>2007</v>
      </c>
      <c r="C29" s="207" t="s">
        <v>469</v>
      </c>
      <c r="D29" s="159">
        <v>53.777071563607088</v>
      </c>
      <c r="E29" s="159">
        <v>1613.3121469082125</v>
      </c>
      <c r="F29" s="159">
        <v>2.6285026477922599</v>
      </c>
      <c r="G29" s="159">
        <v>12.931507515499959</v>
      </c>
      <c r="H29" s="159">
        <v>98.133342269355992</v>
      </c>
      <c r="I29" s="159">
        <v>2944.0002680806797</v>
      </c>
      <c r="J29" s="159">
        <v>2.6285026477922599</v>
      </c>
      <c r="K29" s="208">
        <v>12.931507515499945</v>
      </c>
    </row>
    <row r="30" spans="2:11" x14ac:dyDescent="0.25">
      <c r="B30" s="195">
        <v>2007</v>
      </c>
      <c r="C30" s="205" t="s">
        <v>470</v>
      </c>
      <c r="D30" s="158">
        <v>54.806213660064401</v>
      </c>
      <c r="E30" s="158">
        <v>1644.1864098019321</v>
      </c>
      <c r="F30" s="158">
        <v>1.913719112131389</v>
      </c>
      <c r="G30" s="158">
        <v>16.735192906860334</v>
      </c>
      <c r="H30" s="158">
        <v>100.01133879573794</v>
      </c>
      <c r="I30" s="158">
        <v>3000.3401638721384</v>
      </c>
      <c r="J30" s="158">
        <v>1.9137191121313606</v>
      </c>
      <c r="K30" s="206">
        <v>16.735192906860362</v>
      </c>
    </row>
    <row r="31" spans="2:11" x14ac:dyDescent="0.25">
      <c r="B31" s="198">
        <v>2007</v>
      </c>
      <c r="C31" s="207" t="s">
        <v>471</v>
      </c>
      <c r="D31" s="159">
        <v>54.387965105152965</v>
      </c>
      <c r="E31" s="159">
        <v>1631.638953154589</v>
      </c>
      <c r="F31" s="159">
        <v>-0.76314075901251499</v>
      </c>
      <c r="G31" s="159">
        <v>14.721356013700856</v>
      </c>
      <c r="H31" s="159">
        <v>99.24811150575357</v>
      </c>
      <c r="I31" s="159">
        <v>2977.4433451726072</v>
      </c>
      <c r="J31" s="159">
        <v>-0.76314075901251499</v>
      </c>
      <c r="K31" s="208">
        <v>14.721356013700841</v>
      </c>
    </row>
    <row r="32" spans="2:11" x14ac:dyDescent="0.25">
      <c r="B32" s="195">
        <v>2007</v>
      </c>
      <c r="C32" s="205" t="s">
        <v>472</v>
      </c>
      <c r="D32" s="158">
        <v>56.037262800483099</v>
      </c>
      <c r="E32" s="158">
        <v>1681.117884014493</v>
      </c>
      <c r="F32" s="158">
        <v>3.0324681060256609</v>
      </c>
      <c r="G32" s="158">
        <v>16.141004889384391</v>
      </c>
      <c r="H32" s="158">
        <v>102.25777883299835</v>
      </c>
      <c r="I32" s="158">
        <v>3067.7333649899506</v>
      </c>
      <c r="J32" s="158">
        <v>3.0324681060256893</v>
      </c>
      <c r="K32" s="206">
        <v>16.141004889384391</v>
      </c>
    </row>
    <row r="33" spans="2:11" x14ac:dyDescent="0.25">
      <c r="B33" s="198">
        <v>2007</v>
      </c>
      <c r="C33" s="207" t="s">
        <v>473</v>
      </c>
      <c r="D33" s="159">
        <v>55.419539611594196</v>
      </c>
      <c r="E33" s="159">
        <v>1662.5861883478258</v>
      </c>
      <c r="F33" s="159">
        <v>-1.1023436156906428</v>
      </c>
      <c r="G33" s="159">
        <v>11.33898784521304</v>
      </c>
      <c r="H33" s="159">
        <v>101.13054673648574</v>
      </c>
      <c r="I33" s="159">
        <v>3033.9164020945723</v>
      </c>
      <c r="J33" s="159">
        <v>-1.1023436156906428</v>
      </c>
      <c r="K33" s="208">
        <v>11.33898784521304</v>
      </c>
    </row>
    <row r="34" spans="2:11" x14ac:dyDescent="0.25">
      <c r="B34" s="195">
        <v>2008</v>
      </c>
      <c r="C34" s="205" t="s">
        <v>462</v>
      </c>
      <c r="D34" s="158">
        <v>56.165687534138492</v>
      </c>
      <c r="E34" s="158">
        <v>1684.9706260241549</v>
      </c>
      <c r="F34" s="158">
        <v>1.3463625424780616</v>
      </c>
      <c r="G34" s="158">
        <v>10.956071802430074</v>
      </c>
      <c r="H34" s="158">
        <v>102.49213053674907</v>
      </c>
      <c r="I34" s="158">
        <v>3074.7639161024722</v>
      </c>
      <c r="J34" s="158">
        <v>1.3463625424780901</v>
      </c>
      <c r="K34" s="206">
        <v>10.956071802430074</v>
      </c>
    </row>
    <row r="35" spans="2:11" x14ac:dyDescent="0.25">
      <c r="B35" s="198">
        <v>2008</v>
      </c>
      <c r="C35" s="207" t="s">
        <v>463</v>
      </c>
      <c r="D35" s="159">
        <v>55.90784936296297</v>
      </c>
      <c r="E35" s="159">
        <v>1677.235480888889</v>
      </c>
      <c r="F35" s="159">
        <v>-0.45906706121742502</v>
      </c>
      <c r="G35" s="159">
        <v>10.916087624621952</v>
      </c>
      <c r="H35" s="159">
        <v>102.02162292511488</v>
      </c>
      <c r="I35" s="159">
        <v>3060.6486877534467</v>
      </c>
      <c r="J35" s="159">
        <v>-0.45906706121743923</v>
      </c>
      <c r="K35" s="208">
        <v>10.916087624621952</v>
      </c>
    </row>
    <row r="36" spans="2:11" x14ac:dyDescent="0.25">
      <c r="B36" s="195">
        <v>2008</v>
      </c>
      <c r="C36" s="205" t="s">
        <v>464</v>
      </c>
      <c r="D36" s="158">
        <v>58.175127694471279</v>
      </c>
      <c r="E36" s="158">
        <v>1745.2538308341384</v>
      </c>
      <c r="F36" s="158">
        <v>4.0553846326457261</v>
      </c>
      <c r="G36" s="158">
        <v>13.87133129543767</v>
      </c>
      <c r="H36" s="158">
        <v>106.15866666666668</v>
      </c>
      <c r="I36" s="158">
        <v>3184.76</v>
      </c>
      <c r="J36" s="158">
        <v>4.0550656056397258</v>
      </c>
      <c r="K36" s="206">
        <v>13.87098217338098</v>
      </c>
    </row>
    <row r="37" spans="2:11" x14ac:dyDescent="0.25">
      <c r="B37" s="198">
        <v>2008</v>
      </c>
      <c r="C37" s="207" t="s">
        <v>465</v>
      </c>
      <c r="D37" s="159">
        <v>59.200485761004416</v>
      </c>
      <c r="E37" s="159">
        <v>1776.0145728301325</v>
      </c>
      <c r="F37" s="159">
        <v>1.7625368558161085</v>
      </c>
      <c r="G37" s="159">
        <v>16.251224970657987</v>
      </c>
      <c r="H37" s="159">
        <v>108.03008350548249</v>
      </c>
      <c r="I37" s="159">
        <v>3240.9025051644749</v>
      </c>
      <c r="J37" s="159">
        <v>1.7628488540572818</v>
      </c>
      <c r="K37" s="208">
        <v>16.251224970657987</v>
      </c>
    </row>
    <row r="38" spans="2:11" x14ac:dyDescent="0.25">
      <c r="B38" s="195">
        <v>2008</v>
      </c>
      <c r="C38" s="205" t="s">
        <v>466</v>
      </c>
      <c r="D38" s="158">
        <v>60.567661336545797</v>
      </c>
      <c r="E38" s="158">
        <v>1817.0298400963738</v>
      </c>
      <c r="F38" s="158">
        <v>2.3093992523317155</v>
      </c>
      <c r="G38" s="158">
        <v>20.08233951881688</v>
      </c>
      <c r="H38" s="158">
        <v>110.52492944625145</v>
      </c>
      <c r="I38" s="158">
        <v>3315.7478833875434</v>
      </c>
      <c r="J38" s="158">
        <v>2.3093992523317297</v>
      </c>
      <c r="K38" s="206">
        <v>20.082339518816909</v>
      </c>
    </row>
    <row r="39" spans="2:11" x14ac:dyDescent="0.25">
      <c r="B39" s="198">
        <v>2008</v>
      </c>
      <c r="C39" s="207" t="s">
        <v>467</v>
      </c>
      <c r="D39" s="159">
        <v>62.427963641321952</v>
      </c>
      <c r="E39" s="159">
        <v>1872.8389092396585</v>
      </c>
      <c r="F39" s="159">
        <v>3.0714448333068987</v>
      </c>
      <c r="G39" s="159">
        <v>22.773665664609339</v>
      </c>
      <c r="H39" s="159">
        <v>113.91964168124443</v>
      </c>
      <c r="I39" s="159">
        <v>3417.5892504373328</v>
      </c>
      <c r="J39" s="159">
        <v>3.0714448333068987</v>
      </c>
      <c r="K39" s="208">
        <v>22.773665664609339</v>
      </c>
    </row>
    <row r="40" spans="2:11" x14ac:dyDescent="0.25">
      <c r="B40" s="195">
        <v>2008</v>
      </c>
      <c r="C40" s="205" t="s">
        <v>468</v>
      </c>
      <c r="D40" s="158">
        <v>64.635056192952391</v>
      </c>
      <c r="E40" s="158">
        <v>1939.0516857885718</v>
      </c>
      <c r="F40" s="158">
        <v>3.5354229465359879</v>
      </c>
      <c r="G40" s="158">
        <v>23.349949016704755</v>
      </c>
      <c r="H40" s="158">
        <v>117.94718283385473</v>
      </c>
      <c r="I40" s="158">
        <v>3538.4154850156419</v>
      </c>
      <c r="J40" s="158">
        <v>3.5354229465359879</v>
      </c>
      <c r="K40" s="206">
        <v>23.349949016704755</v>
      </c>
    </row>
    <row r="41" spans="2:11" x14ac:dyDescent="0.25">
      <c r="B41" s="198">
        <v>2008</v>
      </c>
      <c r="C41" s="207" t="s">
        <v>469</v>
      </c>
      <c r="D41" s="159">
        <v>65.239999999999995</v>
      </c>
      <c r="E41" s="159">
        <v>1954.6556490753503</v>
      </c>
      <c r="F41" s="159">
        <v>0.80472136978816877</v>
      </c>
      <c r="G41" s="159">
        <v>21.157932940708108</v>
      </c>
      <c r="H41" s="159">
        <v>118.89632901918188</v>
      </c>
      <c r="I41" s="159">
        <v>3566.8898705754564</v>
      </c>
      <c r="J41" s="159">
        <v>0.80472136978816877</v>
      </c>
      <c r="K41" s="208">
        <v>21.157932940708093</v>
      </c>
    </row>
    <row r="42" spans="2:11" x14ac:dyDescent="0.25">
      <c r="B42" s="195">
        <v>2008</v>
      </c>
      <c r="C42" s="205" t="s">
        <v>470</v>
      </c>
      <c r="D42" s="158">
        <v>64.73</v>
      </c>
      <c r="E42" s="158">
        <v>1939.2072685200515</v>
      </c>
      <c r="F42" s="158">
        <v>-0.79033770283818683</v>
      </c>
      <c r="G42" s="158">
        <v>17.943273156822841</v>
      </c>
      <c r="H42" s="158">
        <v>117.95664650365276</v>
      </c>
      <c r="I42" s="158">
        <v>3538.6993951095828</v>
      </c>
      <c r="J42" s="158">
        <v>-0.79033770283817262</v>
      </c>
      <c r="K42" s="206">
        <v>17.943273156822869</v>
      </c>
    </row>
    <row r="43" spans="2:11" x14ac:dyDescent="0.25">
      <c r="B43" s="198">
        <v>2008</v>
      </c>
      <c r="C43" s="207" t="s">
        <v>471</v>
      </c>
      <c r="D43" s="159">
        <v>65.26916681004181</v>
      </c>
      <c r="E43" s="159">
        <v>1958.0750043012542</v>
      </c>
      <c r="F43" s="159">
        <v>0.97296127585175896</v>
      </c>
      <c r="G43" s="159">
        <v>20.006635077909735</v>
      </c>
      <c r="H43" s="159">
        <v>119.10431899642664</v>
      </c>
      <c r="I43" s="159">
        <v>3573.1295698927993</v>
      </c>
      <c r="J43" s="159">
        <v>0.97296127585175896</v>
      </c>
      <c r="K43" s="208">
        <v>20.006635077909735</v>
      </c>
    </row>
    <row r="44" spans="2:11" x14ac:dyDescent="0.25">
      <c r="B44" s="195">
        <v>2008</v>
      </c>
      <c r="C44" s="205" t="s">
        <v>472</v>
      </c>
      <c r="D44" s="158">
        <v>65.823594483433894</v>
      </c>
      <c r="E44" s="158">
        <v>1974.7078345030168</v>
      </c>
      <c r="F44" s="158">
        <v>0.84944806328795153</v>
      </c>
      <c r="G44" s="158">
        <v>17.463971639361418</v>
      </c>
      <c r="H44" s="158">
        <v>120.1160483274341</v>
      </c>
      <c r="I44" s="158">
        <v>3603.481449823023</v>
      </c>
      <c r="J44" s="158">
        <v>0.84944806328795153</v>
      </c>
      <c r="K44" s="206">
        <v>17.463971639361418</v>
      </c>
    </row>
    <row r="45" spans="2:11" x14ac:dyDescent="0.25">
      <c r="B45" s="198">
        <v>2008</v>
      </c>
      <c r="C45" s="207" t="s">
        <v>473</v>
      </c>
      <c r="D45" s="159">
        <v>65.868487113628731</v>
      </c>
      <c r="E45" s="159">
        <v>1976.054613408862</v>
      </c>
      <c r="F45" s="159">
        <v>6.8201426171185631E-2</v>
      </c>
      <c r="G45" s="159">
        <v>18.854266158227958</v>
      </c>
      <c r="H45" s="159">
        <v>120.19796918545389</v>
      </c>
      <c r="I45" s="159">
        <v>3605.9390755636164</v>
      </c>
      <c r="J45" s="159">
        <v>6.8201426171185631E-2</v>
      </c>
      <c r="K45" s="208">
        <v>18.854266158227958</v>
      </c>
    </row>
    <row r="46" spans="2:11" x14ac:dyDescent="0.25">
      <c r="B46" s="195">
        <v>2009</v>
      </c>
      <c r="C46" s="205" t="s">
        <v>462</v>
      </c>
      <c r="D46" s="158">
        <v>66.303666666666658</v>
      </c>
      <c r="E46" s="158">
        <v>1989.11</v>
      </c>
      <c r="F46" s="158">
        <v>0.6606794418812143</v>
      </c>
      <c r="G46" s="158">
        <v>18.050129140440291</v>
      </c>
      <c r="H46" s="158">
        <v>120.99181695838834</v>
      </c>
      <c r="I46" s="158">
        <v>3629.7545087516501</v>
      </c>
      <c r="J46" s="158">
        <v>0.66045023748249321</v>
      </c>
      <c r="K46" s="206">
        <v>18.049860340259102</v>
      </c>
    </row>
    <row r="47" spans="2:11" x14ac:dyDescent="0.25">
      <c r="B47" s="198">
        <v>2009</v>
      </c>
      <c r="C47" s="207" t="s">
        <v>463</v>
      </c>
      <c r="D47" s="159">
        <v>65.936666666666667</v>
      </c>
      <c r="E47" s="159">
        <v>1978.1</v>
      </c>
      <c r="F47" s="159">
        <v>-0.55351388309344429</v>
      </c>
      <c r="G47" s="159">
        <v>17.93812034978302</v>
      </c>
      <c r="H47" s="159">
        <v>120.32266666666666</v>
      </c>
      <c r="I47" s="159">
        <v>3609.68</v>
      </c>
      <c r="J47" s="159">
        <v>-0.55305417221050845</v>
      </c>
      <c r="K47" s="208">
        <v>17.938396995492781</v>
      </c>
    </row>
    <row r="48" spans="2:11" x14ac:dyDescent="0.25">
      <c r="B48" s="195">
        <v>2009</v>
      </c>
      <c r="C48" s="205" t="s">
        <v>464</v>
      </c>
      <c r="D48" s="158">
        <v>65.89266666666667</v>
      </c>
      <c r="E48" s="158">
        <v>1976.78</v>
      </c>
      <c r="F48" s="158">
        <v>-6.6730701177903029E-2</v>
      </c>
      <c r="G48" s="158">
        <v>13.266045607543759</v>
      </c>
      <c r="H48" s="158">
        <v>120.242</v>
      </c>
      <c r="I48" s="158">
        <v>3607.26</v>
      </c>
      <c r="J48" s="158">
        <v>-6.7041953857398084E-2</v>
      </c>
      <c r="K48" s="206">
        <v>13.266305781283364</v>
      </c>
    </row>
    <row r="49" spans="2:11" x14ac:dyDescent="0.25">
      <c r="B49" s="198">
        <v>2009</v>
      </c>
      <c r="C49" s="207" t="s">
        <v>465</v>
      </c>
      <c r="D49" s="159">
        <v>65.602000000000004</v>
      </c>
      <c r="E49" s="159">
        <v>1968.06</v>
      </c>
      <c r="F49" s="159">
        <v>-0.44112141968251706</v>
      </c>
      <c r="G49" s="159">
        <v>10.813279919423024</v>
      </c>
      <c r="H49" s="159">
        <v>119.71166666666666</v>
      </c>
      <c r="I49" s="159">
        <v>3591.35</v>
      </c>
      <c r="J49" s="159">
        <v>-0.44105498356094586</v>
      </c>
      <c r="K49" s="208">
        <v>10.813268658254188</v>
      </c>
    </row>
    <row r="50" spans="2:11" x14ac:dyDescent="0.25">
      <c r="B50" s="195">
        <v>2009</v>
      </c>
      <c r="C50" s="205" t="s">
        <v>466</v>
      </c>
      <c r="D50" s="158">
        <v>65.084333333333333</v>
      </c>
      <c r="E50" s="158">
        <v>1952.53</v>
      </c>
      <c r="F50" s="158">
        <v>-0.78910195827363339</v>
      </c>
      <c r="G50" s="158">
        <v>7.4572336080314159</v>
      </c>
      <c r="H50" s="158">
        <v>118.76700000000001</v>
      </c>
      <c r="I50" s="158">
        <v>3563.01</v>
      </c>
      <c r="J50" s="158">
        <v>-0.78911829813300471</v>
      </c>
      <c r="K50" s="206">
        <v>7.4572049898993242</v>
      </c>
    </row>
    <row r="51" spans="2:11" x14ac:dyDescent="0.25">
      <c r="B51" s="198">
        <v>2009</v>
      </c>
      <c r="C51" s="207" t="s">
        <v>467</v>
      </c>
      <c r="D51" s="159">
        <v>65.174666666666667</v>
      </c>
      <c r="E51" s="159">
        <v>1955.24</v>
      </c>
      <c r="F51" s="159">
        <v>0.13879428229014934</v>
      </c>
      <c r="G51" s="159">
        <v>4.3997959650355085</v>
      </c>
      <c r="H51" s="159">
        <v>118.932</v>
      </c>
      <c r="I51" s="159">
        <v>3567.96</v>
      </c>
      <c r="J51" s="159">
        <v>0.13892747985551068</v>
      </c>
      <c r="K51" s="208">
        <v>4.3999070263761126</v>
      </c>
    </row>
    <row r="52" spans="2:11" x14ac:dyDescent="0.25">
      <c r="B52" s="195">
        <v>2009</v>
      </c>
      <c r="C52" s="205" t="s">
        <v>468</v>
      </c>
      <c r="D52" s="158">
        <v>65.268000000000001</v>
      </c>
      <c r="E52" s="158">
        <v>1958.04</v>
      </c>
      <c r="F52" s="158">
        <v>0.14320492624946723</v>
      </c>
      <c r="G52" s="158">
        <v>0.97925776556625976</v>
      </c>
      <c r="H52" s="158">
        <v>119.102</v>
      </c>
      <c r="I52" s="158">
        <v>3573.06</v>
      </c>
      <c r="J52" s="158">
        <v>0.14293882218410658</v>
      </c>
      <c r="K52" s="206">
        <v>0.97909686217091974</v>
      </c>
    </row>
    <row r="53" spans="2:11" x14ac:dyDescent="0.25">
      <c r="B53" s="198">
        <v>2009</v>
      </c>
      <c r="C53" s="207" t="s">
        <v>469</v>
      </c>
      <c r="D53" s="159">
        <v>64.675666666666672</v>
      </c>
      <c r="E53" s="159">
        <v>1940.27</v>
      </c>
      <c r="F53" s="159">
        <v>-0.90754019325447643</v>
      </c>
      <c r="G53" s="159">
        <v>-0.73596845982336845</v>
      </c>
      <c r="H53" s="159">
        <v>118.021</v>
      </c>
      <c r="I53" s="159">
        <v>3540.63</v>
      </c>
      <c r="J53" s="159">
        <v>-0.90762539671878528</v>
      </c>
      <c r="K53" s="208">
        <v>-0.73621198097769991</v>
      </c>
    </row>
    <row r="54" spans="2:11" x14ac:dyDescent="0.25">
      <c r="B54" s="195">
        <v>2009</v>
      </c>
      <c r="C54" s="205" t="s">
        <v>470</v>
      </c>
      <c r="D54" s="158">
        <v>65.075333333333333</v>
      </c>
      <c r="E54" s="158">
        <v>1952.26</v>
      </c>
      <c r="F54" s="158">
        <v>0.61795523303457855</v>
      </c>
      <c r="G54" s="158">
        <v>0.67309625390944916</v>
      </c>
      <c r="H54" s="158">
        <v>118.75033333333334</v>
      </c>
      <c r="I54" s="158">
        <v>3562.51</v>
      </c>
      <c r="J54" s="158">
        <v>0.6179691184902083</v>
      </c>
      <c r="K54" s="206">
        <v>0.67286316897454412</v>
      </c>
    </row>
    <row r="55" spans="2:11" x14ac:dyDescent="0.25">
      <c r="B55" s="198">
        <v>2009</v>
      </c>
      <c r="C55" s="207" t="s">
        <v>471</v>
      </c>
      <c r="D55" s="159">
        <v>65.060333333333332</v>
      </c>
      <c r="E55" s="159">
        <v>1951.81</v>
      </c>
      <c r="F55" s="159">
        <v>-2.3050208476320222E-2</v>
      </c>
      <c r="G55" s="159">
        <v>-0.31995731968858365</v>
      </c>
      <c r="H55" s="159">
        <v>118.72333333333333</v>
      </c>
      <c r="I55" s="159">
        <v>3561.7</v>
      </c>
      <c r="J55" s="159">
        <v>-2.2736778282734349E-2</v>
      </c>
      <c r="K55" s="208">
        <v>-0.31987560678193461</v>
      </c>
    </row>
    <row r="56" spans="2:11" x14ac:dyDescent="0.25">
      <c r="B56" s="195">
        <v>2009</v>
      </c>
      <c r="C56" s="205" t="s">
        <v>472</v>
      </c>
      <c r="D56" s="158">
        <v>63.911333333333332</v>
      </c>
      <c r="E56" s="158">
        <v>1917.34</v>
      </c>
      <c r="F56" s="158">
        <v>-1.7660530481962979</v>
      </c>
      <c r="G56" s="158">
        <v>-2.9051302425938275</v>
      </c>
      <c r="H56" s="158">
        <v>116.62633333333333</v>
      </c>
      <c r="I56" s="158">
        <v>3498.79</v>
      </c>
      <c r="J56" s="158">
        <v>-1.766291377712875</v>
      </c>
      <c r="K56" s="206">
        <v>-2.9052862150342094</v>
      </c>
    </row>
    <row r="57" spans="2:11" x14ac:dyDescent="0.25">
      <c r="B57" s="198">
        <v>2009</v>
      </c>
      <c r="C57" s="207" t="s">
        <v>473</v>
      </c>
      <c r="D57" s="159">
        <v>63.244</v>
      </c>
      <c r="E57" s="159">
        <v>1897.32</v>
      </c>
      <c r="F57" s="159">
        <v>-1.0441549229661859</v>
      </c>
      <c r="G57" s="159">
        <v>-3.984435089728521</v>
      </c>
      <c r="H57" s="159">
        <v>115.40866666666668</v>
      </c>
      <c r="I57" s="159">
        <v>3462.26</v>
      </c>
      <c r="J57" s="159">
        <v>-1.0440752374392304</v>
      </c>
      <c r="K57" s="208">
        <v>-3.9845120106794667</v>
      </c>
    </row>
    <row r="58" spans="2:11" x14ac:dyDescent="0.25">
      <c r="B58" s="195">
        <v>2010</v>
      </c>
      <c r="C58" s="205" t="s">
        <v>462</v>
      </c>
      <c r="D58" s="158">
        <v>64.608999999999995</v>
      </c>
      <c r="E58" s="158">
        <v>1938.27</v>
      </c>
      <c r="F58" s="158">
        <v>2.1583075074315303</v>
      </c>
      <c r="G58" s="158">
        <v>-2.5559169678901554</v>
      </c>
      <c r="H58" s="158">
        <v>117.89966666666666</v>
      </c>
      <c r="I58" s="158">
        <v>3536.99</v>
      </c>
      <c r="J58" s="158">
        <v>2.1584167566849288</v>
      </c>
      <c r="K58" s="206">
        <v>-2.5556689447726342</v>
      </c>
    </row>
    <row r="59" spans="2:11" x14ac:dyDescent="0.25">
      <c r="B59" s="198">
        <v>2010</v>
      </c>
      <c r="C59" s="207" t="s">
        <v>463</v>
      </c>
      <c r="D59" s="159">
        <v>65.168333333333337</v>
      </c>
      <c r="E59" s="159">
        <v>1955.05</v>
      </c>
      <c r="F59" s="159">
        <v>0.86572046206153175</v>
      </c>
      <c r="G59" s="159">
        <v>-1.1652595925382911</v>
      </c>
      <c r="H59" s="159">
        <v>118.92</v>
      </c>
      <c r="I59" s="159">
        <v>3567.6</v>
      </c>
      <c r="J59" s="159">
        <v>0.86542512136024641</v>
      </c>
      <c r="K59" s="208">
        <v>-1.1657543050907435</v>
      </c>
    </row>
    <row r="60" spans="2:11" x14ac:dyDescent="0.25">
      <c r="B60" s="195">
        <v>2010</v>
      </c>
      <c r="C60" s="205" t="s">
        <v>464</v>
      </c>
      <c r="D60" s="158">
        <v>66.8</v>
      </c>
      <c r="E60" s="158">
        <v>2003.89</v>
      </c>
      <c r="F60" s="158">
        <v>2.4981458274724559</v>
      </c>
      <c r="G60" s="158">
        <v>1.3714222118799313</v>
      </c>
      <c r="H60" s="158">
        <v>121.89133333333332</v>
      </c>
      <c r="I60" s="158">
        <v>3656.74</v>
      </c>
      <c r="J60" s="158">
        <v>2.4985984975893984</v>
      </c>
      <c r="K60" s="206">
        <v>1.3716782266872656</v>
      </c>
    </row>
    <row r="61" spans="2:11" x14ac:dyDescent="0.25">
      <c r="B61" s="198">
        <v>2010</v>
      </c>
      <c r="C61" s="207" t="s">
        <v>465</v>
      </c>
      <c r="D61" s="159">
        <v>66.540000000000006</v>
      </c>
      <c r="E61" s="159">
        <v>1996.13</v>
      </c>
      <c r="F61" s="159">
        <v>-0.38724680496434871</v>
      </c>
      <c r="G61" s="159">
        <v>1.4262776541365696</v>
      </c>
      <c r="H61" s="159">
        <v>121.41933333333333</v>
      </c>
      <c r="I61" s="159">
        <v>3642.58</v>
      </c>
      <c r="J61" s="159">
        <v>-0.38723015582185383</v>
      </c>
      <c r="K61" s="208">
        <v>1.4264830773943089</v>
      </c>
    </row>
    <row r="62" spans="2:11" x14ac:dyDescent="0.25">
      <c r="B62" s="195">
        <v>2010</v>
      </c>
      <c r="C62" s="205" t="s">
        <v>466</v>
      </c>
      <c r="D62" s="158">
        <v>66.42</v>
      </c>
      <c r="E62" s="158">
        <v>1992.63</v>
      </c>
      <c r="F62" s="158">
        <v>-0.17533928150972145</v>
      </c>
      <c r="G62" s="158">
        <v>2.0537456530757652</v>
      </c>
      <c r="H62" s="158">
        <v>121.20599999999999</v>
      </c>
      <c r="I62" s="158">
        <v>3636.18</v>
      </c>
      <c r="J62" s="158">
        <v>-0.17569964146292705</v>
      </c>
      <c r="K62" s="206">
        <v>2.0536007476824096</v>
      </c>
    </row>
    <row r="63" spans="2:11" x14ac:dyDescent="0.25">
      <c r="B63" s="198">
        <v>2010</v>
      </c>
      <c r="C63" s="207" t="s">
        <v>467</v>
      </c>
      <c r="D63" s="159">
        <v>67.489999999999995</v>
      </c>
      <c r="E63" s="159">
        <v>2024.7</v>
      </c>
      <c r="F63" s="159">
        <v>1.6094307523222966</v>
      </c>
      <c r="G63" s="159">
        <v>3.5525050633170281</v>
      </c>
      <c r="H63" s="159">
        <v>123.157</v>
      </c>
      <c r="I63" s="159">
        <v>3694.71</v>
      </c>
      <c r="J63" s="159">
        <v>1.6096562876425367</v>
      </c>
      <c r="K63" s="208">
        <v>3.5524501395755408</v>
      </c>
    </row>
    <row r="64" spans="2:11" x14ac:dyDescent="0.25">
      <c r="B64" s="195">
        <v>2010</v>
      </c>
      <c r="C64" s="205" t="s">
        <v>468</v>
      </c>
      <c r="D64" s="158">
        <v>67.819999999999993</v>
      </c>
      <c r="E64" s="158">
        <v>2034.6</v>
      </c>
      <c r="F64" s="158">
        <v>0.4889613276040734</v>
      </c>
      <c r="G64" s="158">
        <v>3.9100324814610445</v>
      </c>
      <c r="H64" s="158">
        <v>123.759</v>
      </c>
      <c r="I64" s="158">
        <v>3712.77</v>
      </c>
      <c r="J64" s="158">
        <v>0.48880696996516804</v>
      </c>
      <c r="K64" s="206">
        <v>3.9100938691205727</v>
      </c>
    </row>
    <row r="65" spans="2:11" x14ac:dyDescent="0.25">
      <c r="B65" s="198">
        <v>2010</v>
      </c>
      <c r="C65" s="207" t="s">
        <v>469</v>
      </c>
      <c r="D65" s="159">
        <v>67.239999999999995</v>
      </c>
      <c r="E65" s="159">
        <v>2017.2</v>
      </c>
      <c r="F65" s="159">
        <v>-0.85520495429076959</v>
      </c>
      <c r="G65" s="159">
        <v>3.9649120998623886</v>
      </c>
      <c r="H65" s="159">
        <v>122.70066666666666</v>
      </c>
      <c r="I65" s="159">
        <v>3681.02</v>
      </c>
      <c r="J65" s="159">
        <v>-0.85515666200707585</v>
      </c>
      <c r="K65" s="208">
        <v>3.9651135532376998</v>
      </c>
    </row>
    <row r="66" spans="2:11" x14ac:dyDescent="0.25">
      <c r="B66" s="195">
        <v>2010</v>
      </c>
      <c r="C66" s="205" t="s">
        <v>470</v>
      </c>
      <c r="D66" s="158">
        <v>67.67</v>
      </c>
      <c r="E66" s="158">
        <v>2030.1</v>
      </c>
      <c r="F66" s="158">
        <v>0.6395002974419981</v>
      </c>
      <c r="G66" s="158">
        <v>3.9871738395500529</v>
      </c>
      <c r="H66" s="158">
        <v>123.48533333333333</v>
      </c>
      <c r="I66" s="158">
        <v>3704.56</v>
      </c>
      <c r="J66" s="158">
        <v>0.63949666125149918</v>
      </c>
      <c r="K66" s="206">
        <v>3.9873572284709269</v>
      </c>
    </row>
    <row r="67" spans="2:11" x14ac:dyDescent="0.25">
      <c r="B67" s="198">
        <v>2010</v>
      </c>
      <c r="C67" s="207" t="s">
        <v>471</v>
      </c>
      <c r="D67" s="159">
        <v>69.64</v>
      </c>
      <c r="E67" s="159">
        <v>2089.1999999999998</v>
      </c>
      <c r="F67" s="159">
        <v>2.9111866410521685</v>
      </c>
      <c r="G67" s="159">
        <v>7.0391072901563092</v>
      </c>
      <c r="H67" s="159">
        <v>127.08033333333333</v>
      </c>
      <c r="I67" s="159">
        <v>3812.41</v>
      </c>
      <c r="J67" s="159">
        <v>2.9112769127777653</v>
      </c>
      <c r="K67" s="208">
        <v>7.0390543841424034</v>
      </c>
    </row>
    <row r="68" spans="2:11" x14ac:dyDescent="0.25">
      <c r="B68" s="195">
        <v>2010</v>
      </c>
      <c r="C68" s="205" t="s">
        <v>472</v>
      </c>
      <c r="D68" s="158">
        <v>71.28</v>
      </c>
      <c r="E68" s="158">
        <v>2138.4</v>
      </c>
      <c r="F68" s="158">
        <v>2.3549684089603886</v>
      </c>
      <c r="G68" s="158">
        <v>11.529514848696635</v>
      </c>
      <c r="H68" s="158">
        <v>130.07300000000001</v>
      </c>
      <c r="I68" s="158">
        <v>3902.19</v>
      </c>
      <c r="J68" s="158">
        <v>2.3549408379476517</v>
      </c>
      <c r="K68" s="206">
        <v>11.529700267806888</v>
      </c>
    </row>
    <row r="69" spans="2:11" x14ac:dyDescent="0.25">
      <c r="B69" s="198">
        <v>2010</v>
      </c>
      <c r="C69" s="207" t="s">
        <v>473</v>
      </c>
      <c r="D69" s="159">
        <v>71.64</v>
      </c>
      <c r="E69" s="159">
        <v>2149.1999999999998</v>
      </c>
      <c r="F69" s="159">
        <v>0.50505050505049098</v>
      </c>
      <c r="G69" s="159">
        <v>13.275567642780331</v>
      </c>
      <c r="H69" s="159">
        <v>130.72999999999999</v>
      </c>
      <c r="I69" s="159">
        <v>3921.9</v>
      </c>
      <c r="J69" s="159">
        <v>0.50510098175638518</v>
      </c>
      <c r="K69" s="208">
        <v>13.27572163846736</v>
      </c>
    </row>
    <row r="70" spans="2:11" x14ac:dyDescent="0.25">
      <c r="B70" s="195">
        <v>2011</v>
      </c>
      <c r="C70" s="205" t="s">
        <v>462</v>
      </c>
      <c r="D70" s="158">
        <v>72.42</v>
      </c>
      <c r="E70" s="158">
        <v>2172.6</v>
      </c>
      <c r="F70" s="158">
        <v>1.088777219430483</v>
      </c>
      <c r="G70" s="158">
        <v>12.089646953210845</v>
      </c>
      <c r="H70" s="158">
        <v>132.15333333333334</v>
      </c>
      <c r="I70" s="158">
        <v>3964.6</v>
      </c>
      <c r="J70" s="158">
        <v>1.08875799994901</v>
      </c>
      <c r="K70" s="206">
        <v>12.089658155663429</v>
      </c>
    </row>
    <row r="71" spans="2:11" x14ac:dyDescent="0.25">
      <c r="B71" s="198">
        <v>2011</v>
      </c>
      <c r="C71" s="207" t="s">
        <v>463</v>
      </c>
      <c r="D71" s="159">
        <v>72.910000000000011</v>
      </c>
      <c r="E71" s="159">
        <v>2187.3000000000002</v>
      </c>
      <c r="F71" s="159">
        <v>0.67660867163768046</v>
      </c>
      <c r="G71" s="159">
        <v>11.879491573105554</v>
      </c>
      <c r="H71" s="159">
        <v>133.04733333333334</v>
      </c>
      <c r="I71" s="159">
        <v>3991.42</v>
      </c>
      <c r="J71" s="159">
        <v>0.67648690914595022</v>
      </c>
      <c r="K71" s="208">
        <v>11.879695033075464</v>
      </c>
    </row>
    <row r="72" spans="2:11" x14ac:dyDescent="0.25">
      <c r="B72" s="195">
        <v>2011</v>
      </c>
      <c r="C72" s="205" t="s">
        <v>464</v>
      </c>
      <c r="D72" s="158">
        <v>74.160000000000011</v>
      </c>
      <c r="E72" s="158">
        <v>2224.8000000000002</v>
      </c>
      <c r="F72" s="158">
        <v>1.7144424633109452</v>
      </c>
      <c r="G72" s="158">
        <v>11.024058206787799</v>
      </c>
      <c r="H72" s="158">
        <v>135.32833333333332</v>
      </c>
      <c r="I72" s="158">
        <v>4059.85</v>
      </c>
      <c r="J72" s="158">
        <v>1.714427446873529</v>
      </c>
      <c r="K72" s="206">
        <v>11.023753397835236</v>
      </c>
    </row>
    <row r="73" spans="2:11" x14ac:dyDescent="0.25">
      <c r="B73" s="198">
        <v>2011</v>
      </c>
      <c r="C73" s="207" t="s">
        <v>465</v>
      </c>
      <c r="D73" s="159">
        <v>75.089999999999989</v>
      </c>
      <c r="E73" s="159">
        <v>2252.6999999999998</v>
      </c>
      <c r="F73" s="159">
        <v>1.2540453074433486</v>
      </c>
      <c r="G73" s="159">
        <v>12.853371273414041</v>
      </c>
      <c r="H73" s="159">
        <v>137.02566666666669</v>
      </c>
      <c r="I73" s="159">
        <v>4110.7700000000004</v>
      </c>
      <c r="J73" s="159">
        <v>1.2542335307955028</v>
      </c>
      <c r="K73" s="208">
        <v>12.853252365081929</v>
      </c>
    </row>
    <row r="74" spans="2:11" x14ac:dyDescent="0.25">
      <c r="B74" s="195">
        <v>2011</v>
      </c>
      <c r="C74" s="205" t="s">
        <v>466</v>
      </c>
      <c r="D74" s="158">
        <v>75.400000000000006</v>
      </c>
      <c r="E74" s="158">
        <v>2262</v>
      </c>
      <c r="F74" s="158">
        <v>0.41283792781996453</v>
      </c>
      <c r="G74" s="158">
        <v>13.518314990740876</v>
      </c>
      <c r="H74" s="158">
        <v>137.59133333333332</v>
      </c>
      <c r="I74" s="158">
        <v>4127.74</v>
      </c>
      <c r="J74" s="158">
        <v>0.41281803652356075</v>
      </c>
      <c r="K74" s="206">
        <v>13.518582688425766</v>
      </c>
    </row>
    <row r="75" spans="2:11" x14ac:dyDescent="0.25">
      <c r="B75" s="198">
        <v>2011</v>
      </c>
      <c r="C75" s="207" t="s">
        <v>467</v>
      </c>
      <c r="D75" s="159">
        <v>76.92</v>
      </c>
      <c r="E75" s="159">
        <v>2307.6</v>
      </c>
      <c r="F75" s="159">
        <v>2.0159151193633846</v>
      </c>
      <c r="G75" s="159">
        <v>13.97244036153505</v>
      </c>
      <c r="H75" s="159">
        <v>140.36499999999998</v>
      </c>
      <c r="I75" s="159">
        <v>4210.95</v>
      </c>
      <c r="J75" s="159">
        <v>2.0158730927819875</v>
      </c>
      <c r="K75" s="208">
        <v>13.972409201263417</v>
      </c>
    </row>
    <row r="76" spans="2:11" x14ac:dyDescent="0.25">
      <c r="B76" s="195">
        <v>2011</v>
      </c>
      <c r="C76" s="205" t="s">
        <v>468</v>
      </c>
      <c r="D76" s="158">
        <v>79.2</v>
      </c>
      <c r="E76" s="158">
        <v>2376</v>
      </c>
      <c r="F76" s="158">
        <v>2.9641185647425914</v>
      </c>
      <c r="G76" s="158">
        <v>16.779710999705102</v>
      </c>
      <c r="H76" s="158">
        <v>144.52566666666669</v>
      </c>
      <c r="I76" s="158">
        <v>4335.7700000000004</v>
      </c>
      <c r="J76" s="158">
        <v>2.9641767297165984</v>
      </c>
      <c r="K76" s="206">
        <v>16.779924423004957</v>
      </c>
    </row>
    <row r="77" spans="2:11" x14ac:dyDescent="0.25">
      <c r="B77" s="198">
        <v>2011</v>
      </c>
      <c r="C77" s="207" t="s">
        <v>469</v>
      </c>
      <c r="D77" s="159">
        <v>80.11</v>
      </c>
      <c r="E77" s="159">
        <v>2403.3000000000002</v>
      </c>
      <c r="F77" s="159">
        <v>1.1489898989899103</v>
      </c>
      <c r="G77" s="159">
        <v>19.14039262343843</v>
      </c>
      <c r="H77" s="159">
        <v>146.18600000000001</v>
      </c>
      <c r="I77" s="159">
        <v>4385.58</v>
      </c>
      <c r="J77" s="159">
        <v>1.1488155506403501</v>
      </c>
      <c r="K77" s="208">
        <v>19.140346969046632</v>
      </c>
    </row>
    <row r="78" spans="2:11" x14ac:dyDescent="0.25">
      <c r="B78" s="195">
        <v>2011</v>
      </c>
      <c r="C78" s="205" t="s">
        <v>470</v>
      </c>
      <c r="D78" s="158">
        <v>79.45</v>
      </c>
      <c r="E78" s="158">
        <v>2383.5</v>
      </c>
      <c r="F78" s="158">
        <v>-0.82386718262389991</v>
      </c>
      <c r="G78" s="158">
        <v>17.408009457662189</v>
      </c>
      <c r="H78" s="158">
        <v>144.98166666666665</v>
      </c>
      <c r="I78" s="158">
        <v>4349.45</v>
      </c>
      <c r="J78" s="158">
        <v>-0.82383629987369034</v>
      </c>
      <c r="K78" s="206">
        <v>17.408005269181757</v>
      </c>
    </row>
    <row r="79" spans="2:11" x14ac:dyDescent="0.25">
      <c r="B79" s="198">
        <v>2011</v>
      </c>
      <c r="C79" s="207" t="s">
        <v>471</v>
      </c>
      <c r="D79" s="159">
        <v>79.910000000000011</v>
      </c>
      <c r="E79" s="159">
        <v>2397.3000000000002</v>
      </c>
      <c r="F79" s="159">
        <v>0.57898049087476977</v>
      </c>
      <c r="G79" s="159">
        <v>14.747271682940848</v>
      </c>
      <c r="H79" s="159">
        <v>145.82133333333334</v>
      </c>
      <c r="I79" s="159">
        <v>4374.6400000000003</v>
      </c>
      <c r="J79" s="159">
        <v>0.57915368609826601</v>
      </c>
      <c r="K79" s="208">
        <v>14.747364527949514</v>
      </c>
    </row>
    <row r="80" spans="2:11" x14ac:dyDescent="0.25">
      <c r="B80" s="195">
        <v>2011</v>
      </c>
      <c r="C80" s="205" t="s">
        <v>472</v>
      </c>
      <c r="D80" s="158">
        <v>80.52</v>
      </c>
      <c r="E80" s="158">
        <v>2415.6</v>
      </c>
      <c r="F80" s="158">
        <v>0.76335877862594259</v>
      </c>
      <c r="G80" s="158">
        <v>12.962962962962948</v>
      </c>
      <c r="H80" s="158">
        <v>146.93433333333331</v>
      </c>
      <c r="I80" s="158">
        <v>4408.03</v>
      </c>
      <c r="J80" s="158">
        <v>0.76326280562513205</v>
      </c>
      <c r="K80" s="206">
        <v>12.962977199982561</v>
      </c>
    </row>
    <row r="81" spans="2:11" x14ac:dyDescent="0.25">
      <c r="B81" s="198">
        <v>2011</v>
      </c>
      <c r="C81" s="207" t="s">
        <v>473</v>
      </c>
      <c r="D81" s="159">
        <v>81.339999999999989</v>
      </c>
      <c r="E81" s="159">
        <v>2440.1999999999998</v>
      </c>
      <c r="F81" s="159">
        <v>1.0183805265772321</v>
      </c>
      <c r="G81" s="159">
        <v>13.539921831379104</v>
      </c>
      <c r="H81" s="159">
        <v>148.43066666666667</v>
      </c>
      <c r="I81" s="159">
        <v>4452.92</v>
      </c>
      <c r="J81" s="159">
        <v>1.0183687497589773</v>
      </c>
      <c r="K81" s="208">
        <v>13.539865881333043</v>
      </c>
    </row>
    <row r="82" spans="2:11" x14ac:dyDescent="0.25">
      <c r="B82" s="195">
        <v>2012</v>
      </c>
      <c r="C82" s="205" t="s">
        <v>462</v>
      </c>
      <c r="D82" s="158">
        <v>81.660000000000011</v>
      </c>
      <c r="E82" s="158">
        <v>2449.8000000000002</v>
      </c>
      <c r="F82" s="158">
        <v>0.39341037619868757</v>
      </c>
      <c r="G82" s="158">
        <v>12.758906379453208</v>
      </c>
      <c r="H82" s="158">
        <v>149.01466666666664</v>
      </c>
      <c r="I82" s="158">
        <v>4470.4399999999996</v>
      </c>
      <c r="J82" s="158">
        <v>0.39344969143841979</v>
      </c>
      <c r="K82" s="206">
        <v>12.758916410230526</v>
      </c>
    </row>
    <row r="83" spans="2:11" x14ac:dyDescent="0.25">
      <c r="B83" s="198">
        <v>2012</v>
      </c>
      <c r="C83" s="207" t="s">
        <v>463</v>
      </c>
      <c r="D83" s="159">
        <v>83.14</v>
      </c>
      <c r="E83" s="159">
        <v>2494.1999999999998</v>
      </c>
      <c r="F83" s="159">
        <v>1.81</v>
      </c>
      <c r="G83" s="159">
        <v>14.03</v>
      </c>
      <c r="H83" s="159">
        <v>151.72</v>
      </c>
      <c r="I83" s="159">
        <v>4551.46</v>
      </c>
      <c r="J83" s="159">
        <v>1.81</v>
      </c>
      <c r="K83" s="208">
        <v>14.03</v>
      </c>
    </row>
    <row r="84" spans="2:11" x14ac:dyDescent="0.25">
      <c r="B84" s="195">
        <v>2012</v>
      </c>
      <c r="C84" s="205" t="s">
        <v>464</v>
      </c>
      <c r="D84" s="158">
        <v>83.37</v>
      </c>
      <c r="E84" s="158">
        <v>2501.1</v>
      </c>
      <c r="F84" s="158">
        <v>0.28000000000000003</v>
      </c>
      <c r="G84" s="158">
        <v>12.42</v>
      </c>
      <c r="H84" s="158">
        <v>152.13999999999999</v>
      </c>
      <c r="I84" s="158">
        <v>4564.05</v>
      </c>
      <c r="J84" s="158">
        <v>0.28000000000000003</v>
      </c>
      <c r="K84" s="206">
        <v>12.42</v>
      </c>
    </row>
    <row r="85" spans="2:11" x14ac:dyDescent="0.25">
      <c r="B85" s="198">
        <v>2012</v>
      </c>
      <c r="C85" s="207" t="s">
        <v>465</v>
      </c>
      <c r="D85" s="159">
        <v>83.77</v>
      </c>
      <c r="E85" s="159">
        <v>2513.1</v>
      </c>
      <c r="F85" s="159">
        <v>0.48</v>
      </c>
      <c r="G85" s="159">
        <v>11.56</v>
      </c>
      <c r="H85" s="159">
        <v>152.87</v>
      </c>
      <c r="I85" s="159">
        <v>4585.95</v>
      </c>
      <c r="J85" s="159">
        <v>0.48</v>
      </c>
      <c r="K85" s="208">
        <v>11.56</v>
      </c>
    </row>
    <row r="86" spans="2:11" x14ac:dyDescent="0.25">
      <c r="B86" s="195">
        <v>2012</v>
      </c>
      <c r="C86" s="205" t="s">
        <v>466</v>
      </c>
      <c r="D86" s="158">
        <v>84.07</v>
      </c>
      <c r="E86" s="158">
        <v>2522.1</v>
      </c>
      <c r="F86" s="158">
        <v>0.36</v>
      </c>
      <c r="G86" s="158">
        <v>11.5</v>
      </c>
      <c r="H86" s="158">
        <v>153.41</v>
      </c>
      <c r="I86" s="158">
        <v>4602.37</v>
      </c>
      <c r="J86" s="158">
        <v>0.36</v>
      </c>
      <c r="K86" s="206">
        <v>11.5</v>
      </c>
    </row>
    <row r="87" spans="2:11" x14ac:dyDescent="0.25">
      <c r="B87" s="198">
        <v>2012</v>
      </c>
      <c r="C87" s="207" t="s">
        <v>467</v>
      </c>
      <c r="D87" s="159">
        <v>84.47</v>
      </c>
      <c r="E87" s="159">
        <v>2534.1</v>
      </c>
      <c r="F87" s="159">
        <v>0.48</v>
      </c>
      <c r="G87" s="159">
        <v>9.82</v>
      </c>
      <c r="H87" s="159">
        <v>154.13999999999999</v>
      </c>
      <c r="I87" s="159">
        <v>4624.2700000000004</v>
      </c>
      <c r="J87" s="159">
        <v>0.48</v>
      </c>
      <c r="K87" s="208">
        <v>9.82</v>
      </c>
    </row>
    <row r="88" spans="2:11" x14ac:dyDescent="0.25">
      <c r="B88" s="195">
        <v>2012</v>
      </c>
      <c r="C88" s="205" t="s">
        <v>468</v>
      </c>
      <c r="D88" s="158">
        <v>85.28</v>
      </c>
      <c r="E88" s="158">
        <v>2558.4</v>
      </c>
      <c r="F88" s="158">
        <v>0.96</v>
      </c>
      <c r="G88" s="158">
        <v>7.68</v>
      </c>
      <c r="H88" s="158">
        <v>155.62</v>
      </c>
      <c r="I88" s="158">
        <v>4668.6099999999997</v>
      </c>
      <c r="J88" s="158">
        <v>0.96</v>
      </c>
      <c r="K88" s="206">
        <v>7.68</v>
      </c>
    </row>
    <row r="89" spans="2:11" x14ac:dyDescent="0.25">
      <c r="B89" s="198">
        <v>2012</v>
      </c>
      <c r="C89" s="207" t="s">
        <v>469</v>
      </c>
      <c r="D89" s="159">
        <v>85.53</v>
      </c>
      <c r="E89" s="159">
        <v>2565.9</v>
      </c>
      <c r="F89" s="159">
        <v>0.28999999999999998</v>
      </c>
      <c r="G89" s="159">
        <v>6.77</v>
      </c>
      <c r="H89" s="159">
        <v>156.08000000000001</v>
      </c>
      <c r="I89" s="159">
        <v>4682.3</v>
      </c>
      <c r="J89" s="159">
        <v>0.28999999999999998</v>
      </c>
      <c r="K89" s="208">
        <v>6.77</v>
      </c>
    </row>
    <row r="90" spans="2:11" x14ac:dyDescent="0.25">
      <c r="B90" s="195">
        <v>2012</v>
      </c>
      <c r="C90" s="205" t="s">
        <v>470</v>
      </c>
      <c r="D90" s="158">
        <v>86.17</v>
      </c>
      <c r="E90" s="158">
        <v>2585.1</v>
      </c>
      <c r="F90" s="158">
        <v>0.75</v>
      </c>
      <c r="G90" s="158">
        <v>8.4600000000000009</v>
      </c>
      <c r="H90" s="158">
        <v>157.24</v>
      </c>
      <c r="I90" s="158">
        <v>4717.34</v>
      </c>
      <c r="J90" s="158">
        <v>0.75</v>
      </c>
      <c r="K90" s="206">
        <v>8.4600000000000009</v>
      </c>
    </row>
    <row r="91" spans="2:11" x14ac:dyDescent="0.25">
      <c r="B91" s="198">
        <v>2012</v>
      </c>
      <c r="C91" s="207" t="s">
        <v>471</v>
      </c>
      <c r="D91" s="159">
        <v>86.56</v>
      </c>
      <c r="E91" s="159">
        <v>2596.8000000000002</v>
      </c>
      <c r="F91" s="159">
        <v>0.45259371010793359</v>
      </c>
      <c r="G91" s="159">
        <v>8.3218620948566979</v>
      </c>
      <c r="H91" s="159">
        <v>157.95633333333333</v>
      </c>
      <c r="I91" s="159">
        <v>4738.6899999999996</v>
      </c>
      <c r="J91" s="159">
        <v>0.45258556729001498</v>
      </c>
      <c r="K91" s="208">
        <v>8.3218276246731051</v>
      </c>
    </row>
    <row r="92" spans="2:11" x14ac:dyDescent="0.25">
      <c r="B92" s="195">
        <v>2012</v>
      </c>
      <c r="C92" s="205" t="s">
        <v>472</v>
      </c>
      <c r="D92" s="158">
        <v>86.97</v>
      </c>
      <c r="E92" s="158">
        <v>2609.1</v>
      </c>
      <c r="F92" s="158">
        <v>0.47365988909426449</v>
      </c>
      <c r="G92" s="158">
        <v>8.0104321907600564</v>
      </c>
      <c r="H92" s="158">
        <v>158.70433333333332</v>
      </c>
      <c r="I92" s="158">
        <v>4761.13</v>
      </c>
      <c r="J92" s="158">
        <v>0.47354859676408978</v>
      </c>
      <c r="K92" s="206">
        <v>8.0103810545754044</v>
      </c>
    </row>
    <row r="93" spans="2:11" x14ac:dyDescent="0.25">
      <c r="B93" s="198">
        <v>2012</v>
      </c>
      <c r="C93" s="207" t="s">
        <v>473</v>
      </c>
      <c r="D93" s="159">
        <v>87.26</v>
      </c>
      <c r="E93" s="159">
        <v>2617.8000000000002</v>
      </c>
      <c r="F93" s="159">
        <v>0.33344831551109166</v>
      </c>
      <c r="G93" s="159">
        <v>7.2780919596754643</v>
      </c>
      <c r="H93" s="159">
        <v>159.22999999999999</v>
      </c>
      <c r="I93" s="159">
        <v>4777.01</v>
      </c>
      <c r="J93" s="159">
        <v>0.33353426602509728</v>
      </c>
      <c r="K93" s="206">
        <v>7.2781455763858389</v>
      </c>
    </row>
    <row r="94" spans="2:11" x14ac:dyDescent="0.25">
      <c r="B94" s="195">
        <v>2013</v>
      </c>
      <c r="C94" s="205" t="s">
        <v>462</v>
      </c>
      <c r="D94" s="158">
        <v>87.98</v>
      </c>
      <c r="E94" s="158">
        <v>2639.4</v>
      </c>
      <c r="F94" s="158">
        <v>0.82512033004813645</v>
      </c>
      <c r="G94" s="158">
        <v>7.7394072985549798</v>
      </c>
      <c r="H94" s="158">
        <v>160.54733333333334</v>
      </c>
      <c r="I94" s="158">
        <v>4816.42</v>
      </c>
      <c r="J94" s="158">
        <v>0.83</v>
      </c>
      <c r="K94" s="206">
        <v>7.7392829341183642</v>
      </c>
    </row>
    <row r="95" spans="2:11" x14ac:dyDescent="0.25">
      <c r="B95" s="198">
        <v>2013</v>
      </c>
      <c r="C95" s="207" t="s">
        <v>463</v>
      </c>
      <c r="D95" s="159">
        <v>89.75</v>
      </c>
      <c r="E95" s="159">
        <v>2692.5</v>
      </c>
      <c r="F95" s="159">
        <v>2.0118208683791607</v>
      </c>
      <c r="G95" s="159">
        <v>7.9504450324753577</v>
      </c>
      <c r="H95" s="159">
        <v>163.77733333333333</v>
      </c>
      <c r="I95" s="159">
        <v>4913.32</v>
      </c>
      <c r="J95" s="159">
        <v>2.0199999999999996</v>
      </c>
      <c r="K95" s="208">
        <v>7.9504159104990322</v>
      </c>
    </row>
    <row r="96" spans="2:11" x14ac:dyDescent="0.25">
      <c r="B96" s="195">
        <v>2013</v>
      </c>
      <c r="C96" s="205" t="s">
        <v>464</v>
      </c>
      <c r="D96" s="158">
        <v>90.79</v>
      </c>
      <c r="E96" s="158">
        <v>2723.7</v>
      </c>
      <c r="F96" s="158">
        <v>1.1587743732590354</v>
      </c>
      <c r="G96" s="158">
        <v>8.9000839630562609</v>
      </c>
      <c r="H96" s="158">
        <v>165.67533333333333</v>
      </c>
      <c r="I96" s="158">
        <v>4970.26</v>
      </c>
      <c r="J96" s="158">
        <v>1.1599999999999999</v>
      </c>
      <c r="K96" s="206">
        <v>8.9002092439828715</v>
      </c>
    </row>
    <row r="97" spans="2:11" x14ac:dyDescent="0.25">
      <c r="B97" s="198">
        <v>2013</v>
      </c>
      <c r="C97" s="207" t="s">
        <v>465</v>
      </c>
      <c r="D97" s="159">
        <v>91.03</v>
      </c>
      <c r="E97" s="159">
        <v>2730.9</v>
      </c>
      <c r="F97" s="159">
        <v>0.26434629364469231</v>
      </c>
      <c r="G97" s="159">
        <v>8.666587083681506</v>
      </c>
      <c r="H97" s="159">
        <v>166.113</v>
      </c>
      <c r="I97" s="159">
        <v>4983.3900000000003</v>
      </c>
      <c r="J97" s="159">
        <v>0.27</v>
      </c>
      <c r="K97" s="208">
        <v>8.6664704150721406</v>
      </c>
    </row>
    <row r="98" spans="2:11" x14ac:dyDescent="0.25">
      <c r="B98" s="195">
        <v>2013</v>
      </c>
      <c r="C98" s="205" t="s">
        <v>466</v>
      </c>
      <c r="D98" s="158">
        <v>92.4</v>
      </c>
      <c r="E98" s="158">
        <v>2772</v>
      </c>
      <c r="F98" s="158">
        <v>1.5049983521915777</v>
      </c>
      <c r="G98" s="158">
        <v>9.9084096586178134</v>
      </c>
      <c r="H98" s="158">
        <v>168.613</v>
      </c>
      <c r="I98" s="158">
        <v>5058.3900000000003</v>
      </c>
      <c r="J98" s="158">
        <v>1.5049996087001034</v>
      </c>
      <c r="K98" s="206">
        <v>9.9083732946286318</v>
      </c>
    </row>
    <row r="99" spans="2:11" x14ac:dyDescent="0.25">
      <c r="B99" s="198">
        <v>2013</v>
      </c>
      <c r="C99" s="207" t="s">
        <v>467</v>
      </c>
      <c r="D99" s="159">
        <v>94.3</v>
      </c>
      <c r="E99" s="159">
        <v>2829</v>
      </c>
      <c r="F99" s="159">
        <v>2.056277056277068</v>
      </c>
      <c r="G99" s="159">
        <v>11.637267668994909</v>
      </c>
      <c r="H99" s="159">
        <v>172.08033333333333</v>
      </c>
      <c r="I99" s="159">
        <v>5162.41</v>
      </c>
      <c r="J99" s="159">
        <v>2.06</v>
      </c>
      <c r="K99" s="208">
        <v>11.64</v>
      </c>
    </row>
    <row r="100" spans="2:11" x14ac:dyDescent="0.25">
      <c r="B100" s="195">
        <v>2013</v>
      </c>
      <c r="C100" s="205" t="s">
        <v>468</v>
      </c>
      <c r="D100" s="158">
        <v>94.31</v>
      </c>
      <c r="E100" s="158">
        <v>2829.3</v>
      </c>
      <c r="F100" s="158">
        <v>0.01</v>
      </c>
      <c r="G100" s="158">
        <v>10.59</v>
      </c>
      <c r="H100" s="158">
        <v>172.09866666666667</v>
      </c>
      <c r="I100" s="158">
        <v>5162.96</v>
      </c>
      <c r="J100" s="158">
        <v>0.01</v>
      </c>
      <c r="K100" s="206">
        <v>10.59</v>
      </c>
    </row>
    <row r="101" spans="2:11" x14ac:dyDescent="0.25">
      <c r="B101" s="198">
        <v>2013</v>
      </c>
      <c r="C101" s="207" t="s">
        <v>469</v>
      </c>
      <c r="D101" s="159">
        <v>94.04</v>
      </c>
      <c r="E101" s="159">
        <v>2821.2</v>
      </c>
      <c r="F101" s="159">
        <v>-0.28999999999999998</v>
      </c>
      <c r="G101" s="159">
        <v>9.9499999999999993</v>
      </c>
      <c r="H101" s="159">
        <v>171.61</v>
      </c>
      <c r="I101" s="159">
        <v>5148.18</v>
      </c>
      <c r="J101" s="159">
        <v>-0.28999999999999998</v>
      </c>
      <c r="K101" s="208">
        <v>9.9499999999999993</v>
      </c>
    </row>
    <row r="102" spans="2:11" x14ac:dyDescent="0.25">
      <c r="B102" s="195">
        <v>2013</v>
      </c>
      <c r="C102" s="205" t="s">
        <v>470</v>
      </c>
      <c r="D102" s="158">
        <v>94.6</v>
      </c>
      <c r="E102" s="158">
        <v>2838</v>
      </c>
      <c r="F102" s="158">
        <v>0.6</v>
      </c>
      <c r="G102" s="158">
        <v>9.7799999999999994</v>
      </c>
      <c r="H102" s="158">
        <v>172.63</v>
      </c>
      <c r="I102" s="158">
        <v>5178.83</v>
      </c>
      <c r="J102" s="158">
        <v>0.6</v>
      </c>
      <c r="K102" s="206">
        <v>9.7799999999999994</v>
      </c>
    </row>
    <row r="103" spans="2:11" x14ac:dyDescent="0.25">
      <c r="B103" s="198">
        <v>2013</v>
      </c>
      <c r="C103" s="207" t="s">
        <v>471</v>
      </c>
      <c r="D103" s="159">
        <v>94.71</v>
      </c>
      <c r="E103" s="159">
        <v>2841.3</v>
      </c>
      <c r="F103" s="159">
        <v>0.12</v>
      </c>
      <c r="G103" s="159">
        <v>9.42</v>
      </c>
      <c r="H103" s="159">
        <v>172.83</v>
      </c>
      <c r="I103" s="159">
        <v>5184.8500000000004</v>
      </c>
      <c r="J103" s="159">
        <v>0.12</v>
      </c>
      <c r="K103" s="208">
        <v>9.42</v>
      </c>
    </row>
    <row r="104" spans="2:11" x14ac:dyDescent="0.25">
      <c r="B104" s="195">
        <v>2013</v>
      </c>
      <c r="C104" s="205" t="s">
        <v>472</v>
      </c>
      <c r="D104" s="158">
        <v>96.55</v>
      </c>
      <c r="E104" s="158">
        <v>2896.5</v>
      </c>
      <c r="F104" s="158">
        <v>1.94</v>
      </c>
      <c r="G104" s="158">
        <v>11.02</v>
      </c>
      <c r="H104" s="158">
        <v>176.19</v>
      </c>
      <c r="I104" s="158">
        <v>5285.58</v>
      </c>
      <c r="J104" s="158">
        <v>1.94</v>
      </c>
      <c r="K104" s="206">
        <v>11.02</v>
      </c>
    </row>
    <row r="105" spans="2:11" x14ac:dyDescent="0.25">
      <c r="B105" s="198">
        <v>2013</v>
      </c>
      <c r="C105" s="207" t="s">
        <v>473</v>
      </c>
      <c r="D105" s="159">
        <v>96.67</v>
      </c>
      <c r="E105" s="159">
        <v>2900.1</v>
      </c>
      <c r="F105" s="159">
        <v>0.12</v>
      </c>
      <c r="G105" s="159">
        <v>10.78</v>
      </c>
      <c r="H105" s="159">
        <v>176.41</v>
      </c>
      <c r="I105" s="159">
        <v>5292.15</v>
      </c>
      <c r="J105" s="159">
        <v>0.12</v>
      </c>
      <c r="K105" s="208">
        <v>10.78</v>
      </c>
    </row>
    <row r="106" spans="2:11" x14ac:dyDescent="0.25">
      <c r="B106" s="195">
        <v>2014</v>
      </c>
      <c r="C106" s="205" t="s">
        <v>462</v>
      </c>
      <c r="D106" s="158">
        <v>97.41</v>
      </c>
      <c r="E106" s="158">
        <v>2922.3</v>
      </c>
      <c r="F106" s="158">
        <v>0.77</v>
      </c>
      <c r="G106" s="158">
        <v>10.72</v>
      </c>
      <c r="H106" s="158">
        <v>177.76</v>
      </c>
      <c r="I106" s="158">
        <v>5332.66</v>
      </c>
      <c r="J106" s="158">
        <v>0.77</v>
      </c>
      <c r="K106" s="206">
        <v>10.72</v>
      </c>
    </row>
    <row r="107" spans="2:11" x14ac:dyDescent="0.25">
      <c r="B107" s="198">
        <v>2014</v>
      </c>
      <c r="C107" s="207" t="s">
        <v>463</v>
      </c>
      <c r="D107" s="159">
        <v>97.65</v>
      </c>
      <c r="E107" s="159">
        <v>2929.5</v>
      </c>
      <c r="F107" s="159">
        <v>0.25</v>
      </c>
      <c r="G107" s="159">
        <v>8.8000000000000007</v>
      </c>
      <c r="H107" s="159">
        <v>178.19</v>
      </c>
      <c r="I107" s="159">
        <v>5345.8</v>
      </c>
      <c r="J107" s="159">
        <v>0.25</v>
      </c>
      <c r="K107" s="208">
        <v>8.8000000000000007</v>
      </c>
    </row>
    <row r="108" spans="2:11" x14ac:dyDescent="0.25">
      <c r="B108" s="195">
        <v>2014</v>
      </c>
      <c r="C108" s="205" t="s">
        <v>464</v>
      </c>
      <c r="D108" s="158">
        <v>98.17</v>
      </c>
      <c r="E108" s="158">
        <v>2945.1</v>
      </c>
      <c r="F108" s="158">
        <v>0.53</v>
      </c>
      <c r="G108" s="158">
        <v>8.1300000000000008</v>
      </c>
      <c r="H108" s="158">
        <v>179.14</v>
      </c>
      <c r="I108" s="158">
        <v>5374.27</v>
      </c>
      <c r="J108" s="158">
        <v>0.53</v>
      </c>
      <c r="K108" s="206">
        <v>8.1300000000000008</v>
      </c>
    </row>
    <row r="109" spans="2:11" x14ac:dyDescent="0.25">
      <c r="B109" s="198">
        <v>2014</v>
      </c>
      <c r="C109" s="207" t="s">
        <v>465</v>
      </c>
      <c r="D109" s="159">
        <v>98.88</v>
      </c>
      <c r="E109" s="159">
        <v>2966.4</v>
      </c>
      <c r="F109" s="159">
        <v>0.72</v>
      </c>
      <c r="G109" s="159">
        <v>8.6199999999999992</v>
      </c>
      <c r="H109" s="159">
        <v>180.44</v>
      </c>
      <c r="I109" s="159">
        <v>5413.14</v>
      </c>
      <c r="J109" s="159">
        <v>0.72</v>
      </c>
      <c r="K109" s="208">
        <v>8.6199999999999992</v>
      </c>
    </row>
    <row r="110" spans="2:11" x14ac:dyDescent="0.25">
      <c r="B110" s="195">
        <v>2014</v>
      </c>
      <c r="C110" s="205" t="s">
        <v>466</v>
      </c>
      <c r="D110" s="158">
        <v>99.4</v>
      </c>
      <c r="E110" s="158">
        <v>2982</v>
      </c>
      <c r="F110" s="158">
        <v>0.53</v>
      </c>
      <c r="G110" s="158">
        <v>7.58</v>
      </c>
      <c r="H110" s="158">
        <v>181.39</v>
      </c>
      <c r="I110" s="158">
        <v>5441.61</v>
      </c>
      <c r="J110" s="158">
        <v>0.53</v>
      </c>
      <c r="K110" s="206">
        <v>7.58</v>
      </c>
    </row>
    <row r="111" spans="2:11" x14ac:dyDescent="0.25">
      <c r="B111" s="198">
        <v>2014</v>
      </c>
      <c r="C111" s="207" t="s">
        <v>467</v>
      </c>
      <c r="D111" s="159">
        <v>100.41</v>
      </c>
      <c r="E111" s="159">
        <v>3012.3</v>
      </c>
      <c r="F111" s="159">
        <v>1.02</v>
      </c>
      <c r="G111" s="159">
        <v>6.48</v>
      </c>
      <c r="H111" s="159">
        <v>183.23</v>
      </c>
      <c r="I111" s="159">
        <v>5496.9</v>
      </c>
      <c r="J111" s="159">
        <v>1.02</v>
      </c>
      <c r="K111" s="208">
        <v>6.48</v>
      </c>
    </row>
    <row r="112" spans="2:11" x14ac:dyDescent="0.25">
      <c r="B112" s="195">
        <v>2014</v>
      </c>
      <c r="C112" s="205" t="s">
        <v>468</v>
      </c>
      <c r="D112" s="158">
        <v>101.3</v>
      </c>
      <c r="E112" s="158">
        <v>3039</v>
      </c>
      <c r="F112" s="158">
        <v>0.89</v>
      </c>
      <c r="G112" s="158">
        <v>7.41</v>
      </c>
      <c r="H112" s="158">
        <v>184.85</v>
      </c>
      <c r="I112" s="158">
        <v>5545.62</v>
      </c>
      <c r="J112" s="158">
        <v>0.89</v>
      </c>
      <c r="K112" s="206">
        <v>7.41</v>
      </c>
    </row>
    <row r="113" spans="2:11" x14ac:dyDescent="0.25">
      <c r="B113" s="198">
        <v>2014</v>
      </c>
      <c r="C113" s="207" t="s">
        <v>469</v>
      </c>
      <c r="D113" s="159">
        <v>102.82</v>
      </c>
      <c r="E113" s="159">
        <v>3084.6</v>
      </c>
      <c r="F113" s="159">
        <v>1.5</v>
      </c>
      <c r="G113" s="159">
        <v>9.34</v>
      </c>
      <c r="H113" s="159">
        <v>187.63</v>
      </c>
      <c r="I113" s="159">
        <v>5628.83</v>
      </c>
      <c r="J113" s="159">
        <v>1.5</v>
      </c>
      <c r="K113" s="208">
        <v>9.34</v>
      </c>
    </row>
    <row r="114" spans="2:11" x14ac:dyDescent="0.25">
      <c r="B114" s="195">
        <v>2014</v>
      </c>
      <c r="C114" s="205" t="s">
        <v>470</v>
      </c>
      <c r="D114" s="158">
        <v>104.12</v>
      </c>
      <c r="E114" s="158">
        <v>3123.6</v>
      </c>
      <c r="F114" s="158">
        <v>1.26</v>
      </c>
      <c r="G114" s="158">
        <v>10.06</v>
      </c>
      <c r="H114" s="158">
        <v>190</v>
      </c>
      <c r="I114" s="158">
        <v>5700</v>
      </c>
      <c r="J114" s="158">
        <v>1.26</v>
      </c>
      <c r="K114" s="206">
        <v>10.06</v>
      </c>
    </row>
    <row r="115" spans="2:11" x14ac:dyDescent="0.25">
      <c r="B115" s="198">
        <v>2014</v>
      </c>
      <c r="C115" s="207" t="s">
        <v>471</v>
      </c>
      <c r="D115" s="159">
        <v>106.45</v>
      </c>
      <c r="E115" s="159">
        <v>3193.5</v>
      </c>
      <c r="F115" s="159">
        <v>2.2400000000000002</v>
      </c>
      <c r="G115" s="159">
        <v>12.4</v>
      </c>
      <c r="H115" s="159">
        <v>194.25</v>
      </c>
      <c r="I115" s="159">
        <v>5827.55</v>
      </c>
      <c r="J115" s="159">
        <v>2.2400000000000002</v>
      </c>
      <c r="K115" s="208">
        <v>12.4</v>
      </c>
    </row>
    <row r="116" spans="2:11" x14ac:dyDescent="0.25">
      <c r="B116" s="195">
        <v>2014</v>
      </c>
      <c r="C116" s="205" t="s">
        <v>472</v>
      </c>
      <c r="D116" s="158">
        <v>107.27</v>
      </c>
      <c r="E116" s="158">
        <v>3218.1</v>
      </c>
      <c r="F116" s="158">
        <v>0.77</v>
      </c>
      <c r="G116" s="158">
        <v>11.1</v>
      </c>
      <c r="H116" s="158">
        <v>195.75</v>
      </c>
      <c r="I116" s="158">
        <v>5872.45</v>
      </c>
      <c r="J116" s="158">
        <v>0.77</v>
      </c>
      <c r="K116" s="206">
        <v>11.1</v>
      </c>
    </row>
    <row r="117" spans="2:11" x14ac:dyDescent="0.25">
      <c r="B117" s="198">
        <v>2014</v>
      </c>
      <c r="C117" s="207" t="s">
        <v>473</v>
      </c>
      <c r="D117" s="159">
        <v>107.89</v>
      </c>
      <c r="E117" s="159">
        <v>3236.7</v>
      </c>
      <c r="F117" s="159">
        <v>0.57999999999999996</v>
      </c>
      <c r="G117" s="159">
        <v>11.61</v>
      </c>
      <c r="H117" s="159">
        <v>196.88</v>
      </c>
      <c r="I117" s="159">
        <v>5906.39</v>
      </c>
      <c r="J117" s="159">
        <v>0.57999999999999996</v>
      </c>
      <c r="K117" s="208">
        <v>11.61</v>
      </c>
    </row>
    <row r="118" spans="2:11" x14ac:dyDescent="0.25">
      <c r="B118" s="195">
        <v>2015</v>
      </c>
      <c r="C118" s="205" t="s">
        <v>462</v>
      </c>
      <c r="D118" s="158">
        <v>108.24</v>
      </c>
      <c r="E118" s="158">
        <v>3247.2</v>
      </c>
      <c r="F118" s="158">
        <v>0.32</v>
      </c>
      <c r="G118" s="158">
        <v>11.12</v>
      </c>
      <c r="H118" s="158">
        <v>197.52</v>
      </c>
      <c r="I118" s="158">
        <v>5925.55</v>
      </c>
      <c r="J118" s="158">
        <v>0.32</v>
      </c>
      <c r="K118" s="206">
        <v>11.12</v>
      </c>
    </row>
    <row r="119" spans="2:11" x14ac:dyDescent="0.25">
      <c r="B119" s="198">
        <v>2015</v>
      </c>
      <c r="C119" s="207" t="s">
        <v>463</v>
      </c>
      <c r="D119" s="159">
        <v>109.39</v>
      </c>
      <c r="E119" s="159">
        <v>3281.7</v>
      </c>
      <c r="F119" s="159">
        <v>1.06</v>
      </c>
      <c r="G119" s="159">
        <v>12.02</v>
      </c>
      <c r="H119" s="159">
        <v>199.62</v>
      </c>
      <c r="I119" s="159">
        <v>5988.5</v>
      </c>
      <c r="J119" s="159">
        <v>1.06</v>
      </c>
      <c r="K119" s="208">
        <v>12.02</v>
      </c>
    </row>
    <row r="120" spans="2:11" x14ac:dyDescent="0.25">
      <c r="B120" s="195">
        <v>2015</v>
      </c>
      <c r="C120" s="205" t="s">
        <v>464</v>
      </c>
      <c r="D120" s="158">
        <v>109.41</v>
      </c>
      <c r="E120" s="158">
        <v>3282.3</v>
      </c>
      <c r="F120" s="158">
        <v>0.02</v>
      </c>
      <c r="G120" s="158">
        <v>11.45</v>
      </c>
      <c r="H120" s="158">
        <v>199.65</v>
      </c>
      <c r="I120" s="158">
        <v>5989.6</v>
      </c>
      <c r="J120" s="158">
        <v>0.02</v>
      </c>
      <c r="K120" s="206">
        <v>11.45</v>
      </c>
    </row>
    <row r="121" spans="2:11" x14ac:dyDescent="0.25">
      <c r="B121" s="198">
        <v>2015</v>
      </c>
      <c r="C121" s="207" t="s">
        <v>465</v>
      </c>
      <c r="D121" s="159">
        <v>110.5</v>
      </c>
      <c r="E121" s="159">
        <v>3315</v>
      </c>
      <c r="F121" s="159">
        <v>1</v>
      </c>
      <c r="G121" s="159">
        <v>11.75</v>
      </c>
      <c r="H121" s="159">
        <v>201.64</v>
      </c>
      <c r="I121" s="159">
        <v>6049.27</v>
      </c>
      <c r="J121" s="159">
        <v>1</v>
      </c>
      <c r="K121" s="208">
        <v>11.75</v>
      </c>
    </row>
    <row r="122" spans="2:11" x14ac:dyDescent="0.25">
      <c r="B122" s="195">
        <v>2015</v>
      </c>
      <c r="C122" s="205" t="s">
        <v>466</v>
      </c>
      <c r="D122" s="158">
        <v>111.95</v>
      </c>
      <c r="E122" s="158">
        <v>3358.5</v>
      </c>
      <c r="F122" s="158">
        <v>1.31</v>
      </c>
      <c r="G122" s="158">
        <v>12.63</v>
      </c>
      <c r="H122" s="158">
        <v>204.29</v>
      </c>
      <c r="I122" s="158">
        <v>6128.65</v>
      </c>
      <c r="J122" s="158">
        <v>1.31</v>
      </c>
      <c r="K122" s="206">
        <v>12.63</v>
      </c>
    </row>
    <row r="123" spans="2:11" x14ac:dyDescent="0.25">
      <c r="B123" s="198">
        <v>2015</v>
      </c>
      <c r="C123" s="207" t="s">
        <v>467</v>
      </c>
      <c r="D123" s="159">
        <v>113.52</v>
      </c>
      <c r="E123" s="159">
        <v>3405.6</v>
      </c>
      <c r="F123" s="159">
        <v>1.4</v>
      </c>
      <c r="G123" s="159">
        <v>13.06</v>
      </c>
      <c r="H123" s="159">
        <v>207.15</v>
      </c>
      <c r="I123" s="159">
        <v>6214.6</v>
      </c>
      <c r="J123" s="159">
        <v>1.4</v>
      </c>
      <c r="K123" s="208">
        <v>13.06</v>
      </c>
    </row>
    <row r="124" spans="2:11" x14ac:dyDescent="0.25">
      <c r="B124" s="195">
        <v>2015</v>
      </c>
      <c r="C124" s="205" t="s">
        <v>468</v>
      </c>
      <c r="D124" s="158">
        <v>114.09</v>
      </c>
      <c r="E124" s="158">
        <v>3422.7</v>
      </c>
      <c r="F124" s="158">
        <v>0.5</v>
      </c>
      <c r="G124" s="158">
        <v>12.63</v>
      </c>
      <c r="H124" s="158">
        <v>208.19</v>
      </c>
      <c r="I124" s="158">
        <v>6245.8</v>
      </c>
      <c r="J124" s="158">
        <v>0.5</v>
      </c>
      <c r="K124" s="206">
        <v>12.63</v>
      </c>
    </row>
    <row r="125" spans="2:11" x14ac:dyDescent="0.25">
      <c r="B125" s="198">
        <v>2015</v>
      </c>
      <c r="C125" s="207" t="s">
        <v>469</v>
      </c>
      <c r="D125" s="159">
        <v>114.03</v>
      </c>
      <c r="E125" s="159">
        <v>3420.9</v>
      </c>
      <c r="F125" s="159">
        <v>-0.05</v>
      </c>
      <c r="G125" s="159">
        <v>10.9</v>
      </c>
      <c r="H125" s="159">
        <v>208.08</v>
      </c>
      <c r="I125" s="159">
        <v>6242.52</v>
      </c>
      <c r="J125" s="159">
        <v>-0.05</v>
      </c>
      <c r="K125" s="208">
        <v>10.9</v>
      </c>
    </row>
    <row r="126" spans="2:11" x14ac:dyDescent="0.25">
      <c r="B126" s="195">
        <v>2015</v>
      </c>
      <c r="C126" s="205" t="s">
        <v>470</v>
      </c>
      <c r="D126" s="158">
        <v>114.56</v>
      </c>
      <c r="E126" s="158">
        <v>3436.8</v>
      </c>
      <c r="F126" s="158">
        <v>0.46</v>
      </c>
      <c r="G126" s="158">
        <v>10.029999999999999</v>
      </c>
      <c r="H126" s="158">
        <v>209.05</v>
      </c>
      <c r="I126" s="158">
        <v>6271.53</v>
      </c>
      <c r="J126" s="158">
        <v>0.46</v>
      </c>
      <c r="K126" s="206">
        <v>10.029999999999999</v>
      </c>
    </row>
    <row r="127" spans="2:11" x14ac:dyDescent="0.25">
      <c r="B127" s="198">
        <v>2015</v>
      </c>
      <c r="C127" s="207" t="s">
        <v>471</v>
      </c>
      <c r="D127" s="159">
        <v>116.92</v>
      </c>
      <c r="E127" s="159">
        <v>3507.6</v>
      </c>
      <c r="F127" s="159">
        <v>2.06</v>
      </c>
      <c r="G127" s="159">
        <v>9.84</v>
      </c>
      <c r="H127" s="159">
        <v>213.36</v>
      </c>
      <c r="I127" s="159">
        <v>6400.73</v>
      </c>
      <c r="J127" s="159">
        <v>2.06</v>
      </c>
      <c r="K127" s="208">
        <v>9.84</v>
      </c>
    </row>
    <row r="128" spans="2:11" x14ac:dyDescent="0.25">
      <c r="B128" s="195">
        <v>2015</v>
      </c>
      <c r="C128" s="205" t="s">
        <v>472</v>
      </c>
      <c r="D128" s="158">
        <v>118.02</v>
      </c>
      <c r="E128" s="158">
        <v>3540.6</v>
      </c>
      <c r="F128" s="158">
        <v>0.94</v>
      </c>
      <c r="G128" s="158">
        <v>10.02</v>
      </c>
      <c r="H128" s="158">
        <v>215.37</v>
      </c>
      <c r="I128" s="158">
        <v>6460.95</v>
      </c>
      <c r="J128" s="158">
        <v>0.94</v>
      </c>
      <c r="K128" s="206">
        <v>10.02</v>
      </c>
    </row>
    <row r="129" spans="2:11" ht="15.75" thickBot="1" x14ac:dyDescent="0.3">
      <c r="B129" s="201">
        <v>2015</v>
      </c>
      <c r="C129" s="209" t="s">
        <v>473</v>
      </c>
      <c r="D129" s="176">
        <v>119.66</v>
      </c>
      <c r="E129" s="176">
        <v>3589.8</v>
      </c>
      <c r="F129" s="176">
        <v>1.39</v>
      </c>
      <c r="G129" s="176">
        <v>10.91</v>
      </c>
      <c r="H129" s="176">
        <v>218.36</v>
      </c>
      <c r="I129" s="176">
        <v>6550.73</v>
      </c>
      <c r="J129" s="176">
        <v>1.39</v>
      </c>
      <c r="K129" s="210">
        <v>10.91</v>
      </c>
    </row>
    <row r="130" spans="2:11" x14ac:dyDescent="0.25">
      <c r="B130" s="934" t="s">
        <v>474</v>
      </c>
      <c r="C130" s="23"/>
      <c r="D130" s="23"/>
      <c r="E130" s="23"/>
      <c r="F130" s="23"/>
      <c r="G130" s="23"/>
      <c r="H130" s="23"/>
      <c r="I130" s="23"/>
      <c r="J130" s="23"/>
      <c r="K130" s="23"/>
    </row>
  </sheetData>
  <mergeCells count="4">
    <mergeCell ref="B7:B8"/>
    <mergeCell ref="C7:C8"/>
    <mergeCell ref="D7:G7"/>
    <mergeCell ref="H7:K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showGridLines="0" workbookViewId="0">
      <selection activeCell="B4" sqref="B4:E39"/>
    </sheetView>
  </sheetViews>
  <sheetFormatPr baseColWidth="10" defaultRowHeight="15" x14ac:dyDescent="0.25"/>
  <cols>
    <col min="2" max="2" width="28.5703125" customWidth="1"/>
    <col min="3" max="3" width="15.28515625" bestFit="1" customWidth="1"/>
    <col min="4" max="4" width="24.140625" bestFit="1" customWidth="1"/>
    <col min="5" max="5" width="19.85546875" bestFit="1" customWidth="1"/>
  </cols>
  <sheetData>
    <row r="2" spans="2:5" x14ac:dyDescent="0.25">
      <c r="B2" s="601" t="s">
        <v>7</v>
      </c>
    </row>
    <row r="4" spans="2:5" ht="27.75" customHeight="1" x14ac:dyDescent="0.25">
      <c r="B4" s="1003" t="s">
        <v>475</v>
      </c>
      <c r="C4" s="1003"/>
      <c r="D4" s="1003"/>
      <c r="E4" s="1003"/>
    </row>
    <row r="5" spans="2:5" x14ac:dyDescent="0.25">
      <c r="B5" s="211" t="s">
        <v>476</v>
      </c>
      <c r="C5" s="212"/>
      <c r="D5" s="212"/>
      <c r="E5" s="212"/>
    </row>
    <row r="6" spans="2:5" ht="15.75" thickBot="1" x14ac:dyDescent="0.3">
      <c r="B6" s="180"/>
      <c r="C6" s="180"/>
      <c r="D6" s="180"/>
      <c r="E6" s="180"/>
    </row>
    <row r="7" spans="2:5" x14ac:dyDescent="0.25">
      <c r="B7" s="1004" t="s">
        <v>477</v>
      </c>
      <c r="C7" s="1006" t="s">
        <v>478</v>
      </c>
      <c r="D7" s="1008" t="s">
        <v>479</v>
      </c>
      <c r="E7" s="1010" t="s">
        <v>480</v>
      </c>
    </row>
    <row r="8" spans="2:5" x14ac:dyDescent="0.25">
      <c r="B8" s="1005"/>
      <c r="C8" s="1007"/>
      <c r="D8" s="1009"/>
      <c r="E8" s="1011"/>
    </row>
    <row r="9" spans="2:5" x14ac:dyDescent="0.25">
      <c r="B9" s="213" t="s">
        <v>10</v>
      </c>
      <c r="C9" s="213" t="s">
        <v>11</v>
      </c>
      <c r="D9" s="213" t="s">
        <v>12</v>
      </c>
      <c r="E9" s="214" t="s">
        <v>13</v>
      </c>
    </row>
    <row r="10" spans="2:5" x14ac:dyDescent="0.25">
      <c r="B10" s="215" t="s">
        <v>19</v>
      </c>
      <c r="C10" s="216">
        <v>96</v>
      </c>
      <c r="D10" s="217">
        <v>55.5</v>
      </c>
      <c r="E10" s="218">
        <v>79.2</v>
      </c>
    </row>
    <row r="11" spans="2:5" x14ac:dyDescent="0.25">
      <c r="B11" s="219" t="s">
        <v>481</v>
      </c>
      <c r="C11" s="220"/>
      <c r="D11" s="220"/>
      <c r="E11" s="221"/>
    </row>
    <row r="12" spans="2:5" x14ac:dyDescent="0.25">
      <c r="B12" s="94" t="s">
        <v>482</v>
      </c>
      <c r="C12" s="222">
        <v>94.4</v>
      </c>
      <c r="D12" s="222">
        <v>49</v>
      </c>
      <c r="E12" s="223">
        <v>76.5</v>
      </c>
    </row>
    <row r="13" spans="2:5" x14ac:dyDescent="0.25">
      <c r="B13" s="224" t="s">
        <v>440</v>
      </c>
      <c r="C13" s="225">
        <v>97.1</v>
      </c>
      <c r="D13" s="225">
        <v>59.8</v>
      </c>
      <c r="E13" s="226">
        <v>81</v>
      </c>
    </row>
    <row r="14" spans="2:5" x14ac:dyDescent="0.25">
      <c r="B14" s="219" t="s">
        <v>483</v>
      </c>
      <c r="C14" s="220"/>
      <c r="D14" s="220"/>
      <c r="E14" s="221"/>
    </row>
    <row r="15" spans="2:5" x14ac:dyDescent="0.25">
      <c r="B15" s="94" t="s">
        <v>484</v>
      </c>
      <c r="C15" s="222">
        <v>94.2</v>
      </c>
      <c r="D15" s="227">
        <v>47.3</v>
      </c>
      <c r="E15" s="228">
        <v>78.599999999999994</v>
      </c>
    </row>
    <row r="16" spans="2:5" x14ac:dyDescent="0.25">
      <c r="B16" s="224" t="s">
        <v>485</v>
      </c>
      <c r="C16" s="225">
        <v>95.9</v>
      </c>
      <c r="D16" s="225">
        <v>62.5</v>
      </c>
      <c r="E16" s="226">
        <v>80.3</v>
      </c>
    </row>
    <row r="17" spans="2:5" x14ac:dyDescent="0.25">
      <c r="B17" s="94" t="s">
        <v>486</v>
      </c>
      <c r="C17" s="222">
        <v>95.4</v>
      </c>
      <c r="D17" s="227">
        <v>58.4</v>
      </c>
      <c r="E17" s="228">
        <v>80.900000000000006</v>
      </c>
    </row>
    <row r="18" spans="2:5" x14ac:dyDescent="0.25">
      <c r="B18" s="224" t="s">
        <v>487</v>
      </c>
      <c r="C18" s="225">
        <v>93.7</v>
      </c>
      <c r="D18" s="225">
        <v>57.2</v>
      </c>
      <c r="E18" s="226">
        <v>80.2</v>
      </c>
    </row>
    <row r="19" spans="2:5" x14ac:dyDescent="0.25">
      <c r="B19" s="94" t="s">
        <v>488</v>
      </c>
      <c r="C19" s="222">
        <v>96.5</v>
      </c>
      <c r="D19" s="227">
        <v>56.1</v>
      </c>
      <c r="E19" s="228">
        <v>81.099999999999994</v>
      </c>
    </row>
    <row r="20" spans="2:5" x14ac:dyDescent="0.25">
      <c r="B20" s="224" t="s">
        <v>489</v>
      </c>
      <c r="C20" s="225">
        <v>97.1</v>
      </c>
      <c r="D20" s="225">
        <v>54.2</v>
      </c>
      <c r="E20" s="226">
        <v>78.900000000000006</v>
      </c>
    </row>
    <row r="21" spans="2:5" x14ac:dyDescent="0.25">
      <c r="B21" s="94" t="s">
        <v>490</v>
      </c>
      <c r="C21" s="222">
        <v>97.3</v>
      </c>
      <c r="D21" s="227">
        <v>59.8</v>
      </c>
      <c r="E21" s="228">
        <v>79</v>
      </c>
    </row>
    <row r="22" spans="2:5" x14ac:dyDescent="0.25">
      <c r="B22" s="224" t="s">
        <v>36</v>
      </c>
      <c r="C22" s="225">
        <v>97.6</v>
      </c>
      <c r="D22" s="225">
        <v>52.9</v>
      </c>
      <c r="E22" s="226">
        <v>71.8</v>
      </c>
    </row>
    <row r="23" spans="2:5" x14ac:dyDescent="0.25">
      <c r="B23" s="219" t="s">
        <v>491</v>
      </c>
      <c r="C23" s="220"/>
      <c r="D23" s="220"/>
      <c r="E23" s="221"/>
    </row>
    <row r="24" spans="2:5" x14ac:dyDescent="0.25">
      <c r="B24" s="94" t="s">
        <v>441</v>
      </c>
      <c r="C24" s="222">
        <v>97.1</v>
      </c>
      <c r="D24" s="222">
        <v>59.6</v>
      </c>
      <c r="E24" s="223">
        <v>79.400000000000006</v>
      </c>
    </row>
    <row r="25" spans="2:5" x14ac:dyDescent="0.25">
      <c r="B25" s="224" t="s">
        <v>492</v>
      </c>
      <c r="C25" s="225">
        <v>95.2</v>
      </c>
      <c r="D25" s="225">
        <v>52.4</v>
      </c>
      <c r="E25" s="226">
        <v>79.099999999999994</v>
      </c>
    </row>
    <row r="26" spans="2:5" x14ac:dyDescent="0.25">
      <c r="B26" s="219" t="s">
        <v>493</v>
      </c>
      <c r="C26" s="220"/>
      <c r="D26" s="220"/>
      <c r="E26" s="221"/>
    </row>
    <row r="27" spans="2:5" x14ac:dyDescent="0.25">
      <c r="B27" s="94" t="s">
        <v>494</v>
      </c>
      <c r="C27" s="222">
        <v>96.9</v>
      </c>
      <c r="D27" s="227">
        <v>60.7</v>
      </c>
      <c r="E27" s="229">
        <v>80.5</v>
      </c>
    </row>
    <row r="28" spans="2:5" x14ac:dyDescent="0.25">
      <c r="B28" s="224" t="s">
        <v>495</v>
      </c>
      <c r="C28" s="225">
        <v>96.7</v>
      </c>
      <c r="D28" s="225">
        <v>56.9</v>
      </c>
      <c r="E28" s="230">
        <v>80.5</v>
      </c>
    </row>
    <row r="29" spans="2:5" x14ac:dyDescent="0.25">
      <c r="B29" s="94" t="s">
        <v>496</v>
      </c>
      <c r="C29" s="222">
        <v>93.3</v>
      </c>
      <c r="D29" s="227">
        <v>47.7</v>
      </c>
      <c r="E29" s="228">
        <v>75.599999999999994</v>
      </c>
    </row>
    <row r="30" spans="2:5" x14ac:dyDescent="0.25">
      <c r="B30" s="224" t="s">
        <v>497</v>
      </c>
      <c r="C30" s="225">
        <v>94.1</v>
      </c>
      <c r="D30" s="225">
        <v>41.3</v>
      </c>
      <c r="E30" s="226">
        <v>72.3</v>
      </c>
    </row>
    <row r="31" spans="2:5" x14ac:dyDescent="0.25">
      <c r="B31" s="219" t="s">
        <v>498</v>
      </c>
      <c r="C31" s="220"/>
      <c r="D31" s="220"/>
      <c r="E31" s="221"/>
    </row>
    <row r="32" spans="2:5" x14ac:dyDescent="0.25">
      <c r="B32" s="94" t="s">
        <v>499</v>
      </c>
      <c r="C32" s="222">
        <v>94.9</v>
      </c>
      <c r="D32" s="222">
        <v>49.2</v>
      </c>
      <c r="E32" s="223">
        <v>78</v>
      </c>
    </row>
    <row r="33" spans="2:5" x14ac:dyDescent="0.25">
      <c r="B33" s="224" t="s">
        <v>500</v>
      </c>
      <c r="C33" s="225">
        <v>97.6</v>
      </c>
      <c r="D33" s="225">
        <v>63.8</v>
      </c>
      <c r="E33" s="226">
        <v>81</v>
      </c>
    </row>
    <row r="34" spans="2:5" x14ac:dyDescent="0.25">
      <c r="B34" s="94" t="s">
        <v>501</v>
      </c>
      <c r="C34" s="222">
        <v>96.3</v>
      </c>
      <c r="D34" s="222">
        <v>63.6</v>
      </c>
      <c r="E34" s="223">
        <v>79.7</v>
      </c>
    </row>
    <row r="35" spans="2:5" x14ac:dyDescent="0.25">
      <c r="B35" s="219" t="s">
        <v>502</v>
      </c>
      <c r="C35" s="220"/>
      <c r="D35" s="220"/>
      <c r="E35" s="221"/>
    </row>
    <row r="36" spans="2:5" x14ac:dyDescent="0.25">
      <c r="B36" s="94" t="s">
        <v>503</v>
      </c>
      <c r="C36" s="222">
        <v>94.9</v>
      </c>
      <c r="D36" s="222">
        <v>49.2</v>
      </c>
      <c r="E36" s="223">
        <v>78.099999999999994</v>
      </c>
    </row>
    <row r="37" spans="2:5" x14ac:dyDescent="0.25">
      <c r="B37" s="224" t="s">
        <v>504</v>
      </c>
      <c r="C37" s="225">
        <v>97.6</v>
      </c>
      <c r="D37" s="225">
        <v>63.9</v>
      </c>
      <c r="E37" s="226">
        <v>80.900000000000006</v>
      </c>
    </row>
    <row r="38" spans="2:5" ht="15.75" thickBot="1" x14ac:dyDescent="0.3">
      <c r="B38" s="103" t="s">
        <v>505</v>
      </c>
      <c r="C38" s="231">
        <v>88.2</v>
      </c>
      <c r="D38" s="231">
        <v>35.1</v>
      </c>
      <c r="E38" s="232">
        <v>57.8</v>
      </c>
    </row>
    <row r="39" spans="2:5" x14ac:dyDescent="0.25">
      <c r="B39" s="23" t="s">
        <v>506</v>
      </c>
      <c r="C39" s="23"/>
      <c r="D39" s="23"/>
      <c r="E39" s="23"/>
    </row>
  </sheetData>
  <mergeCells count="5">
    <mergeCell ref="B4:E4"/>
    <mergeCell ref="B7:B8"/>
    <mergeCell ref="C7:C8"/>
    <mergeCell ref="D7:D8"/>
    <mergeCell ref="E7:E8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1"/>
  <sheetViews>
    <sheetView showGridLines="0" topLeftCell="A25" workbookViewId="0">
      <selection activeCell="B41" sqref="B41"/>
    </sheetView>
  </sheetViews>
  <sheetFormatPr baseColWidth="10" defaultRowHeight="15" x14ac:dyDescent="0.25"/>
  <cols>
    <col min="2" max="2" width="24" customWidth="1"/>
    <col min="3" max="3" width="14.28515625" bestFit="1" customWidth="1"/>
    <col min="4" max="5" width="14.5703125" bestFit="1" customWidth="1"/>
    <col min="6" max="6" width="20.28515625" bestFit="1" customWidth="1"/>
  </cols>
  <sheetData>
    <row r="2" spans="2:6" x14ac:dyDescent="0.25">
      <c r="B2" s="601" t="s">
        <v>7</v>
      </c>
    </row>
    <row r="4" spans="2:6" ht="27.75" customHeight="1" x14ac:dyDescent="0.25">
      <c r="B4" s="948" t="s">
        <v>507</v>
      </c>
      <c r="C4" s="948"/>
      <c r="D4" s="948"/>
      <c r="E4" s="948"/>
      <c r="F4" s="948"/>
    </row>
    <row r="5" spans="2:6" x14ac:dyDescent="0.25">
      <c r="B5" s="110" t="s">
        <v>508</v>
      </c>
      <c r="C5" s="23"/>
      <c r="D5" s="106"/>
      <c r="E5" s="106"/>
      <c r="F5" s="106"/>
    </row>
    <row r="6" spans="2:6" ht="15.75" thickBot="1" x14ac:dyDescent="0.3">
      <c r="B6" s="180"/>
      <c r="C6" s="180"/>
      <c r="D6" s="180"/>
      <c r="E6" s="180"/>
      <c r="F6" s="180"/>
    </row>
    <row r="7" spans="2:6" ht="24" x14ac:dyDescent="0.25">
      <c r="B7" s="1012" t="s">
        <v>19</v>
      </c>
      <c r="C7" s="1006" t="s">
        <v>509</v>
      </c>
      <c r="D7" s="1006"/>
      <c r="E7" s="1006"/>
      <c r="F7" s="239" t="s">
        <v>510</v>
      </c>
    </row>
    <row r="8" spans="2:6" ht="24" x14ac:dyDescent="0.25">
      <c r="B8" s="1013"/>
      <c r="C8" s="236" t="s">
        <v>511</v>
      </c>
      <c r="D8" s="237" t="s">
        <v>512</v>
      </c>
      <c r="E8" s="236" t="s">
        <v>513</v>
      </c>
      <c r="F8" s="240" t="s">
        <v>514</v>
      </c>
    </row>
    <row r="9" spans="2:6" x14ac:dyDescent="0.25">
      <c r="B9" s="1014"/>
      <c r="C9" s="241">
        <v>21</v>
      </c>
      <c r="D9" s="242">
        <v>2.9</v>
      </c>
      <c r="E9" s="241">
        <v>4.2</v>
      </c>
      <c r="F9" s="243">
        <v>93.7</v>
      </c>
    </row>
    <row r="10" spans="2:6" x14ac:dyDescent="0.25">
      <c r="B10" s="213" t="s">
        <v>10</v>
      </c>
      <c r="C10" s="213" t="s">
        <v>11</v>
      </c>
      <c r="D10" s="213" t="s">
        <v>12</v>
      </c>
      <c r="E10" s="213" t="s">
        <v>13</v>
      </c>
      <c r="F10" s="214" t="s">
        <v>14</v>
      </c>
    </row>
    <row r="11" spans="2:6" x14ac:dyDescent="0.25">
      <c r="B11" s="219" t="s">
        <v>481</v>
      </c>
      <c r="C11" s="244"/>
      <c r="D11" s="244"/>
      <c r="E11" s="244"/>
      <c r="F11" s="245"/>
    </row>
    <row r="12" spans="2:6" x14ac:dyDescent="0.25">
      <c r="B12" s="94" t="s">
        <v>482</v>
      </c>
      <c r="C12" s="222">
        <v>19.600000000000001</v>
      </c>
      <c r="D12" s="222">
        <v>0.6</v>
      </c>
      <c r="E12" s="222">
        <v>1.3</v>
      </c>
      <c r="F12" s="229">
        <v>90.8</v>
      </c>
    </row>
    <row r="13" spans="2:6" x14ac:dyDescent="0.25">
      <c r="B13" s="224" t="s">
        <v>440</v>
      </c>
      <c r="C13" s="225">
        <v>21.8</v>
      </c>
      <c r="D13" s="225">
        <v>4.5999999999999996</v>
      </c>
      <c r="E13" s="225">
        <v>5</v>
      </c>
      <c r="F13" s="230">
        <v>95.4</v>
      </c>
    </row>
    <row r="14" spans="2:6" x14ac:dyDescent="0.25">
      <c r="B14" s="219" t="s">
        <v>483</v>
      </c>
      <c r="C14" s="246"/>
      <c r="D14" s="246"/>
      <c r="E14" s="246"/>
      <c r="F14" s="247"/>
    </row>
    <row r="15" spans="2:6" x14ac:dyDescent="0.25">
      <c r="B15" s="94" t="s">
        <v>484</v>
      </c>
      <c r="C15" s="222">
        <v>13.8</v>
      </c>
      <c r="D15" s="227">
        <v>0.5</v>
      </c>
      <c r="E15" s="227">
        <v>0.6</v>
      </c>
      <c r="F15" s="229">
        <v>91.2</v>
      </c>
    </row>
    <row r="16" spans="2:6" x14ac:dyDescent="0.25">
      <c r="B16" s="224" t="s">
        <v>485</v>
      </c>
      <c r="C16" s="225">
        <v>21.3</v>
      </c>
      <c r="D16" s="225">
        <v>5.9</v>
      </c>
      <c r="E16" s="225">
        <v>6</v>
      </c>
      <c r="F16" s="230">
        <v>95.5</v>
      </c>
    </row>
    <row r="17" spans="2:6" x14ac:dyDescent="0.25">
      <c r="B17" s="94" t="s">
        <v>486</v>
      </c>
      <c r="C17" s="222">
        <v>22.8</v>
      </c>
      <c r="D17" s="227">
        <v>0.5</v>
      </c>
      <c r="E17" s="227">
        <v>1.5</v>
      </c>
      <c r="F17" s="229">
        <v>91.5</v>
      </c>
    </row>
    <row r="18" spans="2:6" x14ac:dyDescent="0.25">
      <c r="B18" s="224" t="s">
        <v>487</v>
      </c>
      <c r="C18" s="225">
        <v>18</v>
      </c>
      <c r="D18" s="225">
        <v>0.4</v>
      </c>
      <c r="E18" s="225">
        <v>1.8</v>
      </c>
      <c r="F18" s="230">
        <v>94.2</v>
      </c>
    </row>
    <row r="19" spans="2:6" x14ac:dyDescent="0.25">
      <c r="B19" s="94" t="s">
        <v>488</v>
      </c>
      <c r="C19" s="222">
        <v>19.2</v>
      </c>
      <c r="D19" s="227">
        <v>0.5</v>
      </c>
      <c r="E19" s="227">
        <v>3</v>
      </c>
      <c r="F19" s="229">
        <v>93.7</v>
      </c>
    </row>
    <row r="20" spans="2:6" x14ac:dyDescent="0.25">
      <c r="B20" s="224" t="s">
        <v>489</v>
      </c>
      <c r="C20" s="225">
        <v>21.5</v>
      </c>
      <c r="D20" s="225">
        <v>4.4000000000000004</v>
      </c>
      <c r="E20" s="225">
        <v>4.9000000000000004</v>
      </c>
      <c r="F20" s="230">
        <v>94.5</v>
      </c>
    </row>
    <row r="21" spans="2:6" x14ac:dyDescent="0.25">
      <c r="B21" s="94" t="s">
        <v>490</v>
      </c>
      <c r="C21" s="222">
        <v>22.8</v>
      </c>
      <c r="D21" s="227">
        <v>5.0999999999999996</v>
      </c>
      <c r="E21" s="227">
        <v>5.4</v>
      </c>
      <c r="F21" s="229">
        <v>93.2</v>
      </c>
    </row>
    <row r="22" spans="2:6" x14ac:dyDescent="0.25">
      <c r="B22" s="224" t="s">
        <v>36</v>
      </c>
      <c r="C22" s="225">
        <v>21.7</v>
      </c>
      <c r="D22" s="225">
        <v>3.8</v>
      </c>
      <c r="E22" s="225">
        <v>3.9</v>
      </c>
      <c r="F22" s="230">
        <v>96.3</v>
      </c>
    </row>
    <row r="23" spans="2:6" x14ac:dyDescent="0.25">
      <c r="B23" s="219" t="s">
        <v>515</v>
      </c>
      <c r="C23" s="246"/>
      <c r="D23" s="246"/>
      <c r="E23" s="246"/>
      <c r="F23" s="247"/>
    </row>
    <row r="24" spans="2:6" x14ac:dyDescent="0.25">
      <c r="B24" s="94" t="s">
        <v>441</v>
      </c>
      <c r="C24" s="222">
        <v>22.6</v>
      </c>
      <c r="D24" s="222">
        <v>5.2</v>
      </c>
      <c r="E24" s="222">
        <v>5.6</v>
      </c>
      <c r="F24" s="229">
        <v>95.3</v>
      </c>
    </row>
    <row r="25" spans="2:6" x14ac:dyDescent="0.25">
      <c r="B25" s="224" t="s">
        <v>492</v>
      </c>
      <c r="C25" s="225">
        <v>17.899999999999999</v>
      </c>
      <c r="D25" s="225">
        <v>0.9</v>
      </c>
      <c r="E25" s="225">
        <v>1.5</v>
      </c>
      <c r="F25" s="230">
        <v>92.2</v>
      </c>
    </row>
    <row r="26" spans="2:6" x14ac:dyDescent="0.25">
      <c r="B26" s="219" t="s">
        <v>516</v>
      </c>
      <c r="C26" s="246"/>
      <c r="D26" s="246"/>
      <c r="E26" s="246"/>
      <c r="F26" s="247"/>
    </row>
    <row r="27" spans="2:6" x14ac:dyDescent="0.25">
      <c r="B27" s="94" t="s">
        <v>494</v>
      </c>
      <c r="C27" s="222">
        <v>21.9</v>
      </c>
      <c r="D27" s="227">
        <v>5.2</v>
      </c>
      <c r="E27" s="195">
        <v>5.3</v>
      </c>
      <c r="F27" s="229">
        <v>93.6</v>
      </c>
    </row>
    <row r="28" spans="2:6" x14ac:dyDescent="0.25">
      <c r="B28" s="224" t="s">
        <v>495</v>
      </c>
      <c r="C28" s="225">
        <v>21.3</v>
      </c>
      <c r="D28" s="225">
        <v>4</v>
      </c>
      <c r="E28" s="248">
        <v>4.5</v>
      </c>
      <c r="F28" s="230">
        <v>96.8</v>
      </c>
    </row>
    <row r="29" spans="2:6" x14ac:dyDescent="0.25">
      <c r="B29" s="94" t="s">
        <v>496</v>
      </c>
      <c r="C29" s="222">
        <v>14.1</v>
      </c>
      <c r="D29" s="227">
        <v>0.5</v>
      </c>
      <c r="E29" s="195">
        <v>0.6</v>
      </c>
      <c r="F29" s="229">
        <v>86.8</v>
      </c>
    </row>
    <row r="30" spans="2:6" x14ac:dyDescent="0.25">
      <c r="B30" s="224" t="s">
        <v>497</v>
      </c>
      <c r="C30" s="225">
        <v>8.1</v>
      </c>
      <c r="D30" s="225">
        <v>0.3</v>
      </c>
      <c r="E30" s="248">
        <v>0.3</v>
      </c>
      <c r="F30" s="230">
        <v>84.7</v>
      </c>
    </row>
    <row r="31" spans="2:6" x14ac:dyDescent="0.25">
      <c r="B31" s="219" t="s">
        <v>498</v>
      </c>
      <c r="C31" s="246"/>
      <c r="D31" s="246"/>
      <c r="E31" s="249"/>
      <c r="F31" s="247"/>
    </row>
    <row r="32" spans="2:6" x14ac:dyDescent="0.25">
      <c r="B32" s="94" t="s">
        <v>499</v>
      </c>
      <c r="C32" s="222">
        <v>18.3</v>
      </c>
      <c r="D32" s="222">
        <v>1</v>
      </c>
      <c r="E32" s="195">
        <v>1.5</v>
      </c>
      <c r="F32" s="229">
        <v>92.8</v>
      </c>
    </row>
    <row r="33" spans="2:6" x14ac:dyDescent="0.25">
      <c r="B33" s="224" t="s">
        <v>500</v>
      </c>
      <c r="C33" s="225">
        <v>22.6</v>
      </c>
      <c r="D33" s="225">
        <v>5.0999999999999996</v>
      </c>
      <c r="E33" s="225">
        <v>5.4</v>
      </c>
      <c r="F33" s="230">
        <v>84.9</v>
      </c>
    </row>
    <row r="34" spans="2:6" x14ac:dyDescent="0.25">
      <c r="B34" s="94" t="s">
        <v>501</v>
      </c>
      <c r="C34" s="222">
        <v>21.4</v>
      </c>
      <c r="D34" s="222">
        <v>5</v>
      </c>
      <c r="E34" s="222">
        <v>5.2</v>
      </c>
      <c r="F34" s="229">
        <v>94.7</v>
      </c>
    </row>
    <row r="35" spans="2:6" x14ac:dyDescent="0.25">
      <c r="B35" s="219" t="s">
        <v>502</v>
      </c>
      <c r="C35" s="246"/>
      <c r="D35" s="246"/>
      <c r="E35" s="246"/>
      <c r="F35" s="247"/>
    </row>
    <row r="36" spans="2:6" x14ac:dyDescent="0.25">
      <c r="B36" s="94" t="s">
        <v>503</v>
      </c>
      <c r="C36" s="222">
        <v>18.399999999999999</v>
      </c>
      <c r="D36" s="222">
        <v>1</v>
      </c>
      <c r="E36" s="222">
        <v>1.6</v>
      </c>
      <c r="F36" s="229">
        <v>92.7</v>
      </c>
    </row>
    <row r="37" spans="2:6" ht="15.75" thickBot="1" x14ac:dyDescent="0.3">
      <c r="B37" s="250" t="s">
        <v>504</v>
      </c>
      <c r="C37" s="251">
        <v>22.4</v>
      </c>
      <c r="D37" s="251">
        <v>5.0999999999999996</v>
      </c>
      <c r="E37" s="251">
        <v>5.4</v>
      </c>
      <c r="F37" s="252">
        <v>94.9</v>
      </c>
    </row>
    <row r="38" spans="2:6" x14ac:dyDescent="0.25">
      <c r="B38" s="23" t="s">
        <v>517</v>
      </c>
      <c r="C38" s="23"/>
      <c r="D38" s="23"/>
      <c r="E38" s="23"/>
      <c r="F38" s="23"/>
    </row>
    <row r="39" spans="2:6" x14ac:dyDescent="0.25">
      <c r="B39" s="253" t="s">
        <v>518</v>
      </c>
      <c r="C39" s="2"/>
      <c r="D39" s="23"/>
      <c r="E39" s="23"/>
      <c r="F39" s="23"/>
    </row>
    <row r="40" spans="2:6" x14ac:dyDescent="0.25">
      <c r="B40" s="2" t="s">
        <v>519</v>
      </c>
      <c r="C40" s="2"/>
      <c r="D40" s="23"/>
      <c r="E40" s="23"/>
      <c r="F40" s="23"/>
    </row>
    <row r="41" spans="2:6" x14ac:dyDescent="0.25">
      <c r="B41" s="2" t="s">
        <v>520</v>
      </c>
      <c r="C41" s="2"/>
      <c r="D41" s="23"/>
      <c r="E41" s="23"/>
      <c r="F41" s="23"/>
    </row>
  </sheetData>
  <mergeCells count="3">
    <mergeCell ref="B4:F4"/>
    <mergeCell ref="B7:B9"/>
    <mergeCell ref="C7:E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showGridLines="0" topLeftCell="A25" workbookViewId="0">
      <selection activeCell="E43" sqref="E43"/>
    </sheetView>
  </sheetViews>
  <sheetFormatPr baseColWidth="10" defaultRowHeight="15" x14ac:dyDescent="0.25"/>
  <cols>
    <col min="2" max="2" width="22.28515625" customWidth="1"/>
    <col min="3" max="8" width="13.5703125" customWidth="1"/>
    <col min="9" max="9" width="14.7109375" customWidth="1"/>
    <col min="10" max="11" width="13.5703125" customWidth="1"/>
  </cols>
  <sheetData>
    <row r="2" spans="2:11" x14ac:dyDescent="0.25">
      <c r="B2" s="601" t="s">
        <v>7</v>
      </c>
    </row>
    <row r="4" spans="2:11" x14ac:dyDescent="0.25">
      <c r="B4" s="32" t="s">
        <v>521</v>
      </c>
      <c r="C4" s="23"/>
      <c r="D4" s="23"/>
      <c r="E4" s="23"/>
      <c r="F4" s="23"/>
      <c r="G4" s="23"/>
      <c r="H4" s="23"/>
      <c r="I4" s="23"/>
      <c r="J4" s="23"/>
      <c r="K4" s="23"/>
    </row>
    <row r="5" spans="2:11" x14ac:dyDescent="0.25">
      <c r="B5" s="2" t="s">
        <v>476</v>
      </c>
      <c r="C5" s="23"/>
      <c r="D5" s="23"/>
      <c r="E5" s="23"/>
      <c r="F5" s="23"/>
      <c r="G5" s="23"/>
      <c r="H5" s="23"/>
      <c r="I5" s="23"/>
      <c r="J5" s="23"/>
      <c r="K5" s="23"/>
    </row>
    <row r="6" spans="2:11" ht="15.75" thickBot="1" x14ac:dyDescent="0.3">
      <c r="B6" s="180"/>
      <c r="C6" s="180"/>
      <c r="D6" s="180"/>
      <c r="E6" s="180"/>
      <c r="F6" s="180"/>
      <c r="G6" s="180"/>
      <c r="H6" s="180"/>
      <c r="I6" s="180"/>
      <c r="J6" s="180"/>
      <c r="K6" s="180"/>
    </row>
    <row r="7" spans="2:11" x14ac:dyDescent="0.25">
      <c r="B7" s="1012" t="s">
        <v>19</v>
      </c>
      <c r="C7" s="1006" t="s">
        <v>522</v>
      </c>
      <c r="D7" s="1006"/>
      <c r="E7" s="1006"/>
      <c r="F7" s="1008" t="s">
        <v>523</v>
      </c>
      <c r="G7" s="1008"/>
      <c r="H7" s="1008"/>
      <c r="I7" s="233" t="s">
        <v>524</v>
      </c>
      <c r="J7" s="234" t="s">
        <v>525</v>
      </c>
      <c r="K7" s="235" t="s">
        <v>526</v>
      </c>
    </row>
    <row r="8" spans="2:11" ht="24" x14ac:dyDescent="0.25">
      <c r="B8" s="1013"/>
      <c r="C8" s="236" t="s">
        <v>527</v>
      </c>
      <c r="D8" s="237" t="s">
        <v>512</v>
      </c>
      <c r="E8" s="236" t="s">
        <v>528</v>
      </c>
      <c r="F8" s="237" t="s">
        <v>527</v>
      </c>
      <c r="G8" s="236" t="s">
        <v>512</v>
      </c>
      <c r="H8" s="237" t="s">
        <v>528</v>
      </c>
      <c r="I8" s="236" t="s">
        <v>529</v>
      </c>
      <c r="J8" s="237" t="s">
        <v>530</v>
      </c>
      <c r="K8" s="238" t="s">
        <v>530</v>
      </c>
    </row>
    <row r="9" spans="2:11" x14ac:dyDescent="0.25">
      <c r="B9" s="1014"/>
      <c r="C9" s="241">
        <v>4.2</v>
      </c>
      <c r="D9" s="242">
        <v>55.6</v>
      </c>
      <c r="E9" s="241">
        <v>20.9</v>
      </c>
      <c r="F9" s="254">
        <v>5.9</v>
      </c>
      <c r="G9" s="255">
        <v>49.6</v>
      </c>
      <c r="H9" s="242">
        <v>19.399999999999999</v>
      </c>
      <c r="I9" s="241">
        <v>71.3</v>
      </c>
      <c r="J9" s="242">
        <v>78.599999999999994</v>
      </c>
      <c r="K9" s="256">
        <v>46.2</v>
      </c>
    </row>
    <row r="10" spans="2:11" x14ac:dyDescent="0.25">
      <c r="B10" s="88" t="s">
        <v>10</v>
      </c>
      <c r="C10" s="88" t="s">
        <v>11</v>
      </c>
      <c r="D10" s="88" t="s">
        <v>12</v>
      </c>
      <c r="E10" s="88" t="s">
        <v>13</v>
      </c>
      <c r="F10" s="88" t="s">
        <v>14</v>
      </c>
      <c r="G10" s="88" t="s">
        <v>15</v>
      </c>
      <c r="H10" s="88" t="s">
        <v>16</v>
      </c>
      <c r="I10" s="88" t="s">
        <v>17</v>
      </c>
      <c r="J10" s="88" t="s">
        <v>18</v>
      </c>
      <c r="K10" s="88" t="s">
        <v>422</v>
      </c>
    </row>
    <row r="11" spans="2:11" x14ac:dyDescent="0.25">
      <c r="B11" s="219" t="s">
        <v>481</v>
      </c>
      <c r="C11" s="246"/>
      <c r="D11" s="246"/>
      <c r="E11" s="246"/>
      <c r="F11" s="249"/>
      <c r="G11" s="249"/>
      <c r="H11" s="246"/>
      <c r="I11" s="246"/>
      <c r="J11" s="246"/>
      <c r="K11" s="257"/>
    </row>
    <row r="12" spans="2:11" x14ac:dyDescent="0.25">
      <c r="B12" s="94" t="s">
        <v>482</v>
      </c>
      <c r="C12" s="222">
        <v>5.5</v>
      </c>
      <c r="D12" s="222">
        <v>37.9</v>
      </c>
      <c r="E12" s="222">
        <v>24.4</v>
      </c>
      <c r="F12" s="195">
        <v>9.9</v>
      </c>
      <c r="G12" s="195">
        <v>32.5</v>
      </c>
      <c r="H12" s="222">
        <v>22.6</v>
      </c>
      <c r="I12" s="222">
        <v>63.7</v>
      </c>
      <c r="J12" s="222">
        <v>64</v>
      </c>
      <c r="K12" s="223">
        <v>39.9</v>
      </c>
    </row>
    <row r="13" spans="2:11" x14ac:dyDescent="0.25">
      <c r="B13" s="224" t="s">
        <v>440</v>
      </c>
      <c r="C13" s="225">
        <v>3.3</v>
      </c>
      <c r="D13" s="225">
        <v>67.400000000000006</v>
      </c>
      <c r="E13" s="225">
        <v>18.600000000000001</v>
      </c>
      <c r="F13" s="248">
        <v>3.4</v>
      </c>
      <c r="G13" s="248">
        <v>60.4</v>
      </c>
      <c r="H13" s="225">
        <v>17.399999999999999</v>
      </c>
      <c r="I13" s="225">
        <v>75.8</v>
      </c>
      <c r="J13" s="225">
        <v>87.2</v>
      </c>
      <c r="K13" s="226">
        <v>50</v>
      </c>
    </row>
    <row r="14" spans="2:11" x14ac:dyDescent="0.25">
      <c r="B14" s="219" t="s">
        <v>483</v>
      </c>
      <c r="C14" s="246"/>
      <c r="D14" s="246"/>
      <c r="E14" s="246"/>
      <c r="F14" s="249"/>
      <c r="G14" s="249"/>
      <c r="H14" s="246"/>
      <c r="I14" s="246"/>
      <c r="J14" s="246"/>
      <c r="K14" s="257"/>
    </row>
    <row r="15" spans="2:11" x14ac:dyDescent="0.25">
      <c r="B15" s="94" t="s">
        <v>484</v>
      </c>
      <c r="C15" s="222">
        <v>2.2999999999999998</v>
      </c>
      <c r="D15" s="227">
        <v>35.6</v>
      </c>
      <c r="E15" s="227">
        <v>22.2</v>
      </c>
      <c r="F15" s="195">
        <v>11.9</v>
      </c>
      <c r="G15" s="195">
        <v>25.8</v>
      </c>
      <c r="H15" s="222">
        <v>22.8</v>
      </c>
      <c r="I15" s="227">
        <v>61.4</v>
      </c>
      <c r="J15" s="227">
        <v>51.1</v>
      </c>
      <c r="K15" s="223">
        <v>30.6</v>
      </c>
    </row>
    <row r="16" spans="2:11" x14ac:dyDescent="0.25">
      <c r="B16" s="224" t="s">
        <v>485</v>
      </c>
      <c r="C16" s="225">
        <v>7.3</v>
      </c>
      <c r="D16" s="225">
        <v>78.2</v>
      </c>
      <c r="E16" s="225">
        <v>6.4</v>
      </c>
      <c r="F16" s="248">
        <v>5.7</v>
      </c>
      <c r="G16" s="248">
        <v>74.400000000000006</v>
      </c>
      <c r="H16" s="225">
        <v>8.4</v>
      </c>
      <c r="I16" s="225">
        <v>60.4</v>
      </c>
      <c r="J16" s="225">
        <v>79.5</v>
      </c>
      <c r="K16" s="226">
        <v>40.1</v>
      </c>
    </row>
    <row r="17" spans="2:11" x14ac:dyDescent="0.25">
      <c r="B17" s="94" t="s">
        <v>486</v>
      </c>
      <c r="C17" s="222">
        <v>9.3000000000000007</v>
      </c>
      <c r="D17" s="227">
        <v>46.2</v>
      </c>
      <c r="E17" s="227">
        <v>18.399999999999999</v>
      </c>
      <c r="F17" s="195">
        <v>10.199999999999999</v>
      </c>
      <c r="G17" s="195">
        <v>36.1</v>
      </c>
      <c r="H17" s="222">
        <v>14.2</v>
      </c>
      <c r="I17" s="227">
        <v>71.2</v>
      </c>
      <c r="J17" s="227">
        <v>68</v>
      </c>
      <c r="K17" s="223">
        <v>55.8</v>
      </c>
    </row>
    <row r="18" spans="2:11" x14ac:dyDescent="0.25">
      <c r="B18" s="224" t="s">
        <v>487</v>
      </c>
      <c r="C18" s="225">
        <v>4.8</v>
      </c>
      <c r="D18" s="225">
        <v>40.299999999999997</v>
      </c>
      <c r="E18" s="225">
        <v>34.9</v>
      </c>
      <c r="F18" s="248">
        <v>3.4</v>
      </c>
      <c r="G18" s="248">
        <v>35.4</v>
      </c>
      <c r="H18" s="225">
        <v>29.5</v>
      </c>
      <c r="I18" s="225">
        <v>81</v>
      </c>
      <c r="J18" s="225">
        <v>71.599999999999994</v>
      </c>
      <c r="K18" s="226">
        <v>36.299999999999997</v>
      </c>
    </row>
    <row r="19" spans="2:11" x14ac:dyDescent="0.25">
      <c r="B19" s="94" t="s">
        <v>488</v>
      </c>
      <c r="C19" s="222">
        <v>4.4000000000000004</v>
      </c>
      <c r="D19" s="227">
        <v>40.6</v>
      </c>
      <c r="E19" s="227">
        <v>30.8</v>
      </c>
      <c r="F19" s="195">
        <v>6.7</v>
      </c>
      <c r="G19" s="195">
        <v>35.799999999999997</v>
      </c>
      <c r="H19" s="222">
        <v>28.3</v>
      </c>
      <c r="I19" s="227">
        <v>67.900000000000006</v>
      </c>
      <c r="J19" s="227">
        <v>82.3</v>
      </c>
      <c r="K19" s="223">
        <v>47.8</v>
      </c>
    </row>
    <row r="20" spans="2:11" x14ac:dyDescent="0.25">
      <c r="B20" s="224" t="s">
        <v>489</v>
      </c>
      <c r="C20" s="225">
        <v>3.5</v>
      </c>
      <c r="D20" s="225">
        <v>63.4</v>
      </c>
      <c r="E20" s="225">
        <v>22.7</v>
      </c>
      <c r="F20" s="248">
        <v>4</v>
      </c>
      <c r="G20" s="248">
        <v>58.3</v>
      </c>
      <c r="H20" s="225">
        <v>20</v>
      </c>
      <c r="I20" s="225">
        <v>74.3</v>
      </c>
      <c r="J20" s="225">
        <v>91</v>
      </c>
      <c r="K20" s="226">
        <v>48.1</v>
      </c>
    </row>
    <row r="21" spans="2:11" x14ac:dyDescent="0.25">
      <c r="B21" s="94" t="s">
        <v>490</v>
      </c>
      <c r="C21" s="222">
        <v>3.1</v>
      </c>
      <c r="D21" s="227">
        <v>62.5</v>
      </c>
      <c r="E21" s="227">
        <v>17.899999999999999</v>
      </c>
      <c r="F21" s="195">
        <v>2.7</v>
      </c>
      <c r="G21" s="195">
        <v>60.4</v>
      </c>
      <c r="H21" s="222">
        <v>15.8</v>
      </c>
      <c r="I21" s="227">
        <v>80.400000000000006</v>
      </c>
      <c r="J21" s="227">
        <v>92</v>
      </c>
      <c r="K21" s="223">
        <v>59.6</v>
      </c>
    </row>
    <row r="22" spans="2:11" x14ac:dyDescent="0.25">
      <c r="B22" s="224" t="s">
        <v>36</v>
      </c>
      <c r="C22" s="225">
        <v>0</v>
      </c>
      <c r="D22" s="225">
        <v>61.7</v>
      </c>
      <c r="E22" s="225">
        <v>22.4</v>
      </c>
      <c r="F22" s="248">
        <v>2.4</v>
      </c>
      <c r="G22" s="248">
        <v>52.1</v>
      </c>
      <c r="H22" s="225">
        <v>20.6</v>
      </c>
      <c r="I22" s="225">
        <v>78.099999999999994</v>
      </c>
      <c r="J22" s="225">
        <v>89</v>
      </c>
      <c r="K22" s="226">
        <v>49.3</v>
      </c>
    </row>
    <row r="23" spans="2:11" x14ac:dyDescent="0.25">
      <c r="B23" s="219" t="s">
        <v>515</v>
      </c>
      <c r="C23" s="246"/>
      <c r="D23" s="246"/>
      <c r="E23" s="246"/>
      <c r="F23" s="249"/>
      <c r="G23" s="249"/>
      <c r="H23" s="246"/>
      <c r="I23" s="246"/>
      <c r="J23" s="246"/>
      <c r="K23" s="257"/>
    </row>
    <row r="24" spans="2:11" x14ac:dyDescent="0.25">
      <c r="B24" s="94" t="s">
        <v>441</v>
      </c>
      <c r="C24" s="222">
        <v>3.8</v>
      </c>
      <c r="D24" s="222">
        <v>71.7</v>
      </c>
      <c r="E24" s="222">
        <v>14.4</v>
      </c>
      <c r="F24" s="195">
        <v>3.2</v>
      </c>
      <c r="G24" s="195">
        <v>66.400000000000006</v>
      </c>
      <c r="H24" s="222">
        <v>15.5</v>
      </c>
      <c r="I24" s="222">
        <v>69.400000000000006</v>
      </c>
      <c r="J24" s="222">
        <v>88.9</v>
      </c>
      <c r="K24" s="223">
        <v>57.9</v>
      </c>
    </row>
    <row r="25" spans="2:11" x14ac:dyDescent="0.25">
      <c r="B25" s="224" t="s">
        <v>492</v>
      </c>
      <c r="C25" s="225">
        <v>4.5</v>
      </c>
      <c r="D25" s="225">
        <v>41.3</v>
      </c>
      <c r="E25" s="225">
        <v>26.7</v>
      </c>
      <c r="F25" s="248">
        <v>8.4</v>
      </c>
      <c r="G25" s="248">
        <v>34.4</v>
      </c>
      <c r="H25" s="225">
        <v>23</v>
      </c>
      <c r="I25" s="225">
        <v>72.900000000000006</v>
      </c>
      <c r="J25" s="225">
        <v>69.599999999999994</v>
      </c>
      <c r="K25" s="226">
        <v>35.6</v>
      </c>
    </row>
    <row r="26" spans="2:11" x14ac:dyDescent="0.25">
      <c r="B26" s="219" t="s">
        <v>516</v>
      </c>
      <c r="C26" s="246"/>
      <c r="D26" s="246"/>
      <c r="E26" s="246"/>
      <c r="F26" s="249"/>
      <c r="G26" s="249"/>
      <c r="H26" s="246"/>
      <c r="I26" s="246"/>
      <c r="J26" s="246"/>
      <c r="K26" s="257"/>
    </row>
    <row r="27" spans="2:11" x14ac:dyDescent="0.25">
      <c r="B27" s="94" t="s">
        <v>494</v>
      </c>
      <c r="C27" s="222">
        <v>3.6</v>
      </c>
      <c r="D27" s="227">
        <v>67.3</v>
      </c>
      <c r="E27" s="195">
        <v>22.5</v>
      </c>
      <c r="F27" s="195">
        <v>3</v>
      </c>
      <c r="G27" s="195">
        <v>64</v>
      </c>
      <c r="H27" s="222">
        <v>19.899999999999999</v>
      </c>
      <c r="I27" s="227">
        <v>75.2</v>
      </c>
      <c r="J27" s="195">
        <v>90</v>
      </c>
      <c r="K27" s="223">
        <v>52.2</v>
      </c>
    </row>
    <row r="28" spans="2:11" x14ac:dyDescent="0.25">
      <c r="B28" s="224" t="s">
        <v>495</v>
      </c>
      <c r="C28" s="225">
        <v>4</v>
      </c>
      <c r="D28" s="225">
        <v>62.6</v>
      </c>
      <c r="E28" s="248">
        <v>19.399999999999999</v>
      </c>
      <c r="F28" s="248">
        <v>5</v>
      </c>
      <c r="G28" s="248">
        <v>55.1</v>
      </c>
      <c r="H28" s="225">
        <v>18.899999999999999</v>
      </c>
      <c r="I28" s="225">
        <v>72.400000000000006</v>
      </c>
      <c r="J28" s="248">
        <v>86.9</v>
      </c>
      <c r="K28" s="226">
        <v>47.2</v>
      </c>
    </row>
    <row r="29" spans="2:11" x14ac:dyDescent="0.25">
      <c r="B29" s="94" t="s">
        <v>496</v>
      </c>
      <c r="C29" s="222">
        <v>5.2</v>
      </c>
      <c r="D29" s="227">
        <v>32.6</v>
      </c>
      <c r="E29" s="195">
        <v>24.3</v>
      </c>
      <c r="F29" s="195">
        <v>10.9</v>
      </c>
      <c r="G29" s="195">
        <v>26.4</v>
      </c>
      <c r="H29" s="222">
        <v>21.3</v>
      </c>
      <c r="I29" s="227">
        <v>67.5</v>
      </c>
      <c r="J29" s="195">
        <v>51.6</v>
      </c>
      <c r="K29" s="223">
        <v>40.200000000000003</v>
      </c>
    </row>
    <row r="30" spans="2:11" x14ac:dyDescent="0.25">
      <c r="B30" s="224" t="s">
        <v>497</v>
      </c>
      <c r="C30" s="225">
        <v>3.9</v>
      </c>
      <c r="D30" s="225">
        <v>5.7</v>
      </c>
      <c r="E30" s="248">
        <v>12</v>
      </c>
      <c r="F30" s="248">
        <v>8.9</v>
      </c>
      <c r="G30" s="248">
        <v>4.7</v>
      </c>
      <c r="H30" s="225">
        <v>9.9</v>
      </c>
      <c r="I30" s="225">
        <v>37.200000000000003</v>
      </c>
      <c r="J30" s="248">
        <v>46.8</v>
      </c>
      <c r="K30" s="226">
        <v>11.1</v>
      </c>
    </row>
    <row r="31" spans="2:11" x14ac:dyDescent="0.25">
      <c r="B31" s="219" t="s">
        <v>498</v>
      </c>
      <c r="C31" s="246"/>
      <c r="D31" s="246"/>
      <c r="E31" s="249"/>
      <c r="F31" s="249"/>
      <c r="G31" s="249"/>
      <c r="H31" s="246"/>
      <c r="I31" s="246"/>
      <c r="J31" s="249"/>
      <c r="K31" s="257"/>
    </row>
    <row r="32" spans="2:11" x14ac:dyDescent="0.25">
      <c r="B32" s="94" t="s">
        <v>499</v>
      </c>
      <c r="C32" s="222">
        <v>5.8</v>
      </c>
      <c r="D32" s="222">
        <v>42.7</v>
      </c>
      <c r="E32" s="195">
        <v>25</v>
      </c>
      <c r="F32" s="195">
        <v>8.8000000000000007</v>
      </c>
      <c r="G32" s="195">
        <v>36.5</v>
      </c>
      <c r="H32" s="222">
        <v>23.2</v>
      </c>
      <c r="I32" s="222">
        <v>72.5</v>
      </c>
      <c r="J32" s="195">
        <v>67.7</v>
      </c>
      <c r="K32" s="223">
        <v>38.5</v>
      </c>
    </row>
    <row r="33" spans="2:11" x14ac:dyDescent="0.25">
      <c r="B33" s="224" t="s">
        <v>500</v>
      </c>
      <c r="C33" s="225">
        <v>2</v>
      </c>
      <c r="D33" s="225">
        <v>75</v>
      </c>
      <c r="E33" s="225">
        <v>15.2</v>
      </c>
      <c r="F33" s="248">
        <v>2.4</v>
      </c>
      <c r="G33" s="248">
        <v>67.7</v>
      </c>
      <c r="H33" s="225">
        <v>14.6</v>
      </c>
      <c r="I33" s="225">
        <v>69.599999999999994</v>
      </c>
      <c r="J33" s="225">
        <v>90.2</v>
      </c>
      <c r="K33" s="226">
        <v>56.5</v>
      </c>
    </row>
    <row r="34" spans="2:11" x14ac:dyDescent="0.25">
      <c r="B34" s="219" t="s">
        <v>502</v>
      </c>
      <c r="C34" s="246"/>
      <c r="D34" s="246"/>
      <c r="E34" s="246"/>
      <c r="F34" s="249"/>
      <c r="G34" s="249"/>
      <c r="H34" s="246"/>
      <c r="I34" s="246"/>
      <c r="J34" s="246"/>
      <c r="K34" s="257"/>
    </row>
    <row r="35" spans="2:11" x14ac:dyDescent="0.25">
      <c r="B35" s="94" t="s">
        <v>503</v>
      </c>
      <c r="C35" s="222">
        <v>5.6</v>
      </c>
      <c r="D35" s="227">
        <v>43</v>
      </c>
      <c r="E35" s="227">
        <v>25</v>
      </c>
      <c r="F35" s="195">
        <v>8.8000000000000007</v>
      </c>
      <c r="G35" s="195">
        <v>36.6</v>
      </c>
      <c r="H35" s="222">
        <v>23.2</v>
      </c>
      <c r="I35" s="227">
        <v>72.400000000000006</v>
      </c>
      <c r="J35" s="227">
        <v>68.099999999999994</v>
      </c>
      <c r="K35" s="223">
        <v>38.6</v>
      </c>
    </row>
    <row r="36" spans="2:11" ht="15.75" thickBot="1" x14ac:dyDescent="0.3">
      <c r="B36" s="250" t="s">
        <v>504</v>
      </c>
      <c r="C36" s="251">
        <v>2</v>
      </c>
      <c r="D36" s="251">
        <v>74.2</v>
      </c>
      <c r="E36" s="251">
        <v>14.8</v>
      </c>
      <c r="F36" s="258">
        <v>2.1</v>
      </c>
      <c r="G36" s="258">
        <v>67</v>
      </c>
      <c r="H36" s="251">
        <v>14.5</v>
      </c>
      <c r="I36" s="251">
        <v>70.099999999999994</v>
      </c>
      <c r="J36" s="251">
        <v>90.6</v>
      </c>
      <c r="K36" s="259">
        <v>55</v>
      </c>
    </row>
    <row r="37" spans="2:11" x14ac:dyDescent="0.25">
      <c r="B37" s="23" t="s">
        <v>531</v>
      </c>
      <c r="C37" s="23"/>
      <c r="D37" s="23"/>
      <c r="E37" s="23"/>
      <c r="F37" s="23"/>
      <c r="G37" s="23"/>
      <c r="H37" s="23"/>
      <c r="I37" s="23"/>
      <c r="J37" s="23"/>
      <c r="K37" s="23"/>
    </row>
    <row r="38" spans="2:11" x14ac:dyDescent="0.25">
      <c r="B38" s="253" t="s">
        <v>518</v>
      </c>
      <c r="C38" s="2"/>
      <c r="D38" s="23"/>
      <c r="E38" s="23"/>
      <c r="F38" s="23"/>
      <c r="G38" s="23"/>
      <c r="H38" s="23"/>
      <c r="I38" s="23"/>
      <c r="J38" s="23"/>
      <c r="K38" s="23"/>
    </row>
    <row r="39" spans="2:11" x14ac:dyDescent="0.25">
      <c r="B39" s="2" t="s">
        <v>519</v>
      </c>
      <c r="C39" s="2"/>
      <c r="D39" s="23"/>
      <c r="E39" s="23"/>
      <c r="F39" s="23"/>
      <c r="G39" s="23"/>
      <c r="H39" s="23"/>
      <c r="I39" s="23"/>
      <c r="J39" s="23"/>
      <c r="K39" s="23"/>
    </row>
    <row r="40" spans="2:11" x14ac:dyDescent="0.25">
      <c r="B40" s="2" t="s">
        <v>520</v>
      </c>
      <c r="C40" s="260"/>
      <c r="D40" s="3"/>
      <c r="E40" s="3"/>
      <c r="F40" s="3"/>
      <c r="G40" s="3"/>
      <c r="H40" s="3"/>
      <c r="I40" s="3"/>
      <c r="J40" s="3"/>
      <c r="K40" s="3"/>
    </row>
  </sheetData>
  <mergeCells count="3">
    <mergeCell ref="B7:B9"/>
    <mergeCell ref="C7:E7"/>
    <mergeCell ref="F7:H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showGridLines="0" workbookViewId="0"/>
  </sheetViews>
  <sheetFormatPr baseColWidth="10" defaultRowHeight="15" x14ac:dyDescent="0.25"/>
  <cols>
    <col min="2" max="2" width="15.85546875" customWidth="1"/>
  </cols>
  <sheetData>
    <row r="2" spans="2:10" x14ac:dyDescent="0.25">
      <c r="B2" s="601" t="s">
        <v>7</v>
      </c>
    </row>
    <row r="4" spans="2:10" x14ac:dyDescent="0.25">
      <c r="B4" s="23" t="s">
        <v>840</v>
      </c>
      <c r="C4" s="3"/>
      <c r="D4" s="3"/>
      <c r="E4" s="3"/>
      <c r="F4" s="3"/>
      <c r="G4" s="3"/>
      <c r="H4" s="3"/>
      <c r="I4" s="3"/>
      <c r="J4" s="3"/>
    </row>
    <row r="5" spans="2:10" x14ac:dyDescent="0.25">
      <c r="B5" s="2" t="s">
        <v>43</v>
      </c>
      <c r="C5" s="3"/>
      <c r="D5" s="3"/>
      <c r="E5" s="3"/>
      <c r="F5" s="3"/>
      <c r="G5" s="3"/>
      <c r="H5" s="3"/>
      <c r="I5" s="3"/>
      <c r="J5" s="3"/>
    </row>
    <row r="6" spans="2:10" ht="15.75" thickBot="1" x14ac:dyDescent="0.3">
      <c r="B6" s="3"/>
      <c r="C6" s="3"/>
      <c r="D6" s="3"/>
      <c r="E6" s="3"/>
      <c r="F6" s="3"/>
      <c r="G6" s="3"/>
      <c r="H6" s="3"/>
      <c r="I6" s="3"/>
      <c r="J6" s="3"/>
    </row>
    <row r="7" spans="2:10" x14ac:dyDescent="0.25">
      <c r="B7" s="24" t="s">
        <v>9</v>
      </c>
      <c r="C7" s="6">
        <v>2008</v>
      </c>
      <c r="D7" s="6">
        <v>2009</v>
      </c>
      <c r="E7" s="6">
        <v>2010</v>
      </c>
      <c r="F7" s="6">
        <v>2011</v>
      </c>
      <c r="G7" s="6">
        <v>2012</v>
      </c>
      <c r="H7" s="6">
        <v>2013</v>
      </c>
      <c r="I7" s="6">
        <v>2014</v>
      </c>
      <c r="J7" s="6">
        <v>2015</v>
      </c>
    </row>
    <row r="8" spans="2:10" x14ac:dyDescent="0.25">
      <c r="B8" s="25" t="s">
        <v>10</v>
      </c>
      <c r="C8" s="9" t="s">
        <v>11</v>
      </c>
      <c r="D8" s="9" t="s">
        <v>12</v>
      </c>
      <c r="E8" s="9" t="s">
        <v>13</v>
      </c>
      <c r="F8" s="9" t="s">
        <v>14</v>
      </c>
      <c r="G8" s="9" t="s">
        <v>15</v>
      </c>
      <c r="H8" s="9" t="s">
        <v>16</v>
      </c>
      <c r="I8" s="9" t="s">
        <v>17</v>
      </c>
      <c r="J8" s="9" t="s">
        <v>18</v>
      </c>
    </row>
    <row r="9" spans="2:10" x14ac:dyDescent="0.25">
      <c r="B9" s="26" t="s">
        <v>44</v>
      </c>
      <c r="C9" s="27">
        <v>125.61246173962297</v>
      </c>
      <c r="D9" s="27">
        <v>128.72794523304842</v>
      </c>
      <c r="E9" s="27">
        <v>131.892714083481</v>
      </c>
      <c r="F9" s="27">
        <v>135.12626083442774</v>
      </c>
      <c r="G9" s="27">
        <v>138.4288088603991</v>
      </c>
      <c r="H9" s="27">
        <v>141.78093287659911</v>
      </c>
      <c r="I9" s="27">
        <v>145.16319466612791</v>
      </c>
      <c r="J9" s="27">
        <v>148.55617188145726</v>
      </c>
    </row>
    <row r="10" spans="2:10" x14ac:dyDescent="0.25">
      <c r="B10" s="13" t="s">
        <v>20</v>
      </c>
      <c r="C10" s="28">
        <v>1408</v>
      </c>
      <c r="D10" s="28">
        <v>1434.431326434619</v>
      </c>
      <c r="E10" s="28">
        <v>1459.8706491063028</v>
      </c>
      <c r="F10" s="28">
        <v>1484.6115565560742</v>
      </c>
      <c r="G10" s="28">
        <v>1508.7426001646904</v>
      </c>
      <c r="H10" s="28">
        <v>1532.274694261524</v>
      </c>
      <c r="I10" s="28">
        <v>1555.2195634311249</v>
      </c>
      <c r="J10" s="28">
        <v>1577.5876193986326</v>
      </c>
    </row>
    <row r="11" spans="2:10" x14ac:dyDescent="0.25">
      <c r="B11" s="16" t="s">
        <v>21</v>
      </c>
      <c r="C11" s="29">
        <v>78.594172736732574</v>
      </c>
      <c r="D11" s="29">
        <v>79.740374609781483</v>
      </c>
      <c r="E11" s="29">
        <v>80.955254942767951</v>
      </c>
      <c r="F11" s="29">
        <v>82.254157734033143</v>
      </c>
      <c r="G11" s="29">
        <v>83.639026101314798</v>
      </c>
      <c r="H11" s="29">
        <v>85.086888657648288</v>
      </c>
      <c r="I11" s="29">
        <v>86.575051873748436</v>
      </c>
      <c r="J11" s="29">
        <v>88.080224954477472</v>
      </c>
    </row>
    <row r="12" spans="2:10" x14ac:dyDescent="0.25">
      <c r="B12" s="13" t="s">
        <v>22</v>
      </c>
      <c r="C12" s="28">
        <v>638.47311827956992</v>
      </c>
      <c r="D12" s="28">
        <v>652.6</v>
      </c>
      <c r="E12" s="28">
        <v>666.74623655913979</v>
      </c>
      <c r="F12" s="28">
        <v>680.94210886459894</v>
      </c>
      <c r="G12" s="28">
        <v>695.2323011882894</v>
      </c>
      <c r="H12" s="28">
        <v>709.56344086021511</v>
      </c>
      <c r="I12" s="28">
        <v>723.88463108701194</v>
      </c>
      <c r="J12" s="28">
        <v>738.1428037172974</v>
      </c>
    </row>
    <row r="13" spans="2:10" x14ac:dyDescent="0.25">
      <c r="B13" s="16" t="s">
        <v>23</v>
      </c>
      <c r="C13" s="29">
        <v>284.26225366346642</v>
      </c>
      <c r="D13" s="29">
        <v>292.55987872662962</v>
      </c>
      <c r="E13" s="29">
        <v>301.04547751389589</v>
      </c>
      <c r="F13" s="29">
        <v>309.73884839359954</v>
      </c>
      <c r="G13" s="29">
        <v>318.65027674959663</v>
      </c>
      <c r="H13" s="29">
        <v>327.74987367357249</v>
      </c>
      <c r="I13" s="29">
        <v>337.00765050280489</v>
      </c>
      <c r="J13" s="29">
        <v>346.39349161618543</v>
      </c>
    </row>
    <row r="14" spans="2:10" x14ac:dyDescent="0.25">
      <c r="B14" s="13" t="s">
        <v>24</v>
      </c>
      <c r="C14" s="28">
        <v>149.45009739042891</v>
      </c>
      <c r="D14" s="28">
        <v>152.95853744618526</v>
      </c>
      <c r="E14" s="28">
        <v>156.43934842779279</v>
      </c>
      <c r="F14" s="28">
        <v>159.90322644007756</v>
      </c>
      <c r="G14" s="28">
        <v>163.36778740491079</v>
      </c>
      <c r="H14" s="28">
        <v>166.81706204379563</v>
      </c>
      <c r="I14" s="28">
        <v>170.23478156326638</v>
      </c>
      <c r="J14" s="28">
        <v>173.60512644231022</v>
      </c>
    </row>
    <row r="15" spans="2:10" x14ac:dyDescent="0.25">
      <c r="B15" s="16" t="s">
        <v>25</v>
      </c>
      <c r="C15" s="29">
        <v>111.48329633147142</v>
      </c>
      <c r="D15" s="29">
        <v>113.27233580238126</v>
      </c>
      <c r="E15" s="29">
        <v>115.18801371226863</v>
      </c>
      <c r="F15" s="29">
        <v>117.28948496589342</v>
      </c>
      <c r="G15" s="29">
        <v>119.54677323058526</v>
      </c>
      <c r="H15" s="29">
        <v>121.9248730964467</v>
      </c>
      <c r="I15" s="29">
        <v>124.38899561563068</v>
      </c>
      <c r="J15" s="29">
        <v>126.90402714721459</v>
      </c>
    </row>
    <row r="16" spans="2:10" x14ac:dyDescent="0.25">
      <c r="B16" s="13" t="s">
        <v>26</v>
      </c>
      <c r="C16" s="28">
        <v>375.60708241631193</v>
      </c>
      <c r="D16" s="28">
        <v>387.56090584331059</v>
      </c>
      <c r="E16" s="28">
        <v>399.68710845692516</v>
      </c>
      <c r="F16" s="28">
        <v>412.01197926538305</v>
      </c>
      <c r="G16" s="28">
        <v>424.57214163397668</v>
      </c>
      <c r="H16" s="28">
        <v>437.32799245994346</v>
      </c>
      <c r="I16" s="28">
        <v>450.24060700221173</v>
      </c>
      <c r="J16" s="28">
        <v>463.27004297717258</v>
      </c>
    </row>
    <row r="17" spans="2:10" x14ac:dyDescent="0.25">
      <c r="B17" s="16" t="s">
        <v>27</v>
      </c>
      <c r="C17" s="29">
        <v>408.81106849643328</v>
      </c>
      <c r="D17" s="29">
        <v>421.91443389326201</v>
      </c>
      <c r="E17" s="29">
        <v>435.28569886389454</v>
      </c>
      <c r="F17" s="29">
        <v>448.98104786076578</v>
      </c>
      <c r="G17" s="29">
        <v>463.05205911952282</v>
      </c>
      <c r="H17" s="29">
        <v>477.41470311027331</v>
      </c>
      <c r="I17" s="29">
        <v>491.98396170808519</v>
      </c>
      <c r="J17" s="29">
        <v>506.6762996805852</v>
      </c>
    </row>
    <row r="18" spans="2:10" x14ac:dyDescent="0.25">
      <c r="B18" s="13" t="s">
        <v>28</v>
      </c>
      <c r="C18" s="28">
        <v>378.05916989510496</v>
      </c>
      <c r="D18" s="28">
        <v>386.70274101077132</v>
      </c>
      <c r="E18" s="28">
        <v>395.52763789658235</v>
      </c>
      <c r="F18" s="28">
        <v>404.59170527342002</v>
      </c>
      <c r="G18" s="28">
        <v>413.92678200500308</v>
      </c>
      <c r="H18" s="28">
        <v>423.4454126089185</v>
      </c>
      <c r="I18" s="28">
        <v>433.06289520711556</v>
      </c>
      <c r="J18" s="28">
        <v>442.69039751500003</v>
      </c>
    </row>
    <row r="19" spans="2:10" x14ac:dyDescent="0.25">
      <c r="B19" s="16" t="s">
        <v>29</v>
      </c>
      <c r="C19" s="29">
        <v>191.65221822257911</v>
      </c>
      <c r="D19" s="29">
        <v>196.20767994993332</v>
      </c>
      <c r="E19" s="29">
        <v>200.90317446771289</v>
      </c>
      <c r="F19" s="29">
        <v>205.76386695776529</v>
      </c>
      <c r="G19" s="29">
        <v>210.79533253513281</v>
      </c>
      <c r="H19" s="29">
        <v>215.9597609561753</v>
      </c>
      <c r="I19" s="29">
        <v>221.21959186072539</v>
      </c>
      <c r="J19" s="29">
        <v>226.53689006340636</v>
      </c>
    </row>
    <row r="20" spans="2:10" x14ac:dyDescent="0.25">
      <c r="B20" s="13" t="s">
        <v>30</v>
      </c>
      <c r="C20" s="28">
        <v>153.21071380375602</v>
      </c>
      <c r="D20" s="28">
        <v>156.67897124901555</v>
      </c>
      <c r="E20" s="28">
        <v>160.22872711120343</v>
      </c>
      <c r="F20" s="28">
        <v>163.88339128397857</v>
      </c>
      <c r="G20" s="28">
        <v>167.65482731971576</v>
      </c>
      <c r="H20" s="28">
        <v>171.50808189655172</v>
      </c>
      <c r="I20" s="28">
        <v>175.40755561812472</v>
      </c>
      <c r="J20" s="28">
        <v>179.31861819982038</v>
      </c>
    </row>
    <row r="21" spans="2:10" x14ac:dyDescent="0.25">
      <c r="B21" s="16" t="s">
        <v>31</v>
      </c>
      <c r="C21" s="29">
        <v>250.74961163390927</v>
      </c>
      <c r="D21" s="29">
        <v>256.60281525956202</v>
      </c>
      <c r="E21" s="29">
        <v>262.65944151563599</v>
      </c>
      <c r="F21" s="29">
        <v>268.9842682529557</v>
      </c>
      <c r="G21" s="29">
        <v>275.56493220341224</v>
      </c>
      <c r="H21" s="29">
        <v>282.30414138749671</v>
      </c>
      <c r="I21" s="29">
        <v>289.10510463878626</v>
      </c>
      <c r="J21" s="29">
        <v>295.87027957122905</v>
      </c>
    </row>
    <row r="22" spans="2:10" x14ac:dyDescent="0.25">
      <c r="B22" s="13" t="s">
        <v>32</v>
      </c>
      <c r="C22" s="28">
        <v>142.77917764243611</v>
      </c>
      <c r="D22" s="28">
        <v>146.66986238781399</v>
      </c>
      <c r="E22" s="28">
        <v>150.59316538320863</v>
      </c>
      <c r="F22" s="28">
        <v>154.57930644518493</v>
      </c>
      <c r="G22" s="28">
        <v>158.64553240590831</v>
      </c>
      <c r="H22" s="28">
        <v>162.74648648648648</v>
      </c>
      <c r="I22" s="28">
        <v>166.83692012420664</v>
      </c>
      <c r="J22" s="28">
        <v>170.87142243208635</v>
      </c>
    </row>
    <row r="23" spans="2:10" x14ac:dyDescent="0.25">
      <c r="B23" s="16" t="s">
        <v>33</v>
      </c>
      <c r="C23" s="29">
        <v>102.77974553257863</v>
      </c>
      <c r="D23" s="29">
        <v>106.32179894701117</v>
      </c>
      <c r="E23" s="29">
        <v>109.97737752996704</v>
      </c>
      <c r="F23" s="29">
        <v>113.75358076326636</v>
      </c>
      <c r="G23" s="29">
        <v>117.65223082652734</v>
      </c>
      <c r="H23" s="29">
        <v>121.66268799236094</v>
      </c>
      <c r="I23" s="29">
        <v>125.77427455201462</v>
      </c>
      <c r="J23" s="29">
        <v>129.97636976878104</v>
      </c>
    </row>
    <row r="24" spans="2:10" x14ac:dyDescent="0.25">
      <c r="B24" s="13" t="s">
        <v>34</v>
      </c>
      <c r="C24" s="28">
        <v>80.680988357681201</v>
      </c>
      <c r="D24" s="28">
        <v>82.546614849002964</v>
      </c>
      <c r="E24" s="28">
        <v>84.512982662872261</v>
      </c>
      <c r="F24" s="28">
        <v>86.594366733816528</v>
      </c>
      <c r="G24" s="28">
        <v>88.790073890349902</v>
      </c>
      <c r="H24" s="28">
        <v>91.078745198463508</v>
      </c>
      <c r="I24" s="28">
        <v>93.438807853020222</v>
      </c>
      <c r="J24" s="28">
        <v>95.849009855575332</v>
      </c>
    </row>
    <row r="25" spans="2:10" x14ac:dyDescent="0.25">
      <c r="B25" s="16" t="s">
        <v>35</v>
      </c>
      <c r="C25" s="29">
        <v>116.78778990857008</v>
      </c>
      <c r="D25" s="29">
        <v>120.44498726361888</v>
      </c>
      <c r="E25" s="29">
        <v>124.21616744014628</v>
      </c>
      <c r="F25" s="29">
        <v>128.11197955134472</v>
      </c>
      <c r="G25" s="29">
        <v>132.11989143669831</v>
      </c>
      <c r="H25" s="29">
        <v>136.2239235551462</v>
      </c>
      <c r="I25" s="29">
        <v>140.40811985071642</v>
      </c>
      <c r="J25" s="29">
        <v>144.65648903980357</v>
      </c>
    </row>
    <row r="26" spans="2:10" x14ac:dyDescent="0.25">
      <c r="B26" s="13" t="s">
        <v>36</v>
      </c>
      <c r="C26" s="28">
        <v>15.725769005005231</v>
      </c>
      <c r="D26" s="28">
        <v>16.423831582862778</v>
      </c>
      <c r="E26" s="28">
        <v>17.116432659822863</v>
      </c>
      <c r="F26" s="28">
        <v>17.802637100712044</v>
      </c>
      <c r="G26" s="28">
        <v>18.485489964852722</v>
      </c>
      <c r="H26" s="28">
        <v>19.166397054721926</v>
      </c>
      <c r="I26" s="28">
        <v>19.846751773929132</v>
      </c>
      <c r="J26" s="28">
        <v>20.527966124385188</v>
      </c>
    </row>
    <row r="27" spans="2:10" x14ac:dyDescent="0.25">
      <c r="B27" s="16" t="s">
        <v>37</v>
      </c>
      <c r="C27" s="29">
        <v>42.447012835390005</v>
      </c>
      <c r="D27" s="29">
        <v>43.52124019368248</v>
      </c>
      <c r="E27" s="29">
        <v>44.617816281675161</v>
      </c>
      <c r="F27" s="29">
        <v>45.740058164813945</v>
      </c>
      <c r="G27" s="29">
        <v>46.889543363471532</v>
      </c>
      <c r="H27" s="29">
        <v>48.061296747067935</v>
      </c>
      <c r="I27" s="29">
        <v>49.250341314667828</v>
      </c>
      <c r="J27" s="29">
        <v>50.451702870868786</v>
      </c>
    </row>
    <row r="28" spans="2:10" x14ac:dyDescent="0.25">
      <c r="B28" s="13" t="s">
        <v>38</v>
      </c>
      <c r="C28" s="28">
        <v>79.298466216205668</v>
      </c>
      <c r="D28" s="28">
        <v>80.205042935283458</v>
      </c>
      <c r="E28" s="28">
        <v>81.230606256638893</v>
      </c>
      <c r="F28" s="28">
        <v>82.39636868953076</v>
      </c>
      <c r="G28" s="28">
        <v>83.683296758702895</v>
      </c>
      <c r="H28" s="28">
        <v>85.059479553903344</v>
      </c>
      <c r="I28" s="28">
        <v>86.493374750334937</v>
      </c>
      <c r="J28" s="28">
        <v>87.952887145018337</v>
      </c>
    </row>
    <row r="29" spans="2:10" x14ac:dyDescent="0.25">
      <c r="B29" s="16" t="s">
        <v>39</v>
      </c>
      <c r="C29" s="29">
        <v>146.44801051179456</v>
      </c>
      <c r="D29" s="29">
        <v>149.50465273323042</v>
      </c>
      <c r="E29" s="29">
        <v>152.70443153934474</v>
      </c>
      <c r="F29" s="29">
        <v>156.09877935954955</v>
      </c>
      <c r="G29" s="29">
        <v>159.66307149014654</v>
      </c>
      <c r="H29" s="29">
        <v>163.36489898989899</v>
      </c>
      <c r="I29" s="29">
        <v>167.17253128495167</v>
      </c>
      <c r="J29" s="29">
        <v>171.05322025037705</v>
      </c>
    </row>
    <row r="30" spans="2:10" x14ac:dyDescent="0.25">
      <c r="B30" s="13" t="s">
        <v>40</v>
      </c>
      <c r="C30" s="28">
        <v>142.47510775063867</v>
      </c>
      <c r="D30" s="28">
        <v>146.2701920569983</v>
      </c>
      <c r="E30" s="28">
        <v>150.22186955479631</v>
      </c>
      <c r="F30" s="28">
        <v>154.34801767850331</v>
      </c>
      <c r="G30" s="28">
        <v>158.65112427771163</v>
      </c>
      <c r="H30" s="28">
        <v>163.10421715947649</v>
      </c>
      <c r="I30" s="28">
        <v>167.68094829580963</v>
      </c>
      <c r="J30" s="28">
        <v>172.35403341128799</v>
      </c>
    </row>
    <row r="31" spans="2:10" ht="15.75" thickBot="1" x14ac:dyDescent="0.3">
      <c r="B31" s="19" t="s">
        <v>41</v>
      </c>
      <c r="C31" s="30">
        <v>129.231394284</v>
      </c>
      <c r="D31" s="30">
        <v>131.09173483479103</v>
      </c>
      <c r="E31" s="30">
        <v>133.10400847562204</v>
      </c>
      <c r="F31" s="30">
        <v>135.46938475251832</v>
      </c>
      <c r="G31" s="30">
        <v>138.06576739807534</v>
      </c>
      <c r="H31" s="30">
        <v>140.84156570363467</v>
      </c>
      <c r="I31" s="30">
        <v>143.74464127674082</v>
      </c>
      <c r="J31" s="30">
        <v>146.72367725063356</v>
      </c>
    </row>
    <row r="32" spans="2:10" x14ac:dyDescent="0.25">
      <c r="B32" s="31" t="s">
        <v>45</v>
      </c>
      <c r="C32" s="23"/>
      <c r="D32" s="23"/>
      <c r="E32" s="3"/>
      <c r="F32" s="3"/>
      <c r="G32" s="3"/>
      <c r="H32" s="3"/>
      <c r="I32" s="3"/>
      <c r="J32" s="3"/>
    </row>
  </sheetData>
  <hyperlinks>
    <hyperlink ref="B2" location="'Índice de cuadros'!A1" display="Índice de cuadros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showGridLines="0" workbookViewId="0">
      <selection activeCell="M11" sqref="M11"/>
    </sheetView>
  </sheetViews>
  <sheetFormatPr baseColWidth="10" defaultRowHeight="15" x14ac:dyDescent="0.25"/>
  <cols>
    <col min="2" max="2" width="18.7109375" customWidth="1"/>
    <col min="3" max="3" width="10.7109375" bestFit="1" customWidth="1"/>
    <col min="9" max="9" width="12.42578125" bestFit="1" customWidth="1"/>
  </cols>
  <sheetData>
    <row r="2" spans="2:10" x14ac:dyDescent="0.25">
      <c r="B2" s="601" t="s">
        <v>7</v>
      </c>
    </row>
    <row r="4" spans="2:10" ht="27" customHeight="1" x14ac:dyDescent="0.25">
      <c r="B4" s="948" t="s">
        <v>532</v>
      </c>
      <c r="C4" s="948"/>
      <c r="D4" s="948"/>
      <c r="E4" s="948"/>
      <c r="F4" s="948"/>
      <c r="G4" s="948"/>
      <c r="H4" s="948"/>
      <c r="I4" s="948"/>
      <c r="J4" s="948"/>
    </row>
    <row r="5" spans="2:10" x14ac:dyDescent="0.25">
      <c r="B5" s="110" t="s">
        <v>476</v>
      </c>
      <c r="C5" s="106"/>
      <c r="D5" s="106"/>
      <c r="E5" s="106"/>
      <c r="F5" s="106"/>
      <c r="G5" s="107"/>
      <c r="H5" s="107"/>
      <c r="I5" s="107"/>
      <c r="J5" s="261"/>
    </row>
    <row r="6" spans="2:10" ht="15.75" thickBot="1" x14ac:dyDescent="0.3">
      <c r="B6" s="262"/>
      <c r="C6" s="262"/>
      <c r="D6" s="262"/>
      <c r="E6" s="262"/>
      <c r="F6" s="262"/>
      <c r="G6" s="262"/>
      <c r="H6" s="262"/>
      <c r="I6" s="262"/>
      <c r="J6" s="263"/>
    </row>
    <row r="7" spans="2:10" x14ac:dyDescent="0.25">
      <c r="B7" s="1004"/>
      <c r="C7" s="1006" t="s">
        <v>494</v>
      </c>
      <c r="D7" s="1008" t="s">
        <v>495</v>
      </c>
      <c r="E7" s="1008"/>
      <c r="F7" s="1006" t="s">
        <v>496</v>
      </c>
      <c r="G7" s="1006"/>
      <c r="H7" s="1008" t="s">
        <v>497</v>
      </c>
      <c r="I7" s="1006" t="s">
        <v>533</v>
      </c>
      <c r="J7" s="1015" t="s">
        <v>19</v>
      </c>
    </row>
    <row r="8" spans="2:10" x14ac:dyDescent="0.25">
      <c r="B8" s="1005"/>
      <c r="C8" s="1007"/>
      <c r="D8" s="237" t="s">
        <v>534</v>
      </c>
      <c r="E8" s="237" t="s">
        <v>535</v>
      </c>
      <c r="F8" s="236" t="s">
        <v>534</v>
      </c>
      <c r="G8" s="236" t="s">
        <v>535</v>
      </c>
      <c r="H8" s="1009"/>
      <c r="I8" s="1007"/>
      <c r="J8" s="1016"/>
    </row>
    <row r="9" spans="2:10" x14ac:dyDescent="0.25">
      <c r="B9" s="215" t="s">
        <v>19</v>
      </c>
      <c r="C9" s="241">
        <v>20.2</v>
      </c>
      <c r="D9" s="242">
        <v>30.8</v>
      </c>
      <c r="E9" s="254">
        <v>15.1</v>
      </c>
      <c r="F9" s="241">
        <v>20.2</v>
      </c>
      <c r="G9" s="241">
        <v>7.1</v>
      </c>
      <c r="H9" s="254">
        <v>5.6</v>
      </c>
      <c r="I9" s="241">
        <v>1</v>
      </c>
      <c r="J9" s="264">
        <f>SUM(C9:I9)</f>
        <v>99.999999999999986</v>
      </c>
    </row>
    <row r="10" spans="2:10" x14ac:dyDescent="0.25">
      <c r="B10" s="213" t="s">
        <v>10</v>
      </c>
      <c r="C10" s="213" t="s">
        <v>11</v>
      </c>
      <c r="D10" s="213" t="s">
        <v>12</v>
      </c>
      <c r="E10" s="213" t="s">
        <v>13</v>
      </c>
      <c r="F10" s="213" t="s">
        <v>14</v>
      </c>
      <c r="G10" s="213" t="s">
        <v>15</v>
      </c>
      <c r="H10" s="213" t="s">
        <v>16</v>
      </c>
      <c r="I10" s="213" t="s">
        <v>17</v>
      </c>
      <c r="J10" s="1132" t="s">
        <v>18</v>
      </c>
    </row>
    <row r="11" spans="2:10" x14ac:dyDescent="0.25">
      <c r="B11" s="219" t="s">
        <v>481</v>
      </c>
      <c r="C11" s="246"/>
      <c r="D11" s="246"/>
      <c r="E11" s="246"/>
      <c r="F11" s="265"/>
      <c r="G11" s="246"/>
      <c r="H11" s="246"/>
      <c r="I11" s="246"/>
      <c r="J11" s="266"/>
    </row>
    <row r="12" spans="2:10" x14ac:dyDescent="0.25">
      <c r="B12" s="94" t="s">
        <v>482</v>
      </c>
      <c r="C12" s="222">
        <v>10</v>
      </c>
      <c r="D12" s="222">
        <v>21.3</v>
      </c>
      <c r="E12" s="222">
        <v>14.6</v>
      </c>
      <c r="F12" s="195">
        <v>29.7</v>
      </c>
      <c r="G12" s="222">
        <v>12.5</v>
      </c>
      <c r="H12" s="222">
        <v>11.1</v>
      </c>
      <c r="I12" s="222">
        <v>0.8</v>
      </c>
      <c r="J12" s="267">
        <f>SUM(C12:I12)</f>
        <v>99.999999999999986</v>
      </c>
    </row>
    <row r="13" spans="2:10" x14ac:dyDescent="0.25">
      <c r="B13" s="224" t="s">
        <v>440</v>
      </c>
      <c r="C13" s="225">
        <v>28.8</v>
      </c>
      <c r="D13" s="225">
        <v>38.799999999999997</v>
      </c>
      <c r="E13" s="225">
        <v>15.4</v>
      </c>
      <c r="F13" s="248">
        <v>12.2</v>
      </c>
      <c r="G13" s="225">
        <v>2.7</v>
      </c>
      <c r="H13" s="225">
        <v>1</v>
      </c>
      <c r="I13" s="225">
        <v>1.1000000000000001</v>
      </c>
      <c r="J13" s="268">
        <f>SUM(C13:I13)</f>
        <v>100</v>
      </c>
    </row>
    <row r="14" spans="2:10" x14ac:dyDescent="0.25">
      <c r="B14" s="219" t="s">
        <v>9</v>
      </c>
      <c r="C14" s="246"/>
      <c r="D14" s="246"/>
      <c r="E14" s="246"/>
      <c r="F14" s="265"/>
      <c r="G14" s="246"/>
      <c r="H14" s="246"/>
      <c r="I14" s="246"/>
      <c r="J14" s="266"/>
    </row>
    <row r="15" spans="2:10" x14ac:dyDescent="0.25">
      <c r="B15" s="94" t="s">
        <v>20</v>
      </c>
      <c r="C15" s="158">
        <v>7.2</v>
      </c>
      <c r="D15" s="75">
        <v>17.899999999999999</v>
      </c>
      <c r="E15" s="75">
        <v>16.600000000000001</v>
      </c>
      <c r="F15" s="269">
        <v>32.700000000000003</v>
      </c>
      <c r="G15" s="158">
        <v>11.7</v>
      </c>
      <c r="H15" s="75">
        <v>13.2</v>
      </c>
      <c r="I15" s="75">
        <v>0.7</v>
      </c>
      <c r="J15" s="267">
        <f>SUM(C15:I15)</f>
        <v>100.00000000000001</v>
      </c>
    </row>
    <row r="16" spans="2:10" x14ac:dyDescent="0.25">
      <c r="B16" s="224" t="s">
        <v>21</v>
      </c>
      <c r="C16" s="270">
        <v>10.9</v>
      </c>
      <c r="D16" s="270">
        <v>26.3</v>
      </c>
      <c r="E16" s="270">
        <v>23.8</v>
      </c>
      <c r="F16" s="271">
        <v>25.7</v>
      </c>
      <c r="G16" s="270">
        <v>9.9</v>
      </c>
      <c r="H16" s="270">
        <v>3.3</v>
      </c>
      <c r="I16" s="270">
        <v>0.1</v>
      </c>
      <c r="J16" s="268">
        <f t="shared" ref="J16:J36" si="0">SUM(C16:I16)</f>
        <v>100</v>
      </c>
    </row>
    <row r="17" spans="2:10" x14ac:dyDescent="0.25">
      <c r="B17" s="94" t="s">
        <v>22</v>
      </c>
      <c r="C17" s="158">
        <v>12.4</v>
      </c>
      <c r="D17" s="75">
        <v>29.6</v>
      </c>
      <c r="E17" s="75">
        <v>18.100000000000001</v>
      </c>
      <c r="F17" s="269">
        <v>24.2</v>
      </c>
      <c r="G17" s="158">
        <v>8.1999999999999993</v>
      </c>
      <c r="H17" s="75">
        <v>5.7</v>
      </c>
      <c r="I17" s="75">
        <v>1.9</v>
      </c>
      <c r="J17" s="267">
        <f t="shared" si="0"/>
        <v>100.10000000000001</v>
      </c>
    </row>
    <row r="18" spans="2:10" x14ac:dyDescent="0.25">
      <c r="B18" s="224" t="s">
        <v>23</v>
      </c>
      <c r="C18" s="270">
        <v>14.7</v>
      </c>
      <c r="D18" s="270">
        <v>34.4</v>
      </c>
      <c r="E18" s="270">
        <v>17.3</v>
      </c>
      <c r="F18" s="271">
        <v>21.4</v>
      </c>
      <c r="G18" s="270">
        <v>8.3000000000000007</v>
      </c>
      <c r="H18" s="270">
        <v>3</v>
      </c>
      <c r="I18" s="270">
        <v>0.8</v>
      </c>
      <c r="J18" s="268">
        <f t="shared" si="0"/>
        <v>99.899999999999977</v>
      </c>
    </row>
    <row r="19" spans="2:10" x14ac:dyDescent="0.25">
      <c r="B19" s="94" t="s">
        <v>24</v>
      </c>
      <c r="C19" s="158">
        <v>13.3</v>
      </c>
      <c r="D19" s="75">
        <v>33.6</v>
      </c>
      <c r="E19" s="75">
        <v>16.899999999999999</v>
      </c>
      <c r="F19" s="269">
        <v>24.6</v>
      </c>
      <c r="G19" s="158">
        <v>6</v>
      </c>
      <c r="H19" s="75">
        <v>4.3</v>
      </c>
      <c r="I19" s="75">
        <v>1.3</v>
      </c>
      <c r="J19" s="267">
        <f t="shared" si="0"/>
        <v>100</v>
      </c>
    </row>
    <row r="20" spans="2:10" x14ac:dyDescent="0.25">
      <c r="B20" s="224" t="s">
        <v>25</v>
      </c>
      <c r="C20" s="270">
        <v>9.9</v>
      </c>
      <c r="D20" s="270">
        <v>33.5</v>
      </c>
      <c r="E20" s="270">
        <v>22.7</v>
      </c>
      <c r="F20" s="271">
        <v>22.1</v>
      </c>
      <c r="G20" s="270">
        <v>7.2</v>
      </c>
      <c r="H20" s="270">
        <v>3.6</v>
      </c>
      <c r="I20" s="270">
        <v>0.9</v>
      </c>
      <c r="J20" s="268">
        <f t="shared" si="0"/>
        <v>99.899999999999991</v>
      </c>
    </row>
    <row r="21" spans="2:10" x14ac:dyDescent="0.25">
      <c r="B21" s="94" t="s">
        <v>26</v>
      </c>
      <c r="C21" s="158">
        <v>31.6</v>
      </c>
      <c r="D21" s="75">
        <v>29</v>
      </c>
      <c r="E21" s="75">
        <v>13.2</v>
      </c>
      <c r="F21" s="269">
        <v>14.5</v>
      </c>
      <c r="G21" s="158">
        <v>9.1</v>
      </c>
      <c r="H21" s="75">
        <v>1.9</v>
      </c>
      <c r="I21" s="75">
        <v>0.6</v>
      </c>
      <c r="J21" s="267">
        <f t="shared" si="0"/>
        <v>99.899999999999991</v>
      </c>
    </row>
    <row r="22" spans="2:10" x14ac:dyDescent="0.25">
      <c r="B22" s="224" t="s">
        <v>27</v>
      </c>
      <c r="C22" s="270">
        <v>28.1</v>
      </c>
      <c r="D22" s="270">
        <v>30.9</v>
      </c>
      <c r="E22" s="270">
        <v>14.4</v>
      </c>
      <c r="F22" s="271">
        <v>16.3</v>
      </c>
      <c r="G22" s="270">
        <v>5.7</v>
      </c>
      <c r="H22" s="270">
        <v>2.7</v>
      </c>
      <c r="I22" s="270">
        <v>1.8</v>
      </c>
      <c r="J22" s="268">
        <f t="shared" si="0"/>
        <v>99.9</v>
      </c>
    </row>
    <row r="23" spans="2:10" x14ac:dyDescent="0.25">
      <c r="B23" s="94" t="s">
        <v>28</v>
      </c>
      <c r="C23" s="158">
        <v>14.4</v>
      </c>
      <c r="D23" s="75">
        <v>30.8</v>
      </c>
      <c r="E23" s="75">
        <v>11</v>
      </c>
      <c r="F23" s="269">
        <v>25.3</v>
      </c>
      <c r="G23" s="158">
        <v>8.5</v>
      </c>
      <c r="H23" s="75">
        <v>9.4</v>
      </c>
      <c r="I23" s="75">
        <v>0.7</v>
      </c>
      <c r="J23" s="267">
        <f t="shared" si="0"/>
        <v>100.10000000000001</v>
      </c>
    </row>
    <row r="24" spans="2:10" x14ac:dyDescent="0.25">
      <c r="B24" s="224" t="s">
        <v>29</v>
      </c>
      <c r="C24" s="270">
        <v>15.2</v>
      </c>
      <c r="D24" s="270">
        <v>36.9</v>
      </c>
      <c r="E24" s="270">
        <v>13.5</v>
      </c>
      <c r="F24" s="271">
        <v>21.3</v>
      </c>
      <c r="G24" s="270">
        <v>8.1</v>
      </c>
      <c r="H24" s="270">
        <v>3.2</v>
      </c>
      <c r="I24" s="270">
        <v>1.8</v>
      </c>
      <c r="J24" s="268">
        <f t="shared" si="0"/>
        <v>99.999999999999986</v>
      </c>
    </row>
    <row r="25" spans="2:10" x14ac:dyDescent="0.25">
      <c r="B25" s="94" t="s">
        <v>30</v>
      </c>
      <c r="C25" s="158">
        <v>15.4</v>
      </c>
      <c r="D25" s="75">
        <v>35.1</v>
      </c>
      <c r="E25" s="75">
        <v>16.2</v>
      </c>
      <c r="F25" s="269">
        <v>20.5</v>
      </c>
      <c r="G25" s="158">
        <v>6.9</v>
      </c>
      <c r="H25" s="75">
        <v>5.0999999999999996</v>
      </c>
      <c r="I25" s="75">
        <v>0.8</v>
      </c>
      <c r="J25" s="267">
        <f t="shared" si="0"/>
        <v>100</v>
      </c>
    </row>
    <row r="26" spans="2:10" x14ac:dyDescent="0.25">
      <c r="B26" s="224" t="s">
        <v>31</v>
      </c>
      <c r="C26" s="270">
        <v>19.3</v>
      </c>
      <c r="D26" s="270">
        <v>39.6</v>
      </c>
      <c r="E26" s="270">
        <v>16.100000000000001</v>
      </c>
      <c r="F26" s="271">
        <v>15.3</v>
      </c>
      <c r="G26" s="270">
        <v>5.9</v>
      </c>
      <c r="H26" s="270">
        <v>3.1</v>
      </c>
      <c r="I26" s="270">
        <v>0.6</v>
      </c>
      <c r="J26" s="268">
        <f t="shared" si="0"/>
        <v>99.899999999999991</v>
      </c>
    </row>
    <row r="27" spans="2:10" x14ac:dyDescent="0.25">
      <c r="B27" s="94" t="s">
        <v>32</v>
      </c>
      <c r="C27" s="158">
        <v>34.4</v>
      </c>
      <c r="D27" s="75">
        <v>39.6</v>
      </c>
      <c r="E27" s="269">
        <v>12.3</v>
      </c>
      <c r="F27" s="269">
        <v>8.3000000000000007</v>
      </c>
      <c r="G27" s="158">
        <v>2.7</v>
      </c>
      <c r="H27" s="75">
        <v>1.9</v>
      </c>
      <c r="I27" s="269">
        <v>0.8</v>
      </c>
      <c r="J27" s="267">
        <f t="shared" si="0"/>
        <v>100</v>
      </c>
    </row>
    <row r="28" spans="2:10" x14ac:dyDescent="0.25">
      <c r="B28" s="224" t="s">
        <v>33</v>
      </c>
      <c r="C28" s="270">
        <v>41.9</v>
      </c>
      <c r="D28" s="270">
        <v>34.299999999999997</v>
      </c>
      <c r="E28" s="271">
        <v>9.6</v>
      </c>
      <c r="F28" s="271">
        <v>8.6999999999999993</v>
      </c>
      <c r="G28" s="270">
        <v>2.9</v>
      </c>
      <c r="H28" s="270">
        <v>2.2000000000000002</v>
      </c>
      <c r="I28" s="271">
        <v>0.4</v>
      </c>
      <c r="J28" s="268">
        <f t="shared" si="0"/>
        <v>100</v>
      </c>
    </row>
    <row r="29" spans="2:10" x14ac:dyDescent="0.25">
      <c r="B29" s="94" t="s">
        <v>34</v>
      </c>
      <c r="C29" s="158">
        <v>32.5</v>
      </c>
      <c r="D29" s="75">
        <v>32.1</v>
      </c>
      <c r="E29" s="269">
        <v>12.1</v>
      </c>
      <c r="F29" s="269">
        <v>13.6</v>
      </c>
      <c r="G29" s="158">
        <v>5.2</v>
      </c>
      <c r="H29" s="75">
        <v>3.5</v>
      </c>
      <c r="I29" s="269">
        <v>1.1000000000000001</v>
      </c>
      <c r="J29" s="267">
        <f t="shared" si="0"/>
        <v>100.09999999999998</v>
      </c>
    </row>
    <row r="30" spans="2:10" x14ac:dyDescent="0.25">
      <c r="B30" s="224" t="s">
        <v>35</v>
      </c>
      <c r="C30" s="270">
        <v>37.799999999999997</v>
      </c>
      <c r="D30" s="270">
        <v>31</v>
      </c>
      <c r="E30" s="271">
        <v>11.9</v>
      </c>
      <c r="F30" s="271">
        <v>11</v>
      </c>
      <c r="G30" s="270">
        <v>3.6</v>
      </c>
      <c r="H30" s="270">
        <v>2.6</v>
      </c>
      <c r="I30" s="271">
        <v>2.2000000000000002</v>
      </c>
      <c r="J30" s="268">
        <f t="shared" si="0"/>
        <v>100.1</v>
      </c>
    </row>
    <row r="31" spans="2:10" x14ac:dyDescent="0.25">
      <c r="B31" s="94" t="s">
        <v>36</v>
      </c>
      <c r="C31" s="158">
        <v>25.2</v>
      </c>
      <c r="D31" s="75">
        <v>34.799999999999997</v>
      </c>
      <c r="E31" s="269">
        <v>13.7</v>
      </c>
      <c r="F31" s="269">
        <v>18</v>
      </c>
      <c r="G31" s="158">
        <v>6.3</v>
      </c>
      <c r="H31" s="75">
        <v>1.7</v>
      </c>
      <c r="I31" s="269">
        <v>0.3</v>
      </c>
      <c r="J31" s="267">
        <f t="shared" si="0"/>
        <v>100</v>
      </c>
    </row>
    <row r="32" spans="2:10" x14ac:dyDescent="0.25">
      <c r="B32" s="224" t="s">
        <v>37</v>
      </c>
      <c r="C32" s="270">
        <v>17.399999999999999</v>
      </c>
      <c r="D32" s="270">
        <v>27.8</v>
      </c>
      <c r="E32" s="271">
        <v>15</v>
      </c>
      <c r="F32" s="271">
        <v>25</v>
      </c>
      <c r="G32" s="270">
        <v>9.5</v>
      </c>
      <c r="H32" s="270">
        <v>3.4</v>
      </c>
      <c r="I32" s="271">
        <v>1.9</v>
      </c>
      <c r="J32" s="268">
        <f t="shared" si="0"/>
        <v>100.00000000000001</v>
      </c>
    </row>
    <row r="33" spans="2:10" x14ac:dyDescent="0.25">
      <c r="B33" s="94" t="s">
        <v>38</v>
      </c>
      <c r="C33" s="158">
        <v>18.399999999999999</v>
      </c>
      <c r="D33" s="75">
        <v>31</v>
      </c>
      <c r="E33" s="75">
        <v>14.3</v>
      </c>
      <c r="F33" s="269">
        <v>22.7</v>
      </c>
      <c r="G33" s="158">
        <v>8.1999999999999993</v>
      </c>
      <c r="H33" s="75">
        <v>5.2</v>
      </c>
      <c r="I33" s="75">
        <v>0.3</v>
      </c>
      <c r="J33" s="267">
        <f t="shared" si="0"/>
        <v>100.10000000000001</v>
      </c>
    </row>
    <row r="34" spans="2:10" x14ac:dyDescent="0.25">
      <c r="B34" s="224" t="s">
        <v>39</v>
      </c>
      <c r="C34" s="270">
        <v>26.5</v>
      </c>
      <c r="D34" s="270">
        <v>27</v>
      </c>
      <c r="E34" s="270">
        <v>18.8</v>
      </c>
      <c r="F34" s="271">
        <v>13.3</v>
      </c>
      <c r="G34" s="270">
        <v>6.4</v>
      </c>
      <c r="H34" s="270">
        <v>6.9</v>
      </c>
      <c r="I34" s="270">
        <v>1.2</v>
      </c>
      <c r="J34" s="268">
        <f t="shared" si="0"/>
        <v>100.10000000000001</v>
      </c>
    </row>
    <row r="35" spans="2:10" x14ac:dyDescent="0.25">
      <c r="B35" s="94" t="s">
        <v>40</v>
      </c>
      <c r="C35" s="158">
        <v>16.399999999999999</v>
      </c>
      <c r="D35" s="75">
        <v>42.1</v>
      </c>
      <c r="E35" s="75">
        <v>11.5</v>
      </c>
      <c r="F35" s="269">
        <v>17.3</v>
      </c>
      <c r="G35" s="158">
        <v>6.8</v>
      </c>
      <c r="H35" s="75">
        <v>5.2</v>
      </c>
      <c r="I35" s="75">
        <v>0.7</v>
      </c>
      <c r="J35" s="267">
        <f t="shared" si="0"/>
        <v>100</v>
      </c>
    </row>
    <row r="36" spans="2:10" x14ac:dyDescent="0.25">
      <c r="B36" s="224" t="s">
        <v>41</v>
      </c>
      <c r="C36" s="270">
        <v>14.4</v>
      </c>
      <c r="D36" s="270">
        <v>37.5</v>
      </c>
      <c r="E36" s="270">
        <v>22</v>
      </c>
      <c r="F36" s="271">
        <v>17.2</v>
      </c>
      <c r="G36" s="270">
        <v>4.5999999999999996</v>
      </c>
      <c r="H36" s="270">
        <v>3.5</v>
      </c>
      <c r="I36" s="270">
        <v>0.9</v>
      </c>
      <c r="J36" s="268">
        <f t="shared" si="0"/>
        <v>100.10000000000001</v>
      </c>
    </row>
    <row r="37" spans="2:10" x14ac:dyDescent="0.25">
      <c r="B37" s="219" t="s">
        <v>536</v>
      </c>
      <c r="C37" s="272"/>
      <c r="D37" s="272"/>
      <c r="E37" s="272"/>
      <c r="F37" s="273"/>
      <c r="G37" s="272"/>
      <c r="H37" s="272"/>
      <c r="I37" s="272"/>
      <c r="J37" s="266"/>
    </row>
    <row r="38" spans="2:10" x14ac:dyDescent="0.25">
      <c r="B38" s="94" t="s">
        <v>50</v>
      </c>
      <c r="C38" s="158">
        <v>7</v>
      </c>
      <c r="D38" s="158">
        <v>26.2</v>
      </c>
      <c r="E38" s="158">
        <v>20.9</v>
      </c>
      <c r="F38" s="269">
        <v>40.700000000000003</v>
      </c>
      <c r="G38" s="158">
        <v>3.6</v>
      </c>
      <c r="H38" s="158">
        <v>1</v>
      </c>
      <c r="I38" s="158">
        <v>0.6</v>
      </c>
      <c r="J38" s="267">
        <f>SUM(C38:I38)</f>
        <v>100</v>
      </c>
    </row>
    <row r="39" spans="2:10" x14ac:dyDescent="0.25">
      <c r="B39" s="224" t="s">
        <v>51</v>
      </c>
      <c r="C39" s="270">
        <v>13.8</v>
      </c>
      <c r="D39" s="270">
        <v>30.4</v>
      </c>
      <c r="E39" s="270">
        <v>15.1</v>
      </c>
      <c r="F39" s="271">
        <v>19.600000000000001</v>
      </c>
      <c r="G39" s="270">
        <v>11.4</v>
      </c>
      <c r="H39" s="270">
        <v>9.1999999999999993</v>
      </c>
      <c r="I39" s="270">
        <v>0.6</v>
      </c>
      <c r="J39" s="268">
        <f t="shared" ref="J39:J47" si="1">SUM(C39:I39)</f>
        <v>100.10000000000001</v>
      </c>
    </row>
    <row r="40" spans="2:10" x14ac:dyDescent="0.25">
      <c r="B40" s="94" t="s">
        <v>52</v>
      </c>
      <c r="C40" s="158">
        <v>19.899999999999999</v>
      </c>
      <c r="D40" s="158">
        <v>32</v>
      </c>
      <c r="E40" s="158">
        <v>15.2</v>
      </c>
      <c r="F40" s="269">
        <v>15.5</v>
      </c>
      <c r="G40" s="158">
        <v>8.6</v>
      </c>
      <c r="H40" s="158">
        <v>7.9</v>
      </c>
      <c r="I40" s="158">
        <v>0.9</v>
      </c>
      <c r="J40" s="267">
        <f t="shared" si="1"/>
        <v>100</v>
      </c>
    </row>
    <row r="41" spans="2:10" x14ac:dyDescent="0.25">
      <c r="B41" s="224" t="s">
        <v>53</v>
      </c>
      <c r="C41" s="270">
        <v>23.9</v>
      </c>
      <c r="D41" s="270">
        <v>33.299999999999997</v>
      </c>
      <c r="E41" s="270">
        <v>12.4</v>
      </c>
      <c r="F41" s="271">
        <v>14.5</v>
      </c>
      <c r="G41" s="270">
        <v>7.8</v>
      </c>
      <c r="H41" s="270">
        <v>6.8</v>
      </c>
      <c r="I41" s="270">
        <v>1.3</v>
      </c>
      <c r="J41" s="268">
        <f t="shared" si="1"/>
        <v>99.999999999999986</v>
      </c>
    </row>
    <row r="42" spans="2:10" x14ac:dyDescent="0.25">
      <c r="B42" s="94" t="s">
        <v>54</v>
      </c>
      <c r="C42" s="158">
        <v>28.5</v>
      </c>
      <c r="D42" s="158">
        <v>37</v>
      </c>
      <c r="E42" s="158">
        <v>11.7</v>
      </c>
      <c r="F42" s="269">
        <v>10.9</v>
      </c>
      <c r="G42" s="158">
        <v>6</v>
      </c>
      <c r="H42" s="158">
        <v>4.8</v>
      </c>
      <c r="I42" s="158">
        <v>1</v>
      </c>
      <c r="J42" s="267">
        <f t="shared" si="1"/>
        <v>99.9</v>
      </c>
    </row>
    <row r="43" spans="2:10" x14ac:dyDescent="0.25">
      <c r="B43" s="224" t="s">
        <v>55</v>
      </c>
      <c r="C43" s="270">
        <v>33.9</v>
      </c>
      <c r="D43" s="270">
        <v>31.8</v>
      </c>
      <c r="E43" s="270">
        <v>11.8</v>
      </c>
      <c r="F43" s="271">
        <v>8.9</v>
      </c>
      <c r="G43" s="270">
        <v>6.4</v>
      </c>
      <c r="H43" s="270">
        <v>5.8</v>
      </c>
      <c r="I43" s="270">
        <v>1.4</v>
      </c>
      <c r="J43" s="268">
        <f t="shared" si="1"/>
        <v>100.00000000000001</v>
      </c>
    </row>
    <row r="44" spans="2:10" x14ac:dyDescent="0.25">
      <c r="B44" s="94" t="s">
        <v>56</v>
      </c>
      <c r="C44" s="158">
        <v>38.5</v>
      </c>
      <c r="D44" s="158">
        <v>28.9</v>
      </c>
      <c r="E44" s="158">
        <v>11</v>
      </c>
      <c r="F44" s="269">
        <v>7.6</v>
      </c>
      <c r="G44" s="158">
        <v>6.8</v>
      </c>
      <c r="H44" s="158">
        <v>5.4</v>
      </c>
      <c r="I44" s="158">
        <v>1.8</v>
      </c>
      <c r="J44" s="267">
        <f t="shared" si="1"/>
        <v>100</v>
      </c>
    </row>
    <row r="45" spans="2:10" x14ac:dyDescent="0.25">
      <c r="B45" s="274" t="s">
        <v>537</v>
      </c>
      <c r="C45" s="272"/>
      <c r="D45" s="272"/>
      <c r="E45" s="272"/>
      <c r="F45" s="275"/>
      <c r="G45" s="272"/>
      <c r="H45" s="272"/>
      <c r="I45" s="272"/>
      <c r="J45" s="276"/>
    </row>
    <row r="46" spans="2:10" x14ac:dyDescent="0.25">
      <c r="B46" s="94" t="s">
        <v>441</v>
      </c>
      <c r="C46" s="158">
        <v>34.700000000000003</v>
      </c>
      <c r="D46" s="158">
        <v>35.6</v>
      </c>
      <c r="E46" s="158">
        <v>13.1</v>
      </c>
      <c r="F46" s="269">
        <v>10.6</v>
      </c>
      <c r="G46" s="158">
        <v>3</v>
      </c>
      <c r="H46" s="158">
        <v>1.7</v>
      </c>
      <c r="I46" s="158">
        <v>1.3</v>
      </c>
      <c r="J46" s="267">
        <f t="shared" si="1"/>
        <v>100</v>
      </c>
    </row>
    <row r="47" spans="2:10" ht="15.75" thickBot="1" x14ac:dyDescent="0.3">
      <c r="B47" s="250" t="s">
        <v>442</v>
      </c>
      <c r="C47" s="277">
        <v>11.1</v>
      </c>
      <c r="D47" s="277">
        <v>27.9</v>
      </c>
      <c r="E47" s="277">
        <v>16.3</v>
      </c>
      <c r="F47" s="278">
        <v>26.2</v>
      </c>
      <c r="G47" s="277">
        <v>9.6999999999999993</v>
      </c>
      <c r="H47" s="277">
        <v>8.1</v>
      </c>
      <c r="I47" s="277">
        <v>0.8</v>
      </c>
      <c r="J47" s="279">
        <f t="shared" si="1"/>
        <v>100.1</v>
      </c>
    </row>
    <row r="48" spans="2:10" x14ac:dyDescent="0.25">
      <c r="B48" s="23" t="s">
        <v>538</v>
      </c>
      <c r="C48" s="280"/>
      <c r="D48" s="280"/>
      <c r="E48" s="281"/>
      <c r="F48" s="280"/>
      <c r="G48" s="281"/>
      <c r="H48" s="280"/>
      <c r="I48" s="280"/>
      <c r="J48" s="261"/>
    </row>
  </sheetData>
  <mergeCells count="8">
    <mergeCell ref="B4:J4"/>
    <mergeCell ref="B7:B8"/>
    <mergeCell ref="C7:C8"/>
    <mergeCell ref="D7:E7"/>
    <mergeCell ref="F7:G7"/>
    <mergeCell ref="H7:H8"/>
    <mergeCell ref="I7:I8"/>
    <mergeCell ref="J7:J8"/>
  </mergeCells>
  <hyperlinks>
    <hyperlink ref="B2" location="'Índice de cuadros'!A1" display="Índice de cuadros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showGridLines="0" workbookViewId="0">
      <selection activeCell="B2" sqref="B2"/>
    </sheetView>
  </sheetViews>
  <sheetFormatPr baseColWidth="10" defaultRowHeight="15" x14ac:dyDescent="0.25"/>
  <cols>
    <col min="2" max="2" width="20.28515625" customWidth="1"/>
    <col min="3" max="8" width="20.5703125" customWidth="1"/>
  </cols>
  <sheetData>
    <row r="2" spans="2:8" x14ac:dyDescent="0.25">
      <c r="B2" s="601" t="s">
        <v>7</v>
      </c>
    </row>
    <row r="4" spans="2:8" ht="28.5" customHeight="1" x14ac:dyDescent="0.25">
      <c r="B4" s="1017" t="s">
        <v>539</v>
      </c>
      <c r="C4" s="1017"/>
      <c r="D4" s="1017"/>
      <c r="E4" s="1017"/>
      <c r="F4" s="1017"/>
      <c r="G4" s="1017"/>
      <c r="H4" s="1017"/>
    </row>
    <row r="5" spans="2:8" x14ac:dyDescent="0.25">
      <c r="B5" s="282" t="s">
        <v>476</v>
      </c>
      <c r="C5" s="283"/>
      <c r="D5" s="283"/>
      <c r="E5" s="283"/>
      <c r="F5" s="283"/>
      <c r="G5" s="283"/>
      <c r="H5" s="283"/>
    </row>
    <row r="6" spans="2:8" ht="15.75" thickBot="1" x14ac:dyDescent="0.3">
      <c r="B6" s="180"/>
      <c r="C6" s="284"/>
      <c r="D6" s="284"/>
      <c r="E6" s="284"/>
      <c r="F6" s="284"/>
      <c r="G6" s="284"/>
      <c r="H6" s="284"/>
    </row>
    <row r="7" spans="2:8" x14ac:dyDescent="0.25">
      <c r="B7" s="1018"/>
      <c r="C7" s="1006" t="s">
        <v>540</v>
      </c>
      <c r="D7" s="1008" t="s">
        <v>541</v>
      </c>
      <c r="E7" s="1006" t="s">
        <v>542</v>
      </c>
      <c r="F7" s="1006"/>
      <c r="G7" s="1008" t="s">
        <v>543</v>
      </c>
      <c r="H7" s="1010" t="s">
        <v>544</v>
      </c>
    </row>
    <row r="8" spans="2:8" x14ac:dyDescent="0.25">
      <c r="B8" s="1019"/>
      <c r="C8" s="1007"/>
      <c r="D8" s="1009"/>
      <c r="E8" s="236" t="s">
        <v>545</v>
      </c>
      <c r="F8" s="236" t="s">
        <v>546</v>
      </c>
      <c r="G8" s="1009"/>
      <c r="H8" s="1011"/>
    </row>
    <row r="9" spans="2:8" x14ac:dyDescent="0.25">
      <c r="B9" s="285" t="s">
        <v>19</v>
      </c>
      <c r="C9" s="286">
        <v>58.3</v>
      </c>
      <c r="D9" s="287">
        <v>2.8</v>
      </c>
      <c r="E9" s="286">
        <v>60.3</v>
      </c>
      <c r="F9" s="286">
        <v>71.400000000000006</v>
      </c>
      <c r="G9" s="287">
        <v>66.8</v>
      </c>
      <c r="H9" s="288">
        <v>38.1</v>
      </c>
    </row>
    <row r="10" spans="2:8" x14ac:dyDescent="0.25">
      <c r="B10" s="289" t="s">
        <v>10</v>
      </c>
      <c r="C10" s="289" t="s">
        <v>11</v>
      </c>
      <c r="D10" s="289" t="s">
        <v>12</v>
      </c>
      <c r="E10" s="289" t="s">
        <v>13</v>
      </c>
      <c r="F10" s="289" t="s">
        <v>14</v>
      </c>
      <c r="G10" s="289" t="s">
        <v>15</v>
      </c>
      <c r="H10" s="289" t="s">
        <v>16</v>
      </c>
    </row>
    <row r="11" spans="2:8" x14ac:dyDescent="0.25">
      <c r="B11" s="274" t="s">
        <v>481</v>
      </c>
      <c r="C11" s="244"/>
      <c r="D11" s="244"/>
      <c r="E11" s="244"/>
      <c r="F11" s="290"/>
      <c r="G11" s="290"/>
      <c r="H11" s="291"/>
    </row>
    <row r="12" spans="2:8" x14ac:dyDescent="0.25">
      <c r="B12" s="94" t="s">
        <v>482</v>
      </c>
      <c r="C12" s="222">
        <v>75.099999999999994</v>
      </c>
      <c r="D12" s="227">
        <v>1</v>
      </c>
      <c r="E12" s="227">
        <v>74.8</v>
      </c>
      <c r="F12" s="195">
        <v>89</v>
      </c>
      <c r="G12" s="195">
        <v>69.7</v>
      </c>
      <c r="H12" s="229">
        <v>51.8</v>
      </c>
    </row>
    <row r="13" spans="2:8" x14ac:dyDescent="0.25">
      <c r="B13" s="224" t="s">
        <v>440</v>
      </c>
      <c r="C13" s="225">
        <v>44</v>
      </c>
      <c r="D13" s="225">
        <v>4.2</v>
      </c>
      <c r="E13" s="225">
        <v>48.1</v>
      </c>
      <c r="F13" s="248">
        <v>56.5</v>
      </c>
      <c r="G13" s="248">
        <v>64.400000000000006</v>
      </c>
      <c r="H13" s="230">
        <v>26.6</v>
      </c>
    </row>
    <row r="14" spans="2:8" x14ac:dyDescent="0.25">
      <c r="B14" s="274" t="s">
        <v>536</v>
      </c>
      <c r="C14" s="246"/>
      <c r="D14" s="246"/>
      <c r="E14" s="246"/>
      <c r="F14" s="249"/>
      <c r="G14" s="249"/>
      <c r="H14" s="247"/>
    </row>
    <row r="15" spans="2:8" x14ac:dyDescent="0.25">
      <c r="B15" s="94" t="s">
        <v>50</v>
      </c>
      <c r="C15" s="222">
        <v>74.5</v>
      </c>
      <c r="D15" s="222">
        <v>2.1</v>
      </c>
      <c r="E15" s="222">
        <v>74</v>
      </c>
      <c r="F15" s="195">
        <v>74.599999999999994</v>
      </c>
      <c r="G15" s="195">
        <v>76.099999999999994</v>
      </c>
      <c r="H15" s="229">
        <v>49.8</v>
      </c>
    </row>
    <row r="16" spans="2:8" x14ac:dyDescent="0.25">
      <c r="B16" s="224" t="s">
        <v>51</v>
      </c>
      <c r="C16" s="225">
        <v>63.8</v>
      </c>
      <c r="D16" s="225">
        <v>3.7</v>
      </c>
      <c r="E16" s="225">
        <v>63.7</v>
      </c>
      <c r="F16" s="248">
        <v>72.2</v>
      </c>
      <c r="G16" s="248">
        <v>67.099999999999994</v>
      </c>
      <c r="H16" s="230">
        <v>39.299999999999997</v>
      </c>
    </row>
    <row r="17" spans="2:8" x14ac:dyDescent="0.25">
      <c r="B17" s="94" t="s">
        <v>52</v>
      </c>
      <c r="C17" s="222">
        <v>58.2</v>
      </c>
      <c r="D17" s="222">
        <v>3.4</v>
      </c>
      <c r="E17" s="222">
        <v>58.5</v>
      </c>
      <c r="F17" s="195">
        <v>70.3</v>
      </c>
      <c r="G17" s="195">
        <v>63.4</v>
      </c>
      <c r="H17" s="229">
        <v>36.299999999999997</v>
      </c>
    </row>
    <row r="18" spans="2:8" x14ac:dyDescent="0.25">
      <c r="B18" s="224" t="s">
        <v>53</v>
      </c>
      <c r="C18" s="225">
        <v>53.8</v>
      </c>
      <c r="D18" s="225">
        <v>3.2</v>
      </c>
      <c r="E18" s="225">
        <v>55.9</v>
      </c>
      <c r="F18" s="248">
        <v>70.8</v>
      </c>
      <c r="G18" s="248">
        <v>62.1</v>
      </c>
      <c r="H18" s="230">
        <v>33.9</v>
      </c>
    </row>
    <row r="19" spans="2:8" x14ac:dyDescent="0.25">
      <c r="B19" s="94" t="s">
        <v>54</v>
      </c>
      <c r="C19" s="222">
        <v>46.7</v>
      </c>
      <c r="D19" s="222">
        <v>2.5</v>
      </c>
      <c r="E19" s="222">
        <v>52.5</v>
      </c>
      <c r="F19" s="195">
        <v>68.5</v>
      </c>
      <c r="G19" s="195">
        <v>65.400000000000006</v>
      </c>
      <c r="H19" s="229">
        <v>34</v>
      </c>
    </row>
    <row r="20" spans="2:8" x14ac:dyDescent="0.25">
      <c r="B20" s="224" t="s">
        <v>55</v>
      </c>
      <c r="C20" s="225">
        <v>44.8</v>
      </c>
      <c r="D20" s="225">
        <v>2.6</v>
      </c>
      <c r="E20" s="225">
        <v>51.3</v>
      </c>
      <c r="F20" s="248">
        <v>67.400000000000006</v>
      </c>
      <c r="G20" s="248">
        <v>60.3</v>
      </c>
      <c r="H20" s="230">
        <v>29.8</v>
      </c>
    </row>
    <row r="21" spans="2:8" x14ac:dyDescent="0.25">
      <c r="B21" s="94" t="s">
        <v>56</v>
      </c>
      <c r="C21" s="222">
        <v>39.200000000000003</v>
      </c>
      <c r="D21" s="222">
        <v>1.1000000000000001</v>
      </c>
      <c r="E21" s="222">
        <v>46.1</v>
      </c>
      <c r="F21" s="195">
        <v>72.2</v>
      </c>
      <c r="G21" s="195">
        <v>62.9</v>
      </c>
      <c r="H21" s="229">
        <v>28.3</v>
      </c>
    </row>
    <row r="22" spans="2:8" x14ac:dyDescent="0.25">
      <c r="B22" s="274" t="s">
        <v>537</v>
      </c>
      <c r="C22" s="246"/>
      <c r="D22" s="246"/>
      <c r="E22" s="246"/>
      <c r="F22" s="249"/>
      <c r="G22" s="249"/>
      <c r="H22" s="247"/>
    </row>
    <row r="23" spans="2:8" x14ac:dyDescent="0.25">
      <c r="B23" s="94" t="s">
        <v>441</v>
      </c>
      <c r="C23" s="222">
        <v>35.9</v>
      </c>
      <c r="D23" s="222">
        <v>4.3</v>
      </c>
      <c r="E23" s="222">
        <v>41.9</v>
      </c>
      <c r="F23" s="195">
        <v>51.4</v>
      </c>
      <c r="G23" s="195">
        <v>64.5</v>
      </c>
      <c r="H23" s="229">
        <v>23.4</v>
      </c>
    </row>
    <row r="24" spans="2:8" x14ac:dyDescent="0.25">
      <c r="B24" s="224" t="s">
        <v>442</v>
      </c>
      <c r="C24" s="225">
        <v>72.2</v>
      </c>
      <c r="D24" s="225">
        <v>1.8</v>
      </c>
      <c r="E24" s="225">
        <v>71.8</v>
      </c>
      <c r="F24" s="248">
        <v>83.8</v>
      </c>
      <c r="G24" s="248">
        <v>68.2</v>
      </c>
      <c r="H24" s="230">
        <v>74.3</v>
      </c>
    </row>
    <row r="25" spans="2:8" x14ac:dyDescent="0.25">
      <c r="B25" s="274" t="s">
        <v>516</v>
      </c>
      <c r="C25" s="246"/>
      <c r="D25" s="246"/>
      <c r="E25" s="246"/>
      <c r="F25" s="249"/>
      <c r="G25" s="249"/>
      <c r="H25" s="247"/>
    </row>
    <row r="26" spans="2:8" x14ac:dyDescent="0.25">
      <c r="B26" s="94" t="s">
        <v>494</v>
      </c>
      <c r="C26" s="222">
        <v>0.8</v>
      </c>
      <c r="D26" s="227">
        <v>0.6</v>
      </c>
      <c r="E26" s="227">
        <v>3.9</v>
      </c>
      <c r="F26" s="195">
        <v>39</v>
      </c>
      <c r="G26" s="195">
        <v>53.6</v>
      </c>
      <c r="H26" s="229">
        <v>1.7</v>
      </c>
    </row>
    <row r="27" spans="2:8" x14ac:dyDescent="0.25">
      <c r="B27" s="224" t="s">
        <v>547</v>
      </c>
      <c r="C27" s="225">
        <v>41.7</v>
      </c>
      <c r="D27" s="225">
        <v>6.6</v>
      </c>
      <c r="E27" s="225">
        <v>58.1</v>
      </c>
      <c r="F27" s="248">
        <v>65.599999999999994</v>
      </c>
      <c r="G27" s="248">
        <v>65.3</v>
      </c>
      <c r="H27" s="230">
        <v>30.7</v>
      </c>
    </row>
    <row r="28" spans="2:8" x14ac:dyDescent="0.25">
      <c r="B28" s="94" t="s">
        <v>548</v>
      </c>
      <c r="C28" s="222">
        <v>79.900000000000006</v>
      </c>
      <c r="D28" s="227">
        <v>2.8</v>
      </c>
      <c r="E28" s="227">
        <v>77.2</v>
      </c>
      <c r="F28" s="195">
        <v>79.900000000000006</v>
      </c>
      <c r="G28" s="195">
        <v>72.400000000000006</v>
      </c>
      <c r="H28" s="229">
        <v>48.5</v>
      </c>
    </row>
    <row r="29" spans="2:8" x14ac:dyDescent="0.25">
      <c r="B29" s="224" t="s">
        <v>549</v>
      </c>
      <c r="C29" s="225">
        <v>100</v>
      </c>
      <c r="D29" s="225">
        <v>0.6</v>
      </c>
      <c r="E29" s="225">
        <v>88.2</v>
      </c>
      <c r="F29" s="248">
        <v>91.2</v>
      </c>
      <c r="G29" s="248">
        <v>75.5</v>
      </c>
      <c r="H29" s="230">
        <v>62.2</v>
      </c>
    </row>
    <row r="30" spans="2:8" x14ac:dyDescent="0.25">
      <c r="B30" s="94" t="s">
        <v>550</v>
      </c>
      <c r="C30" s="222">
        <v>100</v>
      </c>
      <c r="D30" s="227">
        <v>0.5</v>
      </c>
      <c r="E30" s="227">
        <v>90.5</v>
      </c>
      <c r="F30" s="195">
        <v>95.3</v>
      </c>
      <c r="G30" s="195">
        <v>69.099999999999994</v>
      </c>
      <c r="H30" s="229">
        <v>62.1</v>
      </c>
    </row>
    <row r="31" spans="2:8" x14ac:dyDescent="0.25">
      <c r="B31" s="224" t="s">
        <v>497</v>
      </c>
      <c r="C31" s="225">
        <v>100</v>
      </c>
      <c r="D31" s="225">
        <v>0</v>
      </c>
      <c r="E31" s="225">
        <v>92.3</v>
      </c>
      <c r="F31" s="248">
        <v>96.1</v>
      </c>
      <c r="G31" s="248">
        <v>73.5</v>
      </c>
      <c r="H31" s="230">
        <v>67.2</v>
      </c>
    </row>
    <row r="32" spans="2:8" ht="15.75" thickBot="1" x14ac:dyDescent="0.3">
      <c r="B32" s="103" t="s">
        <v>533</v>
      </c>
      <c r="C32" s="231">
        <v>26.3</v>
      </c>
      <c r="D32" s="292">
        <v>4.0999999999999996</v>
      </c>
      <c r="E32" s="292">
        <v>51.4</v>
      </c>
      <c r="F32" s="293">
        <v>62.6</v>
      </c>
      <c r="G32" s="293">
        <v>64.8</v>
      </c>
      <c r="H32" s="294">
        <v>25.2</v>
      </c>
    </row>
    <row r="33" spans="2:8" x14ac:dyDescent="0.25">
      <c r="B33" s="23" t="s">
        <v>517</v>
      </c>
      <c r="C33" s="295"/>
      <c r="D33" s="295"/>
      <c r="E33" s="295"/>
      <c r="F33" s="295"/>
      <c r="G33" s="295"/>
      <c r="H33" s="295"/>
    </row>
  </sheetData>
  <mergeCells count="7">
    <mergeCell ref="B4:H4"/>
    <mergeCell ref="B7:B8"/>
    <mergeCell ref="C7:C8"/>
    <mergeCell ref="D7:D8"/>
    <mergeCell ref="E7:F7"/>
    <mergeCell ref="G7:G8"/>
    <mergeCell ref="H7:H8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showGridLines="0" topLeftCell="A16" workbookViewId="0">
      <selection activeCell="B34" sqref="B34"/>
    </sheetView>
  </sheetViews>
  <sheetFormatPr baseColWidth="10" defaultRowHeight="15" x14ac:dyDescent="0.25"/>
  <cols>
    <col min="2" max="2" width="18.28515625" customWidth="1"/>
  </cols>
  <sheetData>
    <row r="2" spans="2:20" x14ac:dyDescent="0.25">
      <c r="B2" s="601" t="s">
        <v>7</v>
      </c>
    </row>
    <row r="4" spans="2:20" x14ac:dyDescent="0.25">
      <c r="B4" s="32" t="s">
        <v>551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x14ac:dyDescent="0.25">
      <c r="B5" s="2" t="s">
        <v>552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2:20" ht="15.75" thickBot="1" x14ac:dyDescent="0.3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2:20" x14ac:dyDescent="0.25">
      <c r="B7" s="1022" t="s">
        <v>9</v>
      </c>
      <c r="C7" s="1024">
        <v>2010</v>
      </c>
      <c r="D7" s="1024"/>
      <c r="E7" s="1024"/>
      <c r="F7" s="1020">
        <v>2011</v>
      </c>
      <c r="G7" s="1020"/>
      <c r="H7" s="1020"/>
      <c r="I7" s="1024">
        <v>2012</v>
      </c>
      <c r="J7" s="1024"/>
      <c r="K7" s="1024"/>
      <c r="L7" s="1020">
        <v>2013</v>
      </c>
      <c r="M7" s="1020"/>
      <c r="N7" s="1020"/>
      <c r="O7" s="1024">
        <v>2014</v>
      </c>
      <c r="P7" s="1024"/>
      <c r="Q7" s="1024"/>
      <c r="R7" s="1020">
        <v>2015</v>
      </c>
      <c r="S7" s="1020"/>
      <c r="T7" s="1021"/>
    </row>
    <row r="8" spans="2:20" x14ac:dyDescent="0.25">
      <c r="B8" s="1023"/>
      <c r="C8" s="296" t="s">
        <v>384</v>
      </c>
      <c r="D8" s="297" t="s">
        <v>383</v>
      </c>
      <c r="E8" s="298" t="s">
        <v>19</v>
      </c>
      <c r="F8" s="297" t="s">
        <v>384</v>
      </c>
      <c r="G8" s="298" t="s">
        <v>383</v>
      </c>
      <c r="H8" s="297" t="s">
        <v>19</v>
      </c>
      <c r="I8" s="296" t="s">
        <v>384</v>
      </c>
      <c r="J8" s="297" t="s">
        <v>383</v>
      </c>
      <c r="K8" s="298" t="s">
        <v>19</v>
      </c>
      <c r="L8" s="297" t="s">
        <v>384</v>
      </c>
      <c r="M8" s="298" t="s">
        <v>383</v>
      </c>
      <c r="N8" s="297" t="s">
        <v>19</v>
      </c>
      <c r="O8" s="296" t="s">
        <v>384</v>
      </c>
      <c r="P8" s="297" t="s">
        <v>383</v>
      </c>
      <c r="Q8" s="298" t="s">
        <v>19</v>
      </c>
      <c r="R8" s="297" t="s">
        <v>384</v>
      </c>
      <c r="S8" s="298" t="s">
        <v>383</v>
      </c>
      <c r="T8" s="299" t="s">
        <v>19</v>
      </c>
    </row>
    <row r="9" spans="2:20" x14ac:dyDescent="0.25">
      <c r="B9" s="300" t="s">
        <v>10</v>
      </c>
      <c r="C9" s="300" t="s">
        <v>11</v>
      </c>
      <c r="D9" s="301" t="s">
        <v>12</v>
      </c>
      <c r="E9" s="301" t="s">
        <v>13</v>
      </c>
      <c r="F9" s="301" t="s">
        <v>14</v>
      </c>
      <c r="G9" s="301" t="s">
        <v>15</v>
      </c>
      <c r="H9" s="301" t="s">
        <v>16</v>
      </c>
      <c r="I9" s="301" t="s">
        <v>17</v>
      </c>
      <c r="J9" s="301" t="s">
        <v>18</v>
      </c>
      <c r="K9" s="301" t="s">
        <v>422</v>
      </c>
      <c r="L9" s="301" t="s">
        <v>553</v>
      </c>
      <c r="M9" s="301" t="s">
        <v>554</v>
      </c>
      <c r="N9" s="301" t="s">
        <v>555</v>
      </c>
      <c r="O9" s="301" t="s">
        <v>556</v>
      </c>
      <c r="P9" s="301" t="s">
        <v>557</v>
      </c>
      <c r="Q9" s="301" t="s">
        <v>558</v>
      </c>
      <c r="R9" s="301" t="s">
        <v>559</v>
      </c>
      <c r="S9" s="301" t="s">
        <v>560</v>
      </c>
      <c r="T9" s="302" t="s">
        <v>561</v>
      </c>
    </row>
    <row r="10" spans="2:20" x14ac:dyDescent="0.25">
      <c r="B10" s="303" t="s">
        <v>19</v>
      </c>
      <c r="C10" s="304">
        <f t="shared" ref="C10:T10" si="0">SUBTOTAL(9,C11:C32)</f>
        <v>169606</v>
      </c>
      <c r="D10" s="305">
        <f t="shared" si="0"/>
        <v>169500</v>
      </c>
      <c r="E10" s="304">
        <f t="shared" si="0"/>
        <v>339106</v>
      </c>
      <c r="F10" s="305">
        <f t="shared" si="0"/>
        <v>145156</v>
      </c>
      <c r="G10" s="304">
        <f t="shared" si="0"/>
        <v>146248</v>
      </c>
      <c r="H10" s="305">
        <f t="shared" si="0"/>
        <v>291404</v>
      </c>
      <c r="I10" s="304">
        <f t="shared" si="0"/>
        <v>189029</v>
      </c>
      <c r="J10" s="305">
        <f t="shared" si="0"/>
        <v>202946</v>
      </c>
      <c r="K10" s="304">
        <f t="shared" si="0"/>
        <v>391975</v>
      </c>
      <c r="L10" s="305">
        <f t="shared" si="0"/>
        <v>208999</v>
      </c>
      <c r="M10" s="304">
        <f t="shared" si="0"/>
        <v>223790</v>
      </c>
      <c r="N10" s="305">
        <f t="shared" si="0"/>
        <v>432789</v>
      </c>
      <c r="O10" s="304">
        <f t="shared" si="0"/>
        <v>207233</v>
      </c>
      <c r="P10" s="305">
        <f t="shared" si="0"/>
        <v>220973</v>
      </c>
      <c r="Q10" s="304">
        <f t="shared" si="0"/>
        <v>428206</v>
      </c>
      <c r="R10" s="305">
        <f t="shared" si="0"/>
        <v>159126</v>
      </c>
      <c r="S10" s="304">
        <f t="shared" si="0"/>
        <v>172748</v>
      </c>
      <c r="T10" s="306">
        <f t="shared" si="0"/>
        <v>331874</v>
      </c>
    </row>
    <row r="11" spans="2:20" x14ac:dyDescent="0.25">
      <c r="B11" s="307" t="s">
        <v>562</v>
      </c>
      <c r="C11" s="308">
        <v>15153</v>
      </c>
      <c r="D11" s="308">
        <v>15285</v>
      </c>
      <c r="E11" s="308">
        <f>C11+D11</f>
        <v>30438</v>
      </c>
      <c r="F11" s="308">
        <v>10387</v>
      </c>
      <c r="G11" s="308">
        <v>9835</v>
      </c>
      <c r="H11" s="308">
        <f>F11+G11</f>
        <v>20222</v>
      </c>
      <c r="I11" s="308">
        <v>15584</v>
      </c>
      <c r="J11" s="308">
        <v>15969</v>
      </c>
      <c r="K11" s="308">
        <f>I11+J11</f>
        <v>31553</v>
      </c>
      <c r="L11" s="308">
        <v>16744</v>
      </c>
      <c r="M11" s="308">
        <v>17499</v>
      </c>
      <c r="N11" s="308">
        <f>L11+M11</f>
        <v>34243</v>
      </c>
      <c r="O11" s="309">
        <v>15404</v>
      </c>
      <c r="P11" s="310">
        <v>16258</v>
      </c>
      <c r="Q11" s="310">
        <f>O11+P11</f>
        <v>31662</v>
      </c>
      <c r="R11" s="311">
        <v>10878</v>
      </c>
      <c r="S11" s="308">
        <v>12057</v>
      </c>
      <c r="T11" s="309">
        <f>R11+S11</f>
        <v>22935</v>
      </c>
    </row>
    <row r="12" spans="2:20" x14ac:dyDescent="0.25">
      <c r="B12" s="312" t="s">
        <v>563</v>
      </c>
      <c r="C12" s="313">
        <v>3364</v>
      </c>
      <c r="D12" s="313">
        <v>3217</v>
      </c>
      <c r="E12" s="313">
        <f t="shared" ref="E12:E32" si="1">C12+D12</f>
        <v>6581</v>
      </c>
      <c r="F12" s="313">
        <v>2921</v>
      </c>
      <c r="G12" s="313">
        <v>2906</v>
      </c>
      <c r="H12" s="313">
        <f t="shared" ref="H12:H32" si="2">F12+G12</f>
        <v>5827</v>
      </c>
      <c r="I12" s="313">
        <v>4763</v>
      </c>
      <c r="J12" s="313">
        <v>4956</v>
      </c>
      <c r="K12" s="313">
        <f t="shared" ref="K12:K32" si="3">I12+J12</f>
        <v>9719</v>
      </c>
      <c r="L12" s="313">
        <v>4116</v>
      </c>
      <c r="M12" s="313">
        <v>4326</v>
      </c>
      <c r="N12" s="313">
        <f t="shared" ref="N12:N32" si="4">L12+M12</f>
        <v>8442</v>
      </c>
      <c r="O12" s="314">
        <v>4856</v>
      </c>
      <c r="P12" s="315">
        <v>5127</v>
      </c>
      <c r="Q12" s="315">
        <f t="shared" ref="Q12:Q32" si="5">O12+P12</f>
        <v>9983</v>
      </c>
      <c r="R12" s="316">
        <v>3851</v>
      </c>
      <c r="S12" s="313">
        <v>4024</v>
      </c>
      <c r="T12" s="314">
        <f t="shared" ref="T12:T32" si="6">R12+S12</f>
        <v>7875</v>
      </c>
    </row>
    <row r="13" spans="2:20" x14ac:dyDescent="0.25">
      <c r="B13" s="307" t="s">
        <v>564</v>
      </c>
      <c r="C13" s="308">
        <v>5023</v>
      </c>
      <c r="D13" s="308">
        <v>5396</v>
      </c>
      <c r="E13" s="308">
        <f t="shared" si="1"/>
        <v>10419</v>
      </c>
      <c r="F13" s="308">
        <v>4784</v>
      </c>
      <c r="G13" s="308">
        <v>4973</v>
      </c>
      <c r="H13" s="308">
        <f t="shared" si="2"/>
        <v>9757</v>
      </c>
      <c r="I13" s="308">
        <v>5590</v>
      </c>
      <c r="J13" s="308">
        <v>6098</v>
      </c>
      <c r="K13" s="308">
        <f t="shared" si="3"/>
        <v>11688</v>
      </c>
      <c r="L13" s="308">
        <v>7183</v>
      </c>
      <c r="M13" s="308">
        <v>8027</v>
      </c>
      <c r="N13" s="308">
        <f t="shared" si="4"/>
        <v>15210</v>
      </c>
      <c r="O13" s="309">
        <v>6886</v>
      </c>
      <c r="P13" s="317">
        <v>7571</v>
      </c>
      <c r="Q13" s="318">
        <f t="shared" si="5"/>
        <v>14457</v>
      </c>
      <c r="R13" s="311">
        <v>5113</v>
      </c>
      <c r="S13" s="308">
        <v>5658</v>
      </c>
      <c r="T13" s="309">
        <f t="shared" si="6"/>
        <v>10771</v>
      </c>
    </row>
    <row r="14" spans="2:20" x14ac:dyDescent="0.25">
      <c r="B14" s="312" t="s">
        <v>565</v>
      </c>
      <c r="C14" s="313">
        <v>8176</v>
      </c>
      <c r="D14" s="313">
        <v>8171</v>
      </c>
      <c r="E14" s="313">
        <f t="shared" si="1"/>
        <v>16347</v>
      </c>
      <c r="F14" s="313">
        <v>7185</v>
      </c>
      <c r="G14" s="313">
        <v>7185</v>
      </c>
      <c r="H14" s="313">
        <f t="shared" si="2"/>
        <v>14370</v>
      </c>
      <c r="I14" s="313">
        <v>7993</v>
      </c>
      <c r="J14" s="313">
        <v>8433</v>
      </c>
      <c r="K14" s="313">
        <f t="shared" si="3"/>
        <v>16426</v>
      </c>
      <c r="L14" s="313">
        <v>9279</v>
      </c>
      <c r="M14" s="313">
        <v>9159</v>
      </c>
      <c r="N14" s="313">
        <f t="shared" si="4"/>
        <v>18438</v>
      </c>
      <c r="O14" s="314">
        <v>7804</v>
      </c>
      <c r="P14" s="319">
        <v>7652</v>
      </c>
      <c r="Q14" s="319">
        <f t="shared" si="5"/>
        <v>15456</v>
      </c>
      <c r="R14" s="316">
        <v>6149</v>
      </c>
      <c r="S14" s="313">
        <v>6223</v>
      </c>
      <c r="T14" s="314">
        <f t="shared" si="6"/>
        <v>12372</v>
      </c>
    </row>
    <row r="15" spans="2:20" x14ac:dyDescent="0.25">
      <c r="B15" s="307" t="s">
        <v>566</v>
      </c>
      <c r="C15" s="308">
        <v>8143</v>
      </c>
      <c r="D15" s="308">
        <v>8131</v>
      </c>
      <c r="E15" s="308">
        <f t="shared" si="1"/>
        <v>16274</v>
      </c>
      <c r="F15" s="308">
        <v>6728</v>
      </c>
      <c r="G15" s="308">
        <v>6894</v>
      </c>
      <c r="H15" s="308">
        <f t="shared" si="2"/>
        <v>13622</v>
      </c>
      <c r="I15" s="308">
        <v>8480</v>
      </c>
      <c r="J15" s="308">
        <v>9133</v>
      </c>
      <c r="K15" s="308">
        <f t="shared" si="3"/>
        <v>17613</v>
      </c>
      <c r="L15" s="308">
        <v>9454</v>
      </c>
      <c r="M15" s="308">
        <v>10385</v>
      </c>
      <c r="N15" s="308">
        <f t="shared" si="4"/>
        <v>19839</v>
      </c>
      <c r="O15" s="309">
        <v>12457</v>
      </c>
      <c r="P15" s="310">
        <v>13636</v>
      </c>
      <c r="Q15" s="310">
        <f t="shared" si="5"/>
        <v>26093</v>
      </c>
      <c r="R15" s="311">
        <v>9978</v>
      </c>
      <c r="S15" s="308">
        <v>11018</v>
      </c>
      <c r="T15" s="309">
        <f t="shared" si="6"/>
        <v>20996</v>
      </c>
    </row>
    <row r="16" spans="2:20" x14ac:dyDescent="0.25">
      <c r="B16" s="312" t="s">
        <v>567</v>
      </c>
      <c r="C16" s="313">
        <v>2735</v>
      </c>
      <c r="D16" s="313">
        <v>2791</v>
      </c>
      <c r="E16" s="313">
        <f t="shared" si="1"/>
        <v>5526</v>
      </c>
      <c r="F16" s="313">
        <v>1536</v>
      </c>
      <c r="G16" s="313">
        <v>1553</v>
      </c>
      <c r="H16" s="313">
        <f t="shared" si="2"/>
        <v>3089</v>
      </c>
      <c r="I16" s="313">
        <v>2370</v>
      </c>
      <c r="J16" s="313">
        <v>2854</v>
      </c>
      <c r="K16" s="313">
        <f t="shared" si="3"/>
        <v>5224</v>
      </c>
      <c r="L16" s="313">
        <v>2494</v>
      </c>
      <c r="M16" s="313">
        <v>2883</v>
      </c>
      <c r="N16" s="313">
        <f t="shared" si="4"/>
        <v>5377</v>
      </c>
      <c r="O16" s="314">
        <v>2473</v>
      </c>
      <c r="P16" s="319">
        <v>2872</v>
      </c>
      <c r="Q16" s="319">
        <f t="shared" si="5"/>
        <v>5345</v>
      </c>
      <c r="R16" s="316">
        <v>1923</v>
      </c>
      <c r="S16" s="313">
        <v>2132</v>
      </c>
      <c r="T16" s="314">
        <f t="shared" si="6"/>
        <v>4055</v>
      </c>
    </row>
    <row r="17" spans="2:20" x14ac:dyDescent="0.25">
      <c r="B17" s="307" t="s">
        <v>568</v>
      </c>
      <c r="C17" s="308">
        <v>9688</v>
      </c>
      <c r="D17" s="308">
        <v>10063</v>
      </c>
      <c r="E17" s="308">
        <f t="shared" si="1"/>
        <v>19751</v>
      </c>
      <c r="F17" s="308">
        <v>8515</v>
      </c>
      <c r="G17" s="308">
        <v>8946</v>
      </c>
      <c r="H17" s="308">
        <f t="shared" si="2"/>
        <v>17461</v>
      </c>
      <c r="I17" s="308">
        <v>10469</v>
      </c>
      <c r="J17" s="308">
        <v>12173</v>
      </c>
      <c r="K17" s="308">
        <f t="shared" si="3"/>
        <v>22642</v>
      </c>
      <c r="L17" s="308">
        <v>9920</v>
      </c>
      <c r="M17" s="308">
        <v>11987</v>
      </c>
      <c r="N17" s="308">
        <f t="shared" si="4"/>
        <v>21907</v>
      </c>
      <c r="O17" s="309">
        <v>11150</v>
      </c>
      <c r="P17" s="310">
        <v>12655</v>
      </c>
      <c r="Q17" s="310">
        <f t="shared" si="5"/>
        <v>23805</v>
      </c>
      <c r="R17" s="311">
        <v>9261</v>
      </c>
      <c r="S17" s="308">
        <v>10228</v>
      </c>
      <c r="T17" s="309">
        <f t="shared" si="6"/>
        <v>19489</v>
      </c>
    </row>
    <row r="18" spans="2:20" x14ac:dyDescent="0.25">
      <c r="B18" s="312" t="s">
        <v>569</v>
      </c>
      <c r="C18" s="313">
        <v>14820</v>
      </c>
      <c r="D18" s="313">
        <v>14742</v>
      </c>
      <c r="E18" s="313">
        <f t="shared" si="1"/>
        <v>29562</v>
      </c>
      <c r="F18" s="313">
        <v>11799</v>
      </c>
      <c r="G18" s="313">
        <v>12582</v>
      </c>
      <c r="H18" s="313">
        <f t="shared" si="2"/>
        <v>24381</v>
      </c>
      <c r="I18" s="313">
        <v>19492</v>
      </c>
      <c r="J18" s="313">
        <v>21679</v>
      </c>
      <c r="K18" s="313">
        <f t="shared" si="3"/>
        <v>41171</v>
      </c>
      <c r="L18" s="313">
        <v>19521</v>
      </c>
      <c r="M18" s="313">
        <v>21667</v>
      </c>
      <c r="N18" s="313">
        <f t="shared" si="4"/>
        <v>41188</v>
      </c>
      <c r="O18" s="314">
        <v>19714</v>
      </c>
      <c r="P18" s="319">
        <v>21332</v>
      </c>
      <c r="Q18" s="319">
        <f t="shared" si="5"/>
        <v>41046</v>
      </c>
      <c r="R18" s="316">
        <v>14169</v>
      </c>
      <c r="S18" s="313">
        <v>15488</v>
      </c>
      <c r="T18" s="314">
        <f t="shared" si="6"/>
        <v>29657</v>
      </c>
    </row>
    <row r="19" spans="2:20" x14ac:dyDescent="0.25">
      <c r="B19" s="307" t="s">
        <v>570</v>
      </c>
      <c r="C19" s="308">
        <v>15413</v>
      </c>
      <c r="D19" s="308">
        <v>15147</v>
      </c>
      <c r="E19" s="308">
        <f t="shared" si="1"/>
        <v>30560</v>
      </c>
      <c r="F19" s="308">
        <v>15067</v>
      </c>
      <c r="G19" s="308">
        <v>14924</v>
      </c>
      <c r="H19" s="308">
        <f t="shared" si="2"/>
        <v>29991</v>
      </c>
      <c r="I19" s="308">
        <v>23453</v>
      </c>
      <c r="J19" s="308">
        <v>24320</v>
      </c>
      <c r="K19" s="308">
        <f t="shared" si="3"/>
        <v>47773</v>
      </c>
      <c r="L19" s="308">
        <v>27031</v>
      </c>
      <c r="M19" s="308">
        <v>28038</v>
      </c>
      <c r="N19" s="308">
        <f t="shared" si="4"/>
        <v>55069</v>
      </c>
      <c r="O19" s="309">
        <v>21327</v>
      </c>
      <c r="P19" s="310">
        <v>22324</v>
      </c>
      <c r="Q19" s="310">
        <f t="shared" si="5"/>
        <v>43651</v>
      </c>
      <c r="R19" s="311">
        <v>17072</v>
      </c>
      <c r="S19" s="308">
        <v>18082</v>
      </c>
      <c r="T19" s="309">
        <f t="shared" si="6"/>
        <v>35154</v>
      </c>
    </row>
    <row r="20" spans="2:20" x14ac:dyDescent="0.25">
      <c r="B20" s="312" t="s">
        <v>571</v>
      </c>
      <c r="C20" s="313">
        <v>4057</v>
      </c>
      <c r="D20" s="313">
        <v>4355</v>
      </c>
      <c r="E20" s="313">
        <f t="shared" si="1"/>
        <v>8412</v>
      </c>
      <c r="F20" s="313">
        <v>4008</v>
      </c>
      <c r="G20" s="313">
        <v>3954</v>
      </c>
      <c r="H20" s="313">
        <f t="shared" si="2"/>
        <v>7962</v>
      </c>
      <c r="I20" s="313">
        <v>5097</v>
      </c>
      <c r="J20" s="313">
        <v>5155</v>
      </c>
      <c r="K20" s="313">
        <f t="shared" si="3"/>
        <v>10252</v>
      </c>
      <c r="L20" s="313">
        <v>4198</v>
      </c>
      <c r="M20" s="313">
        <v>4322</v>
      </c>
      <c r="N20" s="313">
        <f t="shared" si="4"/>
        <v>8520</v>
      </c>
      <c r="O20" s="314">
        <v>4264</v>
      </c>
      <c r="P20" s="319">
        <v>4396</v>
      </c>
      <c r="Q20" s="319">
        <f t="shared" si="5"/>
        <v>8660</v>
      </c>
      <c r="R20" s="316">
        <v>2968</v>
      </c>
      <c r="S20" s="313">
        <v>3278</v>
      </c>
      <c r="T20" s="314">
        <f t="shared" si="6"/>
        <v>6246</v>
      </c>
    </row>
    <row r="21" spans="2:20" x14ac:dyDescent="0.25">
      <c r="B21" s="307" t="s">
        <v>572</v>
      </c>
      <c r="C21" s="308">
        <v>4989</v>
      </c>
      <c r="D21" s="308">
        <v>4990</v>
      </c>
      <c r="E21" s="308">
        <f t="shared" si="1"/>
        <v>9979</v>
      </c>
      <c r="F21" s="308">
        <v>5721</v>
      </c>
      <c r="G21" s="308">
        <v>6153</v>
      </c>
      <c r="H21" s="308">
        <f t="shared" si="2"/>
        <v>11874</v>
      </c>
      <c r="I21" s="308">
        <v>4963</v>
      </c>
      <c r="J21" s="308">
        <v>5311</v>
      </c>
      <c r="K21" s="308">
        <f t="shared" si="3"/>
        <v>10274</v>
      </c>
      <c r="L21" s="308">
        <v>4918</v>
      </c>
      <c r="M21" s="308">
        <v>5139</v>
      </c>
      <c r="N21" s="308">
        <f t="shared" si="4"/>
        <v>10057</v>
      </c>
      <c r="O21" s="309">
        <v>4719</v>
      </c>
      <c r="P21" s="310">
        <v>5245</v>
      </c>
      <c r="Q21" s="310">
        <f t="shared" si="5"/>
        <v>9964</v>
      </c>
      <c r="R21" s="311">
        <v>3860</v>
      </c>
      <c r="S21" s="308">
        <v>4117</v>
      </c>
      <c r="T21" s="309">
        <f t="shared" si="6"/>
        <v>7977</v>
      </c>
    </row>
    <row r="22" spans="2:20" x14ac:dyDescent="0.25">
      <c r="B22" s="312" t="s">
        <v>573</v>
      </c>
      <c r="C22" s="313">
        <v>5316</v>
      </c>
      <c r="D22" s="313">
        <v>5350</v>
      </c>
      <c r="E22" s="313">
        <f t="shared" si="1"/>
        <v>10666</v>
      </c>
      <c r="F22" s="313">
        <v>4172</v>
      </c>
      <c r="G22" s="313">
        <v>4380</v>
      </c>
      <c r="H22" s="313">
        <f t="shared" si="2"/>
        <v>8552</v>
      </c>
      <c r="I22" s="313">
        <v>6197</v>
      </c>
      <c r="J22" s="313">
        <v>7082</v>
      </c>
      <c r="K22" s="313">
        <f t="shared" si="3"/>
        <v>13279</v>
      </c>
      <c r="L22" s="313">
        <v>7654</v>
      </c>
      <c r="M22" s="313">
        <v>8210</v>
      </c>
      <c r="N22" s="313">
        <f t="shared" si="4"/>
        <v>15864</v>
      </c>
      <c r="O22" s="314">
        <v>7024</v>
      </c>
      <c r="P22" s="319">
        <v>7647</v>
      </c>
      <c r="Q22" s="319">
        <f t="shared" si="5"/>
        <v>14671</v>
      </c>
      <c r="R22" s="316">
        <v>5863</v>
      </c>
      <c r="S22" s="313">
        <v>6439</v>
      </c>
      <c r="T22" s="314">
        <f t="shared" si="6"/>
        <v>12302</v>
      </c>
    </row>
    <row r="23" spans="2:20" x14ac:dyDescent="0.25">
      <c r="B23" s="307" t="s">
        <v>574</v>
      </c>
      <c r="C23" s="308">
        <v>9459</v>
      </c>
      <c r="D23" s="308">
        <v>8907</v>
      </c>
      <c r="E23" s="308">
        <f t="shared" si="1"/>
        <v>18366</v>
      </c>
      <c r="F23" s="308">
        <v>6950</v>
      </c>
      <c r="G23" s="308">
        <v>6775</v>
      </c>
      <c r="H23" s="308">
        <f t="shared" si="2"/>
        <v>13725</v>
      </c>
      <c r="I23" s="308">
        <v>9305</v>
      </c>
      <c r="J23" s="308">
        <v>9734</v>
      </c>
      <c r="K23" s="308">
        <f t="shared" si="3"/>
        <v>19039</v>
      </c>
      <c r="L23" s="308">
        <v>9703</v>
      </c>
      <c r="M23" s="308">
        <v>10351</v>
      </c>
      <c r="N23" s="308">
        <f t="shared" si="4"/>
        <v>20054</v>
      </c>
      <c r="O23" s="309">
        <v>11005</v>
      </c>
      <c r="P23" s="310">
        <v>11571</v>
      </c>
      <c r="Q23" s="310">
        <f t="shared" si="5"/>
        <v>22576</v>
      </c>
      <c r="R23" s="311">
        <v>7591</v>
      </c>
      <c r="S23" s="308">
        <v>8430</v>
      </c>
      <c r="T23" s="309">
        <f t="shared" si="6"/>
        <v>16021</v>
      </c>
    </row>
    <row r="24" spans="2:20" x14ac:dyDescent="0.25">
      <c r="B24" s="312" t="s">
        <v>575</v>
      </c>
      <c r="C24" s="313">
        <v>19013</v>
      </c>
      <c r="D24" s="313">
        <v>18878</v>
      </c>
      <c r="E24" s="313">
        <f t="shared" si="1"/>
        <v>37891</v>
      </c>
      <c r="F24" s="313">
        <v>17316</v>
      </c>
      <c r="G24" s="313">
        <v>17425</v>
      </c>
      <c r="H24" s="313">
        <f t="shared" si="2"/>
        <v>34741</v>
      </c>
      <c r="I24" s="313">
        <v>21064</v>
      </c>
      <c r="J24" s="313">
        <v>23224</v>
      </c>
      <c r="K24" s="313">
        <f t="shared" si="3"/>
        <v>44288</v>
      </c>
      <c r="L24" s="313">
        <v>22585</v>
      </c>
      <c r="M24" s="313">
        <v>24774</v>
      </c>
      <c r="N24" s="313">
        <f t="shared" si="4"/>
        <v>47359</v>
      </c>
      <c r="O24" s="314">
        <v>19796</v>
      </c>
      <c r="P24" s="319">
        <v>21481</v>
      </c>
      <c r="Q24" s="319">
        <f t="shared" si="5"/>
        <v>41277</v>
      </c>
      <c r="R24" s="316">
        <v>16419</v>
      </c>
      <c r="S24" s="313">
        <v>17773</v>
      </c>
      <c r="T24" s="314">
        <f t="shared" si="6"/>
        <v>34192</v>
      </c>
    </row>
    <row r="25" spans="2:20" x14ac:dyDescent="0.25">
      <c r="B25" s="307" t="s">
        <v>576</v>
      </c>
      <c r="C25" s="308">
        <v>2307</v>
      </c>
      <c r="D25" s="308">
        <v>2280</v>
      </c>
      <c r="E25" s="308">
        <f t="shared" si="1"/>
        <v>4587</v>
      </c>
      <c r="F25" s="308">
        <v>1734</v>
      </c>
      <c r="G25" s="308">
        <v>1557</v>
      </c>
      <c r="H25" s="308">
        <f t="shared" si="2"/>
        <v>3291</v>
      </c>
      <c r="I25" s="308">
        <v>2078</v>
      </c>
      <c r="J25" s="308">
        <v>1993</v>
      </c>
      <c r="K25" s="308">
        <f t="shared" si="3"/>
        <v>4071</v>
      </c>
      <c r="L25" s="308">
        <v>4553</v>
      </c>
      <c r="M25" s="308">
        <v>4806</v>
      </c>
      <c r="N25" s="308">
        <f t="shared" si="4"/>
        <v>9359</v>
      </c>
      <c r="O25" s="309">
        <v>5352</v>
      </c>
      <c r="P25" s="310">
        <v>5637</v>
      </c>
      <c r="Q25" s="310">
        <f t="shared" si="5"/>
        <v>10989</v>
      </c>
      <c r="R25" s="311">
        <v>4231</v>
      </c>
      <c r="S25" s="308">
        <v>4751</v>
      </c>
      <c r="T25" s="309">
        <f t="shared" si="6"/>
        <v>8982</v>
      </c>
    </row>
    <row r="26" spans="2:20" x14ac:dyDescent="0.25">
      <c r="B26" s="312" t="s">
        <v>577</v>
      </c>
      <c r="C26" s="313">
        <v>3411</v>
      </c>
      <c r="D26" s="313">
        <v>3908</v>
      </c>
      <c r="E26" s="313">
        <f t="shared" si="1"/>
        <v>7319</v>
      </c>
      <c r="F26" s="313">
        <v>2031</v>
      </c>
      <c r="G26" s="313">
        <v>2330</v>
      </c>
      <c r="H26" s="313">
        <f t="shared" si="2"/>
        <v>4361</v>
      </c>
      <c r="I26" s="313">
        <v>3366</v>
      </c>
      <c r="J26" s="313">
        <v>4016</v>
      </c>
      <c r="K26" s="313">
        <f t="shared" si="3"/>
        <v>7382</v>
      </c>
      <c r="L26" s="313">
        <v>3407</v>
      </c>
      <c r="M26" s="313">
        <v>3688</v>
      </c>
      <c r="N26" s="313">
        <f t="shared" si="4"/>
        <v>7095</v>
      </c>
      <c r="O26" s="314">
        <v>3227</v>
      </c>
      <c r="P26" s="319">
        <v>3750</v>
      </c>
      <c r="Q26" s="319">
        <f t="shared" si="5"/>
        <v>6977</v>
      </c>
      <c r="R26" s="316">
        <v>2575</v>
      </c>
      <c r="S26" s="313">
        <v>2953</v>
      </c>
      <c r="T26" s="314">
        <f t="shared" si="6"/>
        <v>5528</v>
      </c>
    </row>
    <row r="27" spans="2:20" x14ac:dyDescent="0.25">
      <c r="B27" s="307" t="s">
        <v>578</v>
      </c>
      <c r="C27" s="308">
        <v>17658</v>
      </c>
      <c r="D27" s="308">
        <v>17113</v>
      </c>
      <c r="E27" s="308">
        <f t="shared" si="1"/>
        <v>34771</v>
      </c>
      <c r="F27" s="308">
        <v>16544</v>
      </c>
      <c r="G27" s="308">
        <v>15326</v>
      </c>
      <c r="H27" s="308">
        <f t="shared" si="2"/>
        <v>31870</v>
      </c>
      <c r="I27" s="308">
        <v>16029</v>
      </c>
      <c r="J27" s="308">
        <v>15959</v>
      </c>
      <c r="K27" s="308">
        <f t="shared" si="3"/>
        <v>31988</v>
      </c>
      <c r="L27" s="308">
        <v>19407</v>
      </c>
      <c r="M27" s="308">
        <v>19613</v>
      </c>
      <c r="N27" s="308">
        <f t="shared" si="4"/>
        <v>39020</v>
      </c>
      <c r="O27" s="309">
        <v>20444</v>
      </c>
      <c r="P27" s="310">
        <v>20856</v>
      </c>
      <c r="Q27" s="310">
        <f t="shared" si="5"/>
        <v>41300</v>
      </c>
      <c r="R27" s="311">
        <v>16849</v>
      </c>
      <c r="S27" s="308">
        <v>17739</v>
      </c>
      <c r="T27" s="309">
        <f t="shared" si="6"/>
        <v>34588</v>
      </c>
    </row>
    <row r="28" spans="2:20" x14ac:dyDescent="0.25">
      <c r="B28" s="312" t="s">
        <v>579</v>
      </c>
      <c r="C28" s="313">
        <v>5888</v>
      </c>
      <c r="D28" s="313">
        <v>5886</v>
      </c>
      <c r="E28" s="313">
        <f t="shared" si="1"/>
        <v>11774</v>
      </c>
      <c r="F28" s="313">
        <v>4085</v>
      </c>
      <c r="G28" s="313">
        <v>4678</v>
      </c>
      <c r="H28" s="313">
        <f t="shared" si="2"/>
        <v>8763</v>
      </c>
      <c r="I28" s="313">
        <v>5386</v>
      </c>
      <c r="J28" s="313">
        <v>6313</v>
      </c>
      <c r="K28" s="313">
        <f t="shared" si="3"/>
        <v>11699</v>
      </c>
      <c r="L28" s="313">
        <v>5878</v>
      </c>
      <c r="M28" s="313">
        <v>6371</v>
      </c>
      <c r="N28" s="313">
        <f t="shared" si="4"/>
        <v>12249</v>
      </c>
      <c r="O28" s="314">
        <v>6638</v>
      </c>
      <c r="P28" s="319">
        <v>7134</v>
      </c>
      <c r="Q28" s="319">
        <f t="shared" si="5"/>
        <v>13772</v>
      </c>
      <c r="R28" s="316">
        <v>5054</v>
      </c>
      <c r="S28" s="313">
        <v>5205</v>
      </c>
      <c r="T28" s="314">
        <f t="shared" si="6"/>
        <v>10259</v>
      </c>
    </row>
    <row r="29" spans="2:20" x14ac:dyDescent="0.25">
      <c r="B29" s="307" t="s">
        <v>580</v>
      </c>
      <c r="C29" s="308">
        <v>3447</v>
      </c>
      <c r="D29" s="308">
        <v>3542</v>
      </c>
      <c r="E29" s="308">
        <f t="shared" si="1"/>
        <v>6989</v>
      </c>
      <c r="F29" s="308">
        <v>4093</v>
      </c>
      <c r="G29" s="308">
        <v>4095</v>
      </c>
      <c r="H29" s="308">
        <f t="shared" si="2"/>
        <v>8188</v>
      </c>
      <c r="I29" s="308">
        <v>3928</v>
      </c>
      <c r="J29" s="308">
        <v>3976</v>
      </c>
      <c r="K29" s="308">
        <f t="shared" si="3"/>
        <v>7904</v>
      </c>
      <c r="L29" s="308">
        <v>5948</v>
      </c>
      <c r="M29" s="308">
        <v>6283</v>
      </c>
      <c r="N29" s="308">
        <f t="shared" si="4"/>
        <v>12231</v>
      </c>
      <c r="O29" s="309">
        <v>5301</v>
      </c>
      <c r="P29" s="310">
        <v>5583</v>
      </c>
      <c r="Q29" s="310">
        <f t="shared" si="5"/>
        <v>10884</v>
      </c>
      <c r="R29" s="311">
        <v>3358</v>
      </c>
      <c r="S29" s="308">
        <v>3910</v>
      </c>
      <c r="T29" s="309">
        <f t="shared" si="6"/>
        <v>7268</v>
      </c>
    </row>
    <row r="30" spans="2:20" x14ac:dyDescent="0.25">
      <c r="B30" s="312" t="s">
        <v>581</v>
      </c>
      <c r="C30" s="313">
        <v>3115</v>
      </c>
      <c r="D30" s="313">
        <v>2780</v>
      </c>
      <c r="E30" s="313">
        <f t="shared" si="1"/>
        <v>5895</v>
      </c>
      <c r="F30" s="313">
        <v>2912</v>
      </c>
      <c r="G30" s="313">
        <v>3151</v>
      </c>
      <c r="H30" s="313">
        <f t="shared" si="2"/>
        <v>6063</v>
      </c>
      <c r="I30" s="313">
        <v>5333</v>
      </c>
      <c r="J30" s="313">
        <v>5711</v>
      </c>
      <c r="K30" s="313">
        <f t="shared" si="3"/>
        <v>11044</v>
      </c>
      <c r="L30" s="313">
        <v>5985</v>
      </c>
      <c r="M30" s="313">
        <v>6802</v>
      </c>
      <c r="N30" s="313">
        <f t="shared" si="4"/>
        <v>12787</v>
      </c>
      <c r="O30" s="314">
        <v>6766</v>
      </c>
      <c r="P30" s="319">
        <v>7172</v>
      </c>
      <c r="Q30" s="319">
        <f t="shared" si="5"/>
        <v>13938</v>
      </c>
      <c r="R30" s="316">
        <v>4426</v>
      </c>
      <c r="S30" s="313">
        <v>5064</v>
      </c>
      <c r="T30" s="314">
        <f t="shared" si="6"/>
        <v>9490</v>
      </c>
    </row>
    <row r="31" spans="2:20" x14ac:dyDescent="0.25">
      <c r="B31" s="307" t="s">
        <v>582</v>
      </c>
      <c r="C31" s="308">
        <v>4630</v>
      </c>
      <c r="D31" s="308">
        <v>4301</v>
      </c>
      <c r="E31" s="308">
        <f t="shared" si="1"/>
        <v>8931</v>
      </c>
      <c r="F31" s="308">
        <v>4034</v>
      </c>
      <c r="G31" s="308">
        <v>3619</v>
      </c>
      <c r="H31" s="308">
        <f t="shared" si="2"/>
        <v>7653</v>
      </c>
      <c r="I31" s="308">
        <v>4444</v>
      </c>
      <c r="J31" s="308">
        <v>4741</v>
      </c>
      <c r="K31" s="308">
        <f t="shared" si="3"/>
        <v>9185</v>
      </c>
      <c r="L31" s="308">
        <v>5592</v>
      </c>
      <c r="M31" s="308">
        <v>5776</v>
      </c>
      <c r="N31" s="308">
        <f t="shared" si="4"/>
        <v>11368</v>
      </c>
      <c r="O31" s="309">
        <v>7236</v>
      </c>
      <c r="P31" s="310">
        <v>7241</v>
      </c>
      <c r="Q31" s="310">
        <f t="shared" si="5"/>
        <v>14477</v>
      </c>
      <c r="R31" s="311">
        <v>4962</v>
      </c>
      <c r="S31" s="308">
        <v>5287</v>
      </c>
      <c r="T31" s="309">
        <f t="shared" si="6"/>
        <v>10249</v>
      </c>
    </row>
    <row r="32" spans="2:20" ht="15.75" thickBot="1" x14ac:dyDescent="0.3">
      <c r="B32" s="320" t="s">
        <v>583</v>
      </c>
      <c r="C32" s="321">
        <v>3801</v>
      </c>
      <c r="D32" s="321">
        <v>4267</v>
      </c>
      <c r="E32" s="321">
        <f t="shared" si="1"/>
        <v>8068</v>
      </c>
      <c r="F32" s="321">
        <v>2634</v>
      </c>
      <c r="G32" s="321">
        <v>3007</v>
      </c>
      <c r="H32" s="321">
        <f t="shared" si="2"/>
        <v>5641</v>
      </c>
      <c r="I32" s="321">
        <v>3645</v>
      </c>
      <c r="J32" s="321">
        <v>4116</v>
      </c>
      <c r="K32" s="321">
        <f t="shared" si="3"/>
        <v>7761</v>
      </c>
      <c r="L32" s="321">
        <v>3429</v>
      </c>
      <c r="M32" s="321">
        <v>3684</v>
      </c>
      <c r="N32" s="321">
        <f t="shared" si="4"/>
        <v>7113</v>
      </c>
      <c r="O32" s="322">
        <v>3390</v>
      </c>
      <c r="P32" s="323">
        <v>3833</v>
      </c>
      <c r="Q32" s="323">
        <f t="shared" si="5"/>
        <v>7223</v>
      </c>
      <c r="R32" s="324">
        <v>2576</v>
      </c>
      <c r="S32" s="321">
        <v>2892</v>
      </c>
      <c r="T32" s="322">
        <f t="shared" si="6"/>
        <v>5468</v>
      </c>
    </row>
    <row r="33" spans="2:20" x14ac:dyDescent="0.25">
      <c r="B33" s="23" t="s">
        <v>584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 spans="2:20" x14ac:dyDescent="0.25">
      <c r="B34" s="2" t="s">
        <v>585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</sheetData>
  <mergeCells count="7">
    <mergeCell ref="R7:T7"/>
    <mergeCell ref="B7:B8"/>
    <mergeCell ref="C7:E7"/>
    <mergeCell ref="F7:H7"/>
    <mergeCell ref="I7:K7"/>
    <mergeCell ref="L7:N7"/>
    <mergeCell ref="O7:Q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showGridLines="0" topLeftCell="A4" workbookViewId="0">
      <selection activeCell="B34" sqref="B34"/>
    </sheetView>
  </sheetViews>
  <sheetFormatPr baseColWidth="10" defaultRowHeight="15" x14ac:dyDescent="0.25"/>
  <cols>
    <col min="2" max="2" width="16.85546875" customWidth="1"/>
    <col min="3" max="3" width="8.5703125" bestFit="1" customWidth="1"/>
    <col min="4" max="4" width="8.28515625" bestFit="1" customWidth="1"/>
    <col min="5" max="5" width="10" bestFit="1" customWidth="1"/>
    <col min="6" max="6" width="8.28515625" bestFit="1" customWidth="1"/>
    <col min="7" max="7" width="8.5703125" bestFit="1" customWidth="1"/>
    <col min="8" max="8" width="9.7109375" bestFit="1" customWidth="1"/>
    <col min="9" max="9" width="8.5703125" bestFit="1" customWidth="1"/>
    <col min="10" max="10" width="8.28515625" bestFit="1" customWidth="1"/>
    <col min="11" max="11" width="10" bestFit="1" customWidth="1"/>
    <col min="12" max="12" width="8.28515625" bestFit="1" customWidth="1"/>
    <col min="13" max="13" width="8.5703125" bestFit="1" customWidth="1"/>
    <col min="14" max="14" width="9.7109375" bestFit="1" customWidth="1"/>
    <col min="15" max="15" width="8.5703125" bestFit="1" customWidth="1"/>
    <col min="16" max="16" width="8.28515625" bestFit="1" customWidth="1"/>
    <col min="17" max="17" width="10" bestFit="1" customWidth="1"/>
    <col min="18" max="18" width="8.28515625" bestFit="1" customWidth="1"/>
    <col min="19" max="19" width="8.5703125" bestFit="1" customWidth="1"/>
    <col min="20" max="20" width="9.7109375" bestFit="1" customWidth="1"/>
  </cols>
  <sheetData>
    <row r="2" spans="2:20" x14ac:dyDescent="0.25">
      <c r="B2" s="601" t="s">
        <v>7</v>
      </c>
    </row>
    <row r="4" spans="2:20" x14ac:dyDescent="0.25">
      <c r="B4" s="128" t="s">
        <v>588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x14ac:dyDescent="0.25">
      <c r="B5" s="129" t="s">
        <v>552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2:20" ht="15.75" thickBot="1" x14ac:dyDescent="0.3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2:20" x14ac:dyDescent="0.25">
      <c r="B7" s="1022" t="s">
        <v>9</v>
      </c>
      <c r="C7" s="1024">
        <v>2010</v>
      </c>
      <c r="D7" s="1024"/>
      <c r="E7" s="1024"/>
      <c r="F7" s="1020">
        <v>2011</v>
      </c>
      <c r="G7" s="1020"/>
      <c r="H7" s="1020"/>
      <c r="I7" s="1024">
        <v>2012</v>
      </c>
      <c r="J7" s="1024"/>
      <c r="K7" s="1024"/>
      <c r="L7" s="1020">
        <v>2013</v>
      </c>
      <c r="M7" s="1020"/>
      <c r="N7" s="1020"/>
      <c r="O7" s="1024">
        <v>2014</v>
      </c>
      <c r="P7" s="1024"/>
      <c r="Q7" s="1024"/>
      <c r="R7" s="1020">
        <v>2015</v>
      </c>
      <c r="S7" s="1020"/>
      <c r="T7" s="1025"/>
    </row>
    <row r="8" spans="2:20" x14ac:dyDescent="0.25">
      <c r="B8" s="1023"/>
      <c r="C8" s="296" t="s">
        <v>384</v>
      </c>
      <c r="D8" s="297" t="s">
        <v>383</v>
      </c>
      <c r="E8" s="298" t="s">
        <v>19</v>
      </c>
      <c r="F8" s="297" t="s">
        <v>384</v>
      </c>
      <c r="G8" s="298" t="s">
        <v>383</v>
      </c>
      <c r="H8" s="297" t="s">
        <v>19</v>
      </c>
      <c r="I8" s="296" t="s">
        <v>384</v>
      </c>
      <c r="J8" s="297" t="s">
        <v>383</v>
      </c>
      <c r="K8" s="298" t="s">
        <v>19</v>
      </c>
      <c r="L8" s="297" t="s">
        <v>384</v>
      </c>
      <c r="M8" s="298" t="s">
        <v>383</v>
      </c>
      <c r="N8" s="297" t="s">
        <v>19</v>
      </c>
      <c r="O8" s="296" t="s">
        <v>384</v>
      </c>
      <c r="P8" s="297" t="s">
        <v>383</v>
      </c>
      <c r="Q8" s="298" t="s">
        <v>19</v>
      </c>
      <c r="R8" s="297" t="s">
        <v>384</v>
      </c>
      <c r="S8" s="298" t="s">
        <v>383</v>
      </c>
      <c r="T8" s="299" t="s">
        <v>19</v>
      </c>
    </row>
    <row r="9" spans="2:20" x14ac:dyDescent="0.25">
      <c r="B9" s="302" t="s">
        <v>10</v>
      </c>
      <c r="C9" s="302" t="s">
        <v>11</v>
      </c>
      <c r="D9" s="302" t="s">
        <v>12</v>
      </c>
      <c r="E9" s="302" t="s">
        <v>13</v>
      </c>
      <c r="F9" s="302" t="s">
        <v>14</v>
      </c>
      <c r="G9" s="302" t="s">
        <v>15</v>
      </c>
      <c r="H9" s="302" t="s">
        <v>16</v>
      </c>
      <c r="I9" s="302" t="s">
        <v>17</v>
      </c>
      <c r="J9" s="302" t="s">
        <v>18</v>
      </c>
      <c r="K9" s="302" t="s">
        <v>422</v>
      </c>
      <c r="L9" s="302" t="s">
        <v>553</v>
      </c>
      <c r="M9" s="302" t="s">
        <v>554</v>
      </c>
      <c r="N9" s="302" t="s">
        <v>555</v>
      </c>
      <c r="O9" s="302" t="s">
        <v>556</v>
      </c>
      <c r="P9" s="302" t="s">
        <v>557</v>
      </c>
      <c r="Q9" s="302" t="s">
        <v>558</v>
      </c>
      <c r="R9" s="302" t="s">
        <v>559</v>
      </c>
      <c r="S9" s="302" t="s">
        <v>560</v>
      </c>
      <c r="T9" s="302" t="s">
        <v>561</v>
      </c>
    </row>
    <row r="10" spans="2:20" x14ac:dyDescent="0.25">
      <c r="B10" s="303" t="s">
        <v>19</v>
      </c>
      <c r="C10" s="304">
        <v>650565</v>
      </c>
      <c r="D10" s="325">
        <v>613273</v>
      </c>
      <c r="E10" s="304">
        <v>1263838</v>
      </c>
      <c r="F10" s="325">
        <v>617843</v>
      </c>
      <c r="G10" s="304">
        <v>587268</v>
      </c>
      <c r="H10" s="325">
        <v>1205111</v>
      </c>
      <c r="I10" s="304">
        <v>674529</v>
      </c>
      <c r="J10" s="325">
        <v>677308</v>
      </c>
      <c r="K10" s="304">
        <v>1351837</v>
      </c>
      <c r="L10" s="325">
        <v>809593</v>
      </c>
      <c r="M10" s="304">
        <v>815765</v>
      </c>
      <c r="N10" s="325">
        <v>1625358</v>
      </c>
      <c r="O10" s="304">
        <v>745808</v>
      </c>
      <c r="P10" s="325">
        <v>749793</v>
      </c>
      <c r="Q10" s="304">
        <v>1495601</v>
      </c>
      <c r="R10" s="325">
        <v>586666</v>
      </c>
      <c r="S10" s="304">
        <v>598090</v>
      </c>
      <c r="T10" s="326">
        <v>1184756</v>
      </c>
    </row>
    <row r="11" spans="2:20" x14ac:dyDescent="0.25">
      <c r="B11" s="307" t="s">
        <v>562</v>
      </c>
      <c r="C11" s="308">
        <v>49025</v>
      </c>
      <c r="D11" s="308">
        <v>46703</v>
      </c>
      <c r="E11" s="308">
        <v>95728</v>
      </c>
      <c r="F11" s="308">
        <v>35181</v>
      </c>
      <c r="G11" s="308">
        <v>32061</v>
      </c>
      <c r="H11" s="308">
        <v>67242</v>
      </c>
      <c r="I11" s="308">
        <v>45419</v>
      </c>
      <c r="J11" s="308">
        <v>43908</v>
      </c>
      <c r="K11" s="308">
        <v>89327</v>
      </c>
      <c r="L11" s="308">
        <v>60356</v>
      </c>
      <c r="M11" s="308">
        <v>59433</v>
      </c>
      <c r="N11" s="308">
        <v>119789</v>
      </c>
      <c r="O11" s="309">
        <v>48715</v>
      </c>
      <c r="P11" s="327">
        <v>46957</v>
      </c>
      <c r="Q11" s="327">
        <v>95672</v>
      </c>
      <c r="R11" s="328">
        <v>37227</v>
      </c>
      <c r="S11" s="308">
        <v>37623</v>
      </c>
      <c r="T11" s="309">
        <v>74850</v>
      </c>
    </row>
    <row r="12" spans="2:20" x14ac:dyDescent="0.25">
      <c r="B12" s="312" t="s">
        <v>563</v>
      </c>
      <c r="C12" s="313">
        <v>23101</v>
      </c>
      <c r="D12" s="313">
        <v>21243</v>
      </c>
      <c r="E12" s="313">
        <v>44344</v>
      </c>
      <c r="F12" s="313">
        <v>21318</v>
      </c>
      <c r="G12" s="313">
        <v>20258</v>
      </c>
      <c r="H12" s="313">
        <v>41576</v>
      </c>
      <c r="I12" s="313">
        <v>24873</v>
      </c>
      <c r="J12" s="313">
        <v>23859</v>
      </c>
      <c r="K12" s="313">
        <v>48732</v>
      </c>
      <c r="L12" s="313">
        <v>21098</v>
      </c>
      <c r="M12" s="313">
        <v>20093</v>
      </c>
      <c r="N12" s="313">
        <v>41191</v>
      </c>
      <c r="O12" s="314">
        <v>23040</v>
      </c>
      <c r="P12" s="329">
        <v>22460</v>
      </c>
      <c r="Q12" s="329">
        <v>45500</v>
      </c>
      <c r="R12" s="330">
        <v>15712</v>
      </c>
      <c r="S12" s="313">
        <v>16144</v>
      </c>
      <c r="T12" s="314">
        <v>31856</v>
      </c>
    </row>
    <row r="13" spans="2:20" x14ac:dyDescent="0.25">
      <c r="B13" s="307" t="s">
        <v>564</v>
      </c>
      <c r="C13" s="308">
        <v>25911</v>
      </c>
      <c r="D13" s="308">
        <v>24884</v>
      </c>
      <c r="E13" s="308">
        <v>50795</v>
      </c>
      <c r="F13" s="308">
        <v>29272</v>
      </c>
      <c r="G13" s="308">
        <v>27990</v>
      </c>
      <c r="H13" s="308">
        <v>57262</v>
      </c>
      <c r="I13" s="308">
        <v>29563</v>
      </c>
      <c r="J13" s="308">
        <v>31050</v>
      </c>
      <c r="K13" s="308">
        <v>60613</v>
      </c>
      <c r="L13" s="308">
        <v>39570</v>
      </c>
      <c r="M13" s="308">
        <v>41333</v>
      </c>
      <c r="N13" s="308">
        <v>80903</v>
      </c>
      <c r="O13" s="309">
        <v>36023</v>
      </c>
      <c r="P13" s="331">
        <v>36451</v>
      </c>
      <c r="Q13" s="332">
        <v>72474</v>
      </c>
      <c r="R13" s="328">
        <v>26924</v>
      </c>
      <c r="S13" s="308">
        <v>27617</v>
      </c>
      <c r="T13" s="309">
        <v>54541</v>
      </c>
    </row>
    <row r="14" spans="2:20" x14ac:dyDescent="0.25">
      <c r="B14" s="312" t="s">
        <v>565</v>
      </c>
      <c r="C14" s="313">
        <v>28362</v>
      </c>
      <c r="D14" s="313">
        <v>26493</v>
      </c>
      <c r="E14" s="313">
        <v>54855</v>
      </c>
      <c r="F14" s="313">
        <v>28815</v>
      </c>
      <c r="G14" s="313">
        <v>27446</v>
      </c>
      <c r="H14" s="313">
        <v>56261</v>
      </c>
      <c r="I14" s="313">
        <v>27957</v>
      </c>
      <c r="J14" s="313">
        <v>26683</v>
      </c>
      <c r="K14" s="313">
        <v>54640</v>
      </c>
      <c r="L14" s="313">
        <v>35531</v>
      </c>
      <c r="M14" s="313">
        <v>33402</v>
      </c>
      <c r="N14" s="313">
        <v>68933</v>
      </c>
      <c r="O14" s="314">
        <v>27313</v>
      </c>
      <c r="P14" s="333">
        <v>26176</v>
      </c>
      <c r="Q14" s="333">
        <v>53489</v>
      </c>
      <c r="R14" s="330">
        <v>20898</v>
      </c>
      <c r="S14" s="313">
        <v>19964</v>
      </c>
      <c r="T14" s="314">
        <v>40862</v>
      </c>
    </row>
    <row r="15" spans="2:20" x14ac:dyDescent="0.25">
      <c r="B15" s="307" t="s">
        <v>566</v>
      </c>
      <c r="C15" s="308">
        <v>35850</v>
      </c>
      <c r="D15" s="308">
        <v>31509</v>
      </c>
      <c r="E15" s="308">
        <v>67359</v>
      </c>
      <c r="F15" s="308">
        <v>36902</v>
      </c>
      <c r="G15" s="308">
        <v>34128</v>
      </c>
      <c r="H15" s="308">
        <v>71030</v>
      </c>
      <c r="I15" s="308">
        <v>39894</v>
      </c>
      <c r="J15" s="308">
        <v>37359</v>
      </c>
      <c r="K15" s="308">
        <v>77253</v>
      </c>
      <c r="L15" s="308">
        <v>50355</v>
      </c>
      <c r="M15" s="308">
        <v>50383</v>
      </c>
      <c r="N15" s="308">
        <v>100738</v>
      </c>
      <c r="O15" s="309">
        <v>54042</v>
      </c>
      <c r="P15" s="327">
        <v>53531</v>
      </c>
      <c r="Q15" s="327">
        <v>107573</v>
      </c>
      <c r="R15" s="328">
        <v>49174</v>
      </c>
      <c r="S15" s="308">
        <v>49754</v>
      </c>
      <c r="T15" s="309">
        <v>98928</v>
      </c>
    </row>
    <row r="16" spans="2:20" x14ac:dyDescent="0.25">
      <c r="B16" s="312" t="s">
        <v>567</v>
      </c>
      <c r="C16" s="313">
        <v>10009</v>
      </c>
      <c r="D16" s="313">
        <v>9105</v>
      </c>
      <c r="E16" s="313">
        <v>19114</v>
      </c>
      <c r="F16" s="313">
        <v>7048</v>
      </c>
      <c r="G16" s="313">
        <v>7019</v>
      </c>
      <c r="H16" s="313">
        <v>14067</v>
      </c>
      <c r="I16" s="313">
        <v>8755</v>
      </c>
      <c r="J16" s="313">
        <v>9784</v>
      </c>
      <c r="K16" s="313">
        <v>18539</v>
      </c>
      <c r="L16" s="313">
        <v>9851</v>
      </c>
      <c r="M16" s="313">
        <v>10853</v>
      </c>
      <c r="N16" s="313">
        <v>20704</v>
      </c>
      <c r="O16" s="314">
        <v>9851</v>
      </c>
      <c r="P16" s="333">
        <v>10500</v>
      </c>
      <c r="Q16" s="333">
        <v>20351</v>
      </c>
      <c r="R16" s="330">
        <v>7484</v>
      </c>
      <c r="S16" s="313">
        <v>7866</v>
      </c>
      <c r="T16" s="314">
        <v>15350</v>
      </c>
    </row>
    <row r="17" spans="2:20" x14ac:dyDescent="0.25">
      <c r="B17" s="307" t="s">
        <v>568</v>
      </c>
      <c r="C17" s="308">
        <v>68304</v>
      </c>
      <c r="D17" s="308">
        <v>63605</v>
      </c>
      <c r="E17" s="308">
        <v>131909</v>
      </c>
      <c r="F17" s="308">
        <v>57161</v>
      </c>
      <c r="G17" s="308">
        <v>53015</v>
      </c>
      <c r="H17" s="308">
        <v>110176</v>
      </c>
      <c r="I17" s="308">
        <v>43005</v>
      </c>
      <c r="J17" s="308">
        <v>46114</v>
      </c>
      <c r="K17" s="308">
        <v>89119</v>
      </c>
      <c r="L17" s="308">
        <v>42428</v>
      </c>
      <c r="M17" s="308">
        <v>45492</v>
      </c>
      <c r="N17" s="308">
        <v>87920</v>
      </c>
      <c r="O17" s="309">
        <v>43251</v>
      </c>
      <c r="P17" s="327">
        <v>45023</v>
      </c>
      <c r="Q17" s="327">
        <v>88274</v>
      </c>
      <c r="R17" s="328">
        <v>35610</v>
      </c>
      <c r="S17" s="308">
        <v>36983</v>
      </c>
      <c r="T17" s="309">
        <v>72593</v>
      </c>
    </row>
    <row r="18" spans="2:20" x14ac:dyDescent="0.25">
      <c r="B18" s="312" t="s">
        <v>569</v>
      </c>
      <c r="C18" s="313">
        <v>63724</v>
      </c>
      <c r="D18" s="313">
        <v>60805</v>
      </c>
      <c r="E18" s="313">
        <v>124529</v>
      </c>
      <c r="F18" s="313">
        <v>52798</v>
      </c>
      <c r="G18" s="313">
        <v>51851</v>
      </c>
      <c r="H18" s="313">
        <v>104649</v>
      </c>
      <c r="I18" s="313">
        <v>75305</v>
      </c>
      <c r="J18" s="313">
        <v>79130</v>
      </c>
      <c r="K18" s="313">
        <v>154435</v>
      </c>
      <c r="L18" s="313">
        <v>88562</v>
      </c>
      <c r="M18" s="313">
        <v>90093</v>
      </c>
      <c r="N18" s="313">
        <v>178655</v>
      </c>
      <c r="O18" s="314">
        <v>82014</v>
      </c>
      <c r="P18" s="333">
        <v>83492</v>
      </c>
      <c r="Q18" s="333">
        <v>165506</v>
      </c>
      <c r="R18" s="330">
        <v>61081</v>
      </c>
      <c r="S18" s="313">
        <v>63105</v>
      </c>
      <c r="T18" s="314">
        <v>124186</v>
      </c>
    </row>
    <row r="19" spans="2:20" x14ac:dyDescent="0.25">
      <c r="B19" s="307" t="s">
        <v>570</v>
      </c>
      <c r="C19" s="308">
        <v>27195</v>
      </c>
      <c r="D19" s="308">
        <v>25411</v>
      </c>
      <c r="E19" s="308">
        <v>52606</v>
      </c>
      <c r="F19" s="308">
        <v>45457</v>
      </c>
      <c r="G19" s="308">
        <v>42544</v>
      </c>
      <c r="H19" s="308">
        <v>88001</v>
      </c>
      <c r="I19" s="308">
        <v>62305</v>
      </c>
      <c r="J19" s="308">
        <v>60278</v>
      </c>
      <c r="K19" s="308">
        <v>122583</v>
      </c>
      <c r="L19" s="308">
        <v>75661</v>
      </c>
      <c r="M19" s="308">
        <v>75829</v>
      </c>
      <c r="N19" s="308">
        <v>151490</v>
      </c>
      <c r="O19" s="309">
        <v>57479</v>
      </c>
      <c r="P19" s="327">
        <v>57322</v>
      </c>
      <c r="Q19" s="327">
        <v>114801</v>
      </c>
      <c r="R19" s="328">
        <v>44782</v>
      </c>
      <c r="S19" s="308">
        <v>45227</v>
      </c>
      <c r="T19" s="309">
        <v>90009</v>
      </c>
    </row>
    <row r="20" spans="2:20" x14ac:dyDescent="0.25">
      <c r="B20" s="312" t="s">
        <v>571</v>
      </c>
      <c r="C20" s="313">
        <v>14978</v>
      </c>
      <c r="D20" s="313">
        <v>14689</v>
      </c>
      <c r="E20" s="313">
        <v>29667</v>
      </c>
      <c r="F20" s="313">
        <v>20389</v>
      </c>
      <c r="G20" s="313">
        <v>19229</v>
      </c>
      <c r="H20" s="313">
        <v>39618</v>
      </c>
      <c r="I20" s="313">
        <v>19396</v>
      </c>
      <c r="J20" s="313">
        <v>18573</v>
      </c>
      <c r="K20" s="313">
        <v>37969</v>
      </c>
      <c r="L20" s="313">
        <v>19280</v>
      </c>
      <c r="M20" s="313">
        <v>19525</v>
      </c>
      <c r="N20" s="313">
        <v>38805</v>
      </c>
      <c r="O20" s="314">
        <v>18600</v>
      </c>
      <c r="P20" s="333">
        <v>18435</v>
      </c>
      <c r="Q20" s="333">
        <v>37035</v>
      </c>
      <c r="R20" s="330">
        <v>12171</v>
      </c>
      <c r="S20" s="313">
        <v>12723</v>
      </c>
      <c r="T20" s="314">
        <v>24894</v>
      </c>
    </row>
    <row r="21" spans="2:20" x14ac:dyDescent="0.25">
      <c r="B21" s="307" t="s">
        <v>572</v>
      </c>
      <c r="C21" s="308">
        <v>18684</v>
      </c>
      <c r="D21" s="308">
        <v>18169</v>
      </c>
      <c r="E21" s="308">
        <v>36853</v>
      </c>
      <c r="F21" s="308">
        <v>19685</v>
      </c>
      <c r="G21" s="308">
        <v>19767</v>
      </c>
      <c r="H21" s="308">
        <v>39452</v>
      </c>
      <c r="I21" s="308">
        <v>16755</v>
      </c>
      <c r="J21" s="308">
        <v>16558</v>
      </c>
      <c r="K21" s="308">
        <v>33313</v>
      </c>
      <c r="L21" s="308">
        <v>19289</v>
      </c>
      <c r="M21" s="308">
        <v>19692</v>
      </c>
      <c r="N21" s="308">
        <v>38981</v>
      </c>
      <c r="O21" s="309">
        <v>16339</v>
      </c>
      <c r="P21" s="327">
        <v>16517</v>
      </c>
      <c r="Q21" s="327">
        <v>32856</v>
      </c>
      <c r="R21" s="328">
        <v>12560</v>
      </c>
      <c r="S21" s="308">
        <v>12390</v>
      </c>
      <c r="T21" s="309">
        <v>24950</v>
      </c>
    </row>
    <row r="22" spans="2:20" x14ac:dyDescent="0.25">
      <c r="B22" s="312" t="s">
        <v>573</v>
      </c>
      <c r="C22" s="313">
        <v>28274</v>
      </c>
      <c r="D22" s="313">
        <v>26711</v>
      </c>
      <c r="E22" s="313">
        <v>54985</v>
      </c>
      <c r="F22" s="313">
        <v>25456</v>
      </c>
      <c r="G22" s="313">
        <v>25176</v>
      </c>
      <c r="H22" s="313">
        <v>50632</v>
      </c>
      <c r="I22" s="313">
        <v>31731</v>
      </c>
      <c r="J22" s="313">
        <v>32303</v>
      </c>
      <c r="K22" s="313">
        <v>64034</v>
      </c>
      <c r="L22" s="313">
        <v>40031</v>
      </c>
      <c r="M22" s="313">
        <v>40008</v>
      </c>
      <c r="N22" s="313">
        <v>80039</v>
      </c>
      <c r="O22" s="314">
        <v>36017</v>
      </c>
      <c r="P22" s="333">
        <v>36722</v>
      </c>
      <c r="Q22" s="333">
        <v>72739</v>
      </c>
      <c r="R22" s="330">
        <v>29589</v>
      </c>
      <c r="S22" s="313">
        <v>30125</v>
      </c>
      <c r="T22" s="314">
        <v>59714</v>
      </c>
    </row>
    <row r="23" spans="2:20" x14ac:dyDescent="0.25">
      <c r="B23" s="307" t="s">
        <v>574</v>
      </c>
      <c r="C23" s="308">
        <v>32694</v>
      </c>
      <c r="D23" s="308">
        <v>29912</v>
      </c>
      <c r="E23" s="308">
        <v>62606</v>
      </c>
      <c r="F23" s="308">
        <v>30386</v>
      </c>
      <c r="G23" s="308">
        <v>28456</v>
      </c>
      <c r="H23" s="308">
        <v>58842</v>
      </c>
      <c r="I23" s="308">
        <v>33344</v>
      </c>
      <c r="J23" s="308">
        <v>33419</v>
      </c>
      <c r="K23" s="308">
        <v>66763</v>
      </c>
      <c r="L23" s="308">
        <v>36381</v>
      </c>
      <c r="M23" s="308">
        <v>37202</v>
      </c>
      <c r="N23" s="308">
        <v>73583</v>
      </c>
      <c r="O23" s="309">
        <v>34261</v>
      </c>
      <c r="P23" s="327">
        <v>34643</v>
      </c>
      <c r="Q23" s="327">
        <v>68904</v>
      </c>
      <c r="R23" s="328">
        <v>25955</v>
      </c>
      <c r="S23" s="308">
        <v>27162</v>
      </c>
      <c r="T23" s="309">
        <v>53117</v>
      </c>
    </row>
    <row r="24" spans="2:20" x14ac:dyDescent="0.25">
      <c r="B24" s="312" t="s">
        <v>575</v>
      </c>
      <c r="C24" s="313">
        <v>49569</v>
      </c>
      <c r="D24" s="313">
        <v>47432</v>
      </c>
      <c r="E24" s="313">
        <v>97001</v>
      </c>
      <c r="F24" s="313">
        <v>47930</v>
      </c>
      <c r="G24" s="313">
        <v>46056</v>
      </c>
      <c r="H24" s="313">
        <v>93986</v>
      </c>
      <c r="I24" s="313">
        <v>55228</v>
      </c>
      <c r="J24" s="313">
        <v>55364</v>
      </c>
      <c r="K24" s="313">
        <v>110592</v>
      </c>
      <c r="L24" s="313">
        <v>67545</v>
      </c>
      <c r="M24" s="313">
        <v>68487</v>
      </c>
      <c r="N24" s="313">
        <v>136032</v>
      </c>
      <c r="O24" s="314">
        <v>55785</v>
      </c>
      <c r="P24" s="333">
        <v>56943</v>
      </c>
      <c r="Q24" s="333">
        <v>112728</v>
      </c>
      <c r="R24" s="330">
        <v>47127</v>
      </c>
      <c r="S24" s="313">
        <v>48130</v>
      </c>
      <c r="T24" s="314">
        <v>95257</v>
      </c>
    </row>
    <row r="25" spans="2:20" x14ac:dyDescent="0.25">
      <c r="B25" s="307" t="s">
        <v>576</v>
      </c>
      <c r="C25" s="308">
        <v>13344</v>
      </c>
      <c r="D25" s="308">
        <v>12373</v>
      </c>
      <c r="E25" s="308">
        <v>25717</v>
      </c>
      <c r="F25" s="308">
        <v>12538</v>
      </c>
      <c r="G25" s="308">
        <v>11417</v>
      </c>
      <c r="H25" s="308">
        <v>23955</v>
      </c>
      <c r="I25" s="308">
        <v>12962</v>
      </c>
      <c r="J25" s="308">
        <v>12134</v>
      </c>
      <c r="K25" s="308">
        <v>25096</v>
      </c>
      <c r="L25" s="308">
        <v>15216</v>
      </c>
      <c r="M25" s="308">
        <v>14964</v>
      </c>
      <c r="N25" s="308">
        <v>30180</v>
      </c>
      <c r="O25" s="309">
        <v>16432</v>
      </c>
      <c r="P25" s="327">
        <v>16082</v>
      </c>
      <c r="Q25" s="327">
        <v>32514</v>
      </c>
      <c r="R25" s="328">
        <v>13586</v>
      </c>
      <c r="S25" s="308">
        <v>13687</v>
      </c>
      <c r="T25" s="309">
        <v>27273</v>
      </c>
    </row>
    <row r="26" spans="2:20" x14ac:dyDescent="0.25">
      <c r="B26" s="312" t="s">
        <v>577</v>
      </c>
      <c r="C26" s="313">
        <v>14845</v>
      </c>
      <c r="D26" s="313">
        <v>15021</v>
      </c>
      <c r="E26" s="313">
        <v>29866</v>
      </c>
      <c r="F26" s="313">
        <v>7722</v>
      </c>
      <c r="G26" s="313">
        <v>7449</v>
      </c>
      <c r="H26" s="313">
        <v>15171</v>
      </c>
      <c r="I26" s="313">
        <v>12045</v>
      </c>
      <c r="J26" s="313">
        <v>12931</v>
      </c>
      <c r="K26" s="313">
        <v>24976</v>
      </c>
      <c r="L26" s="313">
        <v>15144</v>
      </c>
      <c r="M26" s="313">
        <v>15558</v>
      </c>
      <c r="N26" s="313">
        <v>30702</v>
      </c>
      <c r="O26" s="314">
        <v>11983</v>
      </c>
      <c r="P26" s="333">
        <v>12911</v>
      </c>
      <c r="Q26" s="333">
        <v>24894</v>
      </c>
      <c r="R26" s="330">
        <v>10055</v>
      </c>
      <c r="S26" s="313">
        <v>10559</v>
      </c>
      <c r="T26" s="314">
        <v>20614</v>
      </c>
    </row>
    <row r="27" spans="2:20" x14ac:dyDescent="0.25">
      <c r="B27" s="307" t="s">
        <v>578</v>
      </c>
      <c r="C27" s="308">
        <v>57303</v>
      </c>
      <c r="D27" s="308">
        <v>52482</v>
      </c>
      <c r="E27" s="308">
        <v>109785</v>
      </c>
      <c r="F27" s="308">
        <v>57622</v>
      </c>
      <c r="G27" s="308">
        <v>51751</v>
      </c>
      <c r="H27" s="308">
        <v>109373</v>
      </c>
      <c r="I27" s="308">
        <v>47553</v>
      </c>
      <c r="J27" s="308">
        <v>46903</v>
      </c>
      <c r="K27" s="308">
        <v>94456</v>
      </c>
      <c r="L27" s="308">
        <v>62182</v>
      </c>
      <c r="M27" s="308">
        <v>61683</v>
      </c>
      <c r="N27" s="308">
        <v>123865</v>
      </c>
      <c r="O27" s="309">
        <v>64197</v>
      </c>
      <c r="P27" s="327">
        <v>63767</v>
      </c>
      <c r="Q27" s="327">
        <v>127964</v>
      </c>
      <c r="R27" s="328">
        <v>54416</v>
      </c>
      <c r="S27" s="308">
        <v>54365</v>
      </c>
      <c r="T27" s="309">
        <v>108781</v>
      </c>
    </row>
    <row r="28" spans="2:20" x14ac:dyDescent="0.25">
      <c r="B28" s="312" t="s">
        <v>579</v>
      </c>
      <c r="C28" s="313">
        <v>22182</v>
      </c>
      <c r="D28" s="313">
        <v>21940</v>
      </c>
      <c r="E28" s="313">
        <v>44122</v>
      </c>
      <c r="F28" s="313">
        <v>15967</v>
      </c>
      <c r="G28" s="313">
        <v>17143</v>
      </c>
      <c r="H28" s="313">
        <v>33110</v>
      </c>
      <c r="I28" s="313">
        <v>17423</v>
      </c>
      <c r="J28" s="313">
        <v>19233</v>
      </c>
      <c r="K28" s="313">
        <v>36656</v>
      </c>
      <c r="L28" s="313">
        <v>22055</v>
      </c>
      <c r="M28" s="313">
        <v>23279</v>
      </c>
      <c r="N28" s="313">
        <v>45334</v>
      </c>
      <c r="O28" s="314">
        <v>22751</v>
      </c>
      <c r="P28" s="333">
        <v>24055</v>
      </c>
      <c r="Q28" s="333">
        <v>46806</v>
      </c>
      <c r="R28" s="330">
        <v>18974</v>
      </c>
      <c r="S28" s="313">
        <v>19799</v>
      </c>
      <c r="T28" s="314">
        <v>38773</v>
      </c>
    </row>
    <row r="29" spans="2:20" x14ac:dyDescent="0.25">
      <c r="B29" s="307" t="s">
        <v>580</v>
      </c>
      <c r="C29" s="308">
        <v>19901</v>
      </c>
      <c r="D29" s="308">
        <v>19075</v>
      </c>
      <c r="E29" s="308">
        <v>38976</v>
      </c>
      <c r="F29" s="308">
        <v>24438</v>
      </c>
      <c r="G29" s="308">
        <v>24208</v>
      </c>
      <c r="H29" s="308">
        <v>48646</v>
      </c>
      <c r="I29" s="308">
        <v>20983</v>
      </c>
      <c r="J29" s="308">
        <v>20854</v>
      </c>
      <c r="K29" s="308">
        <v>41837</v>
      </c>
      <c r="L29" s="308">
        <v>29204</v>
      </c>
      <c r="M29" s="308">
        <v>28546</v>
      </c>
      <c r="N29" s="308">
        <v>57750</v>
      </c>
      <c r="O29" s="309">
        <v>26209</v>
      </c>
      <c r="P29" s="327">
        <v>25703</v>
      </c>
      <c r="Q29" s="327">
        <v>51912</v>
      </c>
      <c r="R29" s="328">
        <v>19416</v>
      </c>
      <c r="S29" s="308">
        <v>20087</v>
      </c>
      <c r="T29" s="309">
        <v>39503</v>
      </c>
    </row>
    <row r="30" spans="2:20" x14ac:dyDescent="0.25">
      <c r="B30" s="312" t="s">
        <v>581</v>
      </c>
      <c r="C30" s="313">
        <v>14428</v>
      </c>
      <c r="D30" s="313">
        <v>13888</v>
      </c>
      <c r="E30" s="313">
        <v>28316</v>
      </c>
      <c r="F30" s="313">
        <v>12990</v>
      </c>
      <c r="G30" s="313">
        <v>12425</v>
      </c>
      <c r="H30" s="313">
        <v>25415</v>
      </c>
      <c r="I30" s="313">
        <v>17667</v>
      </c>
      <c r="J30" s="313">
        <v>18277</v>
      </c>
      <c r="K30" s="313">
        <v>35944</v>
      </c>
      <c r="L30" s="313">
        <v>20464</v>
      </c>
      <c r="M30" s="313">
        <v>20963</v>
      </c>
      <c r="N30" s="313">
        <v>41427</v>
      </c>
      <c r="O30" s="314">
        <v>21885</v>
      </c>
      <c r="P30" s="333">
        <v>22762</v>
      </c>
      <c r="Q30" s="333">
        <v>44647</v>
      </c>
      <c r="R30" s="330">
        <v>16815</v>
      </c>
      <c r="S30" s="313">
        <v>17199</v>
      </c>
      <c r="T30" s="314">
        <v>34014</v>
      </c>
    </row>
    <row r="31" spans="2:20" x14ac:dyDescent="0.25">
      <c r="B31" s="307" t="s">
        <v>582</v>
      </c>
      <c r="C31" s="308">
        <v>17753</v>
      </c>
      <c r="D31" s="308">
        <v>16116</v>
      </c>
      <c r="E31" s="308">
        <v>33869</v>
      </c>
      <c r="F31" s="308">
        <v>14854</v>
      </c>
      <c r="G31" s="308">
        <v>13701</v>
      </c>
      <c r="H31" s="308">
        <v>28555</v>
      </c>
      <c r="I31" s="308">
        <v>17192</v>
      </c>
      <c r="J31" s="308">
        <v>16864</v>
      </c>
      <c r="K31" s="308">
        <v>34056</v>
      </c>
      <c r="L31" s="308">
        <v>21092</v>
      </c>
      <c r="M31" s="308">
        <v>20750</v>
      </c>
      <c r="N31" s="308">
        <v>41842</v>
      </c>
      <c r="O31" s="309">
        <v>25019</v>
      </c>
      <c r="P31" s="327">
        <v>24467</v>
      </c>
      <c r="Q31" s="327">
        <v>49486</v>
      </c>
      <c r="R31" s="328">
        <v>16153</v>
      </c>
      <c r="S31" s="308">
        <v>16541</v>
      </c>
      <c r="T31" s="309">
        <v>32694</v>
      </c>
    </row>
    <row r="32" spans="2:20" ht="15.75" thickBot="1" x14ac:dyDescent="0.3">
      <c r="B32" s="320" t="s">
        <v>583</v>
      </c>
      <c r="C32" s="321">
        <v>15129</v>
      </c>
      <c r="D32" s="321">
        <v>15707</v>
      </c>
      <c r="E32" s="321">
        <v>30836</v>
      </c>
      <c r="F32" s="321">
        <v>13914</v>
      </c>
      <c r="G32" s="321">
        <v>14178</v>
      </c>
      <c r="H32" s="321">
        <v>28092</v>
      </c>
      <c r="I32" s="321">
        <v>15174</v>
      </c>
      <c r="J32" s="321">
        <v>15730</v>
      </c>
      <c r="K32" s="321">
        <v>30904</v>
      </c>
      <c r="L32" s="321">
        <v>18298</v>
      </c>
      <c r="M32" s="321">
        <v>18197</v>
      </c>
      <c r="N32" s="321">
        <v>36495</v>
      </c>
      <c r="O32" s="322">
        <v>14602</v>
      </c>
      <c r="P32" s="334">
        <v>14874</v>
      </c>
      <c r="Q32" s="334">
        <v>29476</v>
      </c>
      <c r="R32" s="335">
        <v>10957</v>
      </c>
      <c r="S32" s="321">
        <v>11040</v>
      </c>
      <c r="T32" s="322">
        <v>21997</v>
      </c>
    </row>
    <row r="33" spans="2:20" x14ac:dyDescent="0.25">
      <c r="B33" s="23" t="s">
        <v>586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 spans="2:20" x14ac:dyDescent="0.25">
      <c r="B34" s="129" t="s">
        <v>587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</row>
  </sheetData>
  <mergeCells count="7">
    <mergeCell ref="R7:T7"/>
    <mergeCell ref="B7:B8"/>
    <mergeCell ref="C7:E7"/>
    <mergeCell ref="F7:H7"/>
    <mergeCell ref="I7:K7"/>
    <mergeCell ref="L7:N7"/>
    <mergeCell ref="O7:Q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showGridLines="0" topLeftCell="A46" workbookViewId="0">
      <selection activeCell="B46" sqref="B46"/>
    </sheetView>
  </sheetViews>
  <sheetFormatPr baseColWidth="10" defaultRowHeight="15" x14ac:dyDescent="0.25"/>
  <cols>
    <col min="2" max="2" width="17.85546875" customWidth="1"/>
    <col min="3" max="3" width="13.7109375" bestFit="1" customWidth="1"/>
    <col min="4" max="4" width="13.5703125" bestFit="1" customWidth="1"/>
    <col min="5" max="5" width="13.140625" customWidth="1"/>
    <col min="7" max="7" width="10.5703125" customWidth="1"/>
    <col min="8" max="8" width="13.42578125" customWidth="1"/>
    <col min="13" max="13" width="7.42578125" customWidth="1"/>
  </cols>
  <sheetData>
    <row r="2" spans="2:13" x14ac:dyDescent="0.25">
      <c r="B2" s="601" t="s">
        <v>7</v>
      </c>
    </row>
    <row r="4" spans="2:13" ht="26.25" customHeight="1" x14ac:dyDescent="0.25">
      <c r="B4" s="1026" t="s">
        <v>996</v>
      </c>
      <c r="C4" s="1026"/>
      <c r="D4" s="1026"/>
      <c r="E4" s="1026"/>
      <c r="F4" s="1026"/>
      <c r="G4" s="1026"/>
      <c r="H4" s="1026"/>
      <c r="I4" s="1026"/>
      <c r="J4" s="1026"/>
      <c r="K4" s="1026"/>
      <c r="L4" s="1026"/>
      <c r="M4" s="1026"/>
    </row>
    <row r="5" spans="2:13" x14ac:dyDescent="0.25">
      <c r="B5" s="2" t="s">
        <v>476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2:13" ht="15.75" thickBot="1" x14ac:dyDescent="0.3">
      <c r="B6" s="711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</row>
    <row r="7" spans="2:13" x14ac:dyDescent="0.25">
      <c r="B7" s="1027"/>
      <c r="C7" s="1029" t="s">
        <v>973</v>
      </c>
      <c r="D7" s="1029"/>
      <c r="E7" s="1029"/>
      <c r="F7" s="1029"/>
      <c r="G7" s="1029"/>
      <c r="H7" s="1029"/>
      <c r="I7" s="1029"/>
      <c r="J7" s="1029"/>
      <c r="K7" s="1029"/>
      <c r="L7" s="1029"/>
      <c r="M7" s="1029"/>
    </row>
    <row r="8" spans="2:13" ht="36.75" x14ac:dyDescent="0.25">
      <c r="B8" s="1028"/>
      <c r="C8" s="296" t="s">
        <v>974</v>
      </c>
      <c r="D8" s="712" t="s">
        <v>975</v>
      </c>
      <c r="E8" s="296" t="s">
        <v>976</v>
      </c>
      <c r="F8" s="712" t="s">
        <v>977</v>
      </c>
      <c r="G8" s="296" t="s">
        <v>978</v>
      </c>
      <c r="H8" s="712" t="s">
        <v>979</v>
      </c>
      <c r="I8" s="296" t="s">
        <v>980</v>
      </c>
      <c r="J8" s="712" t="s">
        <v>981</v>
      </c>
      <c r="K8" s="296" t="s">
        <v>982</v>
      </c>
      <c r="L8" s="712" t="s">
        <v>983</v>
      </c>
      <c r="M8" s="296" t="s">
        <v>505</v>
      </c>
    </row>
    <row r="9" spans="2:13" x14ac:dyDescent="0.25">
      <c r="B9" s="213" t="s">
        <v>10</v>
      </c>
      <c r="C9" s="713" t="s">
        <v>11</v>
      </c>
      <c r="D9" s="713" t="s">
        <v>12</v>
      </c>
      <c r="E9" s="713" t="s">
        <v>13</v>
      </c>
      <c r="F9" s="713" t="s">
        <v>14</v>
      </c>
      <c r="G9" s="713" t="s">
        <v>15</v>
      </c>
      <c r="H9" s="713" t="s">
        <v>16</v>
      </c>
      <c r="I9" s="713" t="s">
        <v>17</v>
      </c>
      <c r="J9" s="713" t="s">
        <v>18</v>
      </c>
      <c r="K9" s="713" t="s">
        <v>422</v>
      </c>
      <c r="L9" s="713" t="s">
        <v>553</v>
      </c>
      <c r="M9" s="718" t="s">
        <v>554</v>
      </c>
    </row>
    <row r="10" spans="2:13" x14ac:dyDescent="0.25">
      <c r="B10" s="717" t="s">
        <v>19</v>
      </c>
      <c r="C10" s="715">
        <v>8.1</v>
      </c>
      <c r="D10" s="716">
        <v>26.8</v>
      </c>
      <c r="E10" s="715">
        <v>16.399999999999999</v>
      </c>
      <c r="F10" s="716">
        <v>17</v>
      </c>
      <c r="G10" s="715">
        <v>6.6</v>
      </c>
      <c r="H10" s="716">
        <v>15.3</v>
      </c>
      <c r="I10" s="715">
        <v>7.6</v>
      </c>
      <c r="J10" s="716">
        <v>2.2000000000000002</v>
      </c>
      <c r="K10" s="715">
        <v>33.200000000000003</v>
      </c>
      <c r="L10" s="716">
        <v>10.7</v>
      </c>
      <c r="M10" s="715">
        <v>2.8</v>
      </c>
    </row>
    <row r="11" spans="2:13" x14ac:dyDescent="0.25">
      <c r="B11" s="719" t="s">
        <v>481</v>
      </c>
      <c r="C11" s="720"/>
      <c r="D11" s="720"/>
      <c r="E11" s="720"/>
      <c r="F11" s="720"/>
      <c r="G11" s="720"/>
      <c r="H11" s="720"/>
      <c r="I11" s="720"/>
      <c r="J11" s="720"/>
      <c r="K11" s="720"/>
      <c r="L11" s="720"/>
      <c r="M11" s="721"/>
    </row>
    <row r="12" spans="2:13" x14ac:dyDescent="0.25">
      <c r="B12" s="722" t="s">
        <v>482</v>
      </c>
      <c r="C12" s="75">
        <v>13.3</v>
      </c>
      <c r="D12" s="75">
        <v>27.2</v>
      </c>
      <c r="E12" s="75">
        <v>9</v>
      </c>
      <c r="F12" s="75">
        <v>1.4</v>
      </c>
      <c r="G12" s="75">
        <v>11.3</v>
      </c>
      <c r="H12" s="75">
        <v>27.2</v>
      </c>
      <c r="I12" s="75">
        <v>13.4</v>
      </c>
      <c r="J12" s="75">
        <v>2.8</v>
      </c>
      <c r="K12" s="75">
        <v>27.4</v>
      </c>
      <c r="L12" s="75">
        <v>7.1</v>
      </c>
      <c r="M12" s="723">
        <v>1.7</v>
      </c>
    </row>
    <row r="13" spans="2:13" x14ac:dyDescent="0.25">
      <c r="B13" s="722" t="s">
        <v>440</v>
      </c>
      <c r="C13" s="75">
        <v>5</v>
      </c>
      <c r="D13" s="75">
        <v>26.5</v>
      </c>
      <c r="E13" s="75">
        <v>20.8</v>
      </c>
      <c r="F13" s="75">
        <v>26.4</v>
      </c>
      <c r="G13" s="75">
        <v>3.7</v>
      </c>
      <c r="H13" s="75">
        <v>8.1</v>
      </c>
      <c r="I13" s="75">
        <v>4.0999999999999996</v>
      </c>
      <c r="J13" s="75">
        <v>1.8</v>
      </c>
      <c r="K13" s="75">
        <v>36.700000000000003</v>
      </c>
      <c r="L13" s="75">
        <v>12.9</v>
      </c>
      <c r="M13" s="723">
        <v>3.4</v>
      </c>
    </row>
    <row r="14" spans="2:13" x14ac:dyDescent="0.25">
      <c r="B14" s="719" t="s">
        <v>607</v>
      </c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</row>
    <row r="15" spans="2:13" x14ac:dyDescent="0.25">
      <c r="B15" s="722" t="s">
        <v>20</v>
      </c>
      <c r="C15" s="75">
        <v>10</v>
      </c>
      <c r="D15" s="75">
        <v>28.3</v>
      </c>
      <c r="E15" s="75">
        <v>7.2</v>
      </c>
      <c r="F15" s="75">
        <v>0</v>
      </c>
      <c r="G15" s="75">
        <v>14</v>
      </c>
      <c r="H15" s="75">
        <v>25.2</v>
      </c>
      <c r="I15" s="75">
        <v>17.5</v>
      </c>
      <c r="J15" s="75">
        <v>2.9</v>
      </c>
      <c r="K15" s="75">
        <v>30.3</v>
      </c>
      <c r="L15" s="75">
        <v>3.3</v>
      </c>
      <c r="M15" s="723">
        <v>1.8</v>
      </c>
    </row>
    <row r="16" spans="2:13" x14ac:dyDescent="0.25">
      <c r="B16" s="726" t="s">
        <v>21</v>
      </c>
      <c r="C16" s="727">
        <v>20.100000000000001</v>
      </c>
      <c r="D16" s="727">
        <v>26.3</v>
      </c>
      <c r="E16" s="727">
        <v>8</v>
      </c>
      <c r="F16" s="727">
        <v>0</v>
      </c>
      <c r="G16" s="727">
        <v>25.5</v>
      </c>
      <c r="H16" s="727">
        <v>22.7</v>
      </c>
      <c r="I16" s="727">
        <v>4.0999999999999996</v>
      </c>
      <c r="J16" s="727">
        <v>3.2</v>
      </c>
      <c r="K16" s="727">
        <v>23.7</v>
      </c>
      <c r="L16" s="727">
        <v>0</v>
      </c>
      <c r="M16" s="728">
        <v>0</v>
      </c>
    </row>
    <row r="17" spans="2:13" x14ac:dyDescent="0.25">
      <c r="B17" s="722" t="s">
        <v>22</v>
      </c>
      <c r="C17" s="76" t="s">
        <v>984</v>
      </c>
      <c r="D17" s="76" t="s">
        <v>984</v>
      </c>
      <c r="E17" s="76" t="s">
        <v>984</v>
      </c>
      <c r="F17" s="76" t="s">
        <v>984</v>
      </c>
      <c r="G17" s="76" t="s">
        <v>984</v>
      </c>
      <c r="H17" s="76" t="s">
        <v>984</v>
      </c>
      <c r="I17" s="76" t="s">
        <v>984</v>
      </c>
      <c r="J17" s="76" t="s">
        <v>984</v>
      </c>
      <c r="K17" s="76" t="s">
        <v>984</v>
      </c>
      <c r="L17" s="76" t="s">
        <v>984</v>
      </c>
      <c r="M17" s="742" t="s">
        <v>984</v>
      </c>
    </row>
    <row r="18" spans="2:13" x14ac:dyDescent="0.25">
      <c r="B18" s="726" t="s">
        <v>23</v>
      </c>
      <c r="C18" s="727">
        <v>7</v>
      </c>
      <c r="D18" s="727">
        <v>16.3</v>
      </c>
      <c r="E18" s="727">
        <v>23.4</v>
      </c>
      <c r="F18" s="727">
        <v>14.2</v>
      </c>
      <c r="G18" s="727">
        <v>3</v>
      </c>
      <c r="H18" s="727">
        <v>21.2</v>
      </c>
      <c r="I18" s="727">
        <v>6.1</v>
      </c>
      <c r="J18" s="727">
        <v>0</v>
      </c>
      <c r="K18" s="727">
        <v>34.299999999999997</v>
      </c>
      <c r="L18" s="727">
        <v>2.9</v>
      </c>
      <c r="M18" s="728">
        <v>0</v>
      </c>
    </row>
    <row r="19" spans="2:13" x14ac:dyDescent="0.25">
      <c r="B19" s="722" t="s">
        <v>24</v>
      </c>
      <c r="C19" s="75">
        <v>10.1</v>
      </c>
      <c r="D19" s="75">
        <v>13.7</v>
      </c>
      <c r="E19" s="75">
        <v>4.7</v>
      </c>
      <c r="F19" s="75">
        <v>0</v>
      </c>
      <c r="G19" s="75">
        <v>29.6</v>
      </c>
      <c r="H19" s="75">
        <v>21.4</v>
      </c>
      <c r="I19" s="75">
        <v>5.0999999999999996</v>
      </c>
      <c r="J19" s="75">
        <v>11.8</v>
      </c>
      <c r="K19" s="75">
        <v>54.4</v>
      </c>
      <c r="L19" s="75">
        <v>1.4</v>
      </c>
      <c r="M19" s="723">
        <v>2.2000000000000002</v>
      </c>
    </row>
    <row r="20" spans="2:13" x14ac:dyDescent="0.25">
      <c r="B20" s="726" t="s">
        <v>25</v>
      </c>
      <c r="C20" s="727">
        <v>5.3</v>
      </c>
      <c r="D20" s="727">
        <v>47.2</v>
      </c>
      <c r="E20" s="727">
        <v>4</v>
      </c>
      <c r="F20" s="727">
        <v>14.3</v>
      </c>
      <c r="G20" s="727">
        <v>0</v>
      </c>
      <c r="H20" s="727">
        <v>11.5</v>
      </c>
      <c r="I20" s="727">
        <v>7.4</v>
      </c>
      <c r="J20" s="727">
        <v>10.199999999999999</v>
      </c>
      <c r="K20" s="727">
        <v>34.9</v>
      </c>
      <c r="L20" s="727">
        <v>8.9</v>
      </c>
      <c r="M20" s="728">
        <v>0</v>
      </c>
    </row>
    <row r="21" spans="2:13" x14ac:dyDescent="0.25">
      <c r="B21" s="722" t="s">
        <v>26</v>
      </c>
      <c r="C21" s="75">
        <v>0</v>
      </c>
      <c r="D21" s="75">
        <v>51.1</v>
      </c>
      <c r="E21" s="75">
        <v>21.4</v>
      </c>
      <c r="F21" s="75">
        <v>7.9</v>
      </c>
      <c r="G21" s="75">
        <v>0</v>
      </c>
      <c r="H21" s="75">
        <v>14.6</v>
      </c>
      <c r="I21" s="75">
        <v>0</v>
      </c>
      <c r="J21" s="75">
        <v>0</v>
      </c>
      <c r="K21" s="75">
        <v>12</v>
      </c>
      <c r="L21" s="75">
        <v>24.8</v>
      </c>
      <c r="M21" s="723">
        <v>10.199999999999999</v>
      </c>
    </row>
    <row r="22" spans="2:13" x14ac:dyDescent="0.25">
      <c r="B22" s="726" t="s">
        <v>27</v>
      </c>
      <c r="C22" s="727">
        <v>1.4</v>
      </c>
      <c r="D22" s="727">
        <v>43.6</v>
      </c>
      <c r="E22" s="727">
        <v>33.799999999999997</v>
      </c>
      <c r="F22" s="727">
        <v>14.5</v>
      </c>
      <c r="G22" s="727">
        <v>0</v>
      </c>
      <c r="H22" s="727">
        <v>13.3</v>
      </c>
      <c r="I22" s="727">
        <v>2</v>
      </c>
      <c r="J22" s="727">
        <v>0</v>
      </c>
      <c r="K22" s="727">
        <v>6.9</v>
      </c>
      <c r="L22" s="727">
        <v>38.1</v>
      </c>
      <c r="M22" s="728">
        <v>0</v>
      </c>
    </row>
    <row r="23" spans="2:13" x14ac:dyDescent="0.25">
      <c r="B23" s="722" t="s">
        <v>28</v>
      </c>
      <c r="C23" s="75">
        <v>18.8</v>
      </c>
      <c r="D23" s="75">
        <v>25.5</v>
      </c>
      <c r="E23" s="75">
        <v>16.5</v>
      </c>
      <c r="F23" s="75">
        <v>9.8000000000000007</v>
      </c>
      <c r="G23" s="75">
        <v>0</v>
      </c>
      <c r="H23" s="75">
        <v>13.6</v>
      </c>
      <c r="I23" s="75">
        <v>11</v>
      </c>
      <c r="J23" s="75">
        <v>0</v>
      </c>
      <c r="K23" s="75">
        <v>37</v>
      </c>
      <c r="L23" s="75">
        <v>3.3</v>
      </c>
      <c r="M23" s="723">
        <v>0</v>
      </c>
    </row>
    <row r="24" spans="2:13" x14ac:dyDescent="0.25">
      <c r="B24" s="726" t="s">
        <v>29</v>
      </c>
      <c r="C24" s="727">
        <v>10</v>
      </c>
      <c r="D24" s="727">
        <v>29.7</v>
      </c>
      <c r="E24" s="727">
        <v>10.3</v>
      </c>
      <c r="F24" s="727">
        <v>10.3</v>
      </c>
      <c r="G24" s="727">
        <v>12.2</v>
      </c>
      <c r="H24" s="727">
        <v>13.2</v>
      </c>
      <c r="I24" s="727">
        <v>12.3</v>
      </c>
      <c r="J24" s="727">
        <v>0</v>
      </c>
      <c r="K24" s="727">
        <v>44.8</v>
      </c>
      <c r="L24" s="727">
        <v>11</v>
      </c>
      <c r="M24" s="728">
        <v>2.8</v>
      </c>
    </row>
    <row r="25" spans="2:13" x14ac:dyDescent="0.25">
      <c r="B25" s="722" t="s">
        <v>30</v>
      </c>
      <c r="C25" s="75">
        <v>13.2</v>
      </c>
      <c r="D25" s="75">
        <v>25.7</v>
      </c>
      <c r="E25" s="75">
        <v>15.7</v>
      </c>
      <c r="F25" s="75">
        <v>11.6</v>
      </c>
      <c r="G25" s="75">
        <v>7.5</v>
      </c>
      <c r="H25" s="75">
        <v>20.5</v>
      </c>
      <c r="I25" s="75">
        <v>6.1</v>
      </c>
      <c r="J25" s="75">
        <v>0</v>
      </c>
      <c r="K25" s="75">
        <v>43.9</v>
      </c>
      <c r="L25" s="75">
        <v>16.100000000000001</v>
      </c>
      <c r="M25" s="723">
        <v>1.9</v>
      </c>
    </row>
    <row r="26" spans="2:13" x14ac:dyDescent="0.25">
      <c r="B26" s="726" t="s">
        <v>31</v>
      </c>
      <c r="C26" s="727">
        <v>3.2</v>
      </c>
      <c r="D26" s="727">
        <v>28.1</v>
      </c>
      <c r="E26" s="727">
        <v>19.399999999999999</v>
      </c>
      <c r="F26" s="727">
        <v>15.7</v>
      </c>
      <c r="G26" s="727">
        <v>5.3</v>
      </c>
      <c r="H26" s="727">
        <v>21.8</v>
      </c>
      <c r="I26" s="727">
        <v>1.8</v>
      </c>
      <c r="J26" s="727">
        <v>3.8</v>
      </c>
      <c r="K26" s="727">
        <v>43.4</v>
      </c>
      <c r="L26" s="727">
        <v>2.8</v>
      </c>
      <c r="M26" s="728">
        <v>1.5</v>
      </c>
    </row>
    <row r="27" spans="2:13" x14ac:dyDescent="0.25">
      <c r="B27" s="722" t="s">
        <v>32</v>
      </c>
      <c r="C27" s="75">
        <v>8.3000000000000007</v>
      </c>
      <c r="D27" s="75">
        <v>12.8</v>
      </c>
      <c r="E27" s="75">
        <v>45.1</v>
      </c>
      <c r="F27" s="75">
        <v>7.3</v>
      </c>
      <c r="G27" s="75">
        <v>0</v>
      </c>
      <c r="H27" s="75">
        <v>9.1999999999999993</v>
      </c>
      <c r="I27" s="75">
        <v>4.5999999999999996</v>
      </c>
      <c r="J27" s="75">
        <v>0</v>
      </c>
      <c r="K27" s="75">
        <v>44.1</v>
      </c>
      <c r="L27" s="75">
        <v>19</v>
      </c>
      <c r="M27" s="723">
        <v>3.4</v>
      </c>
    </row>
    <row r="28" spans="2:13" x14ac:dyDescent="0.25">
      <c r="B28" s="726" t="s">
        <v>33</v>
      </c>
      <c r="C28" s="727">
        <v>9</v>
      </c>
      <c r="D28" s="727">
        <v>28.2</v>
      </c>
      <c r="E28" s="727">
        <v>16.2</v>
      </c>
      <c r="F28" s="727">
        <v>29.6</v>
      </c>
      <c r="G28" s="727">
        <v>0</v>
      </c>
      <c r="H28" s="727">
        <v>7.7</v>
      </c>
      <c r="I28" s="727">
        <v>0</v>
      </c>
      <c r="J28" s="727">
        <v>0</v>
      </c>
      <c r="K28" s="727">
        <v>35</v>
      </c>
      <c r="L28" s="727">
        <v>13.5</v>
      </c>
      <c r="M28" s="728">
        <v>3.1</v>
      </c>
    </row>
    <row r="29" spans="2:13" x14ac:dyDescent="0.25">
      <c r="B29" s="722" t="s">
        <v>34</v>
      </c>
      <c r="C29" s="75">
        <v>2.5</v>
      </c>
      <c r="D29" s="75">
        <v>11.9</v>
      </c>
      <c r="E29" s="75">
        <v>9.1</v>
      </c>
      <c r="F29" s="75">
        <v>47.2</v>
      </c>
      <c r="G29" s="75">
        <v>7.2</v>
      </c>
      <c r="H29" s="75">
        <v>1.9</v>
      </c>
      <c r="I29" s="75">
        <v>14.1</v>
      </c>
      <c r="J29" s="75">
        <v>0</v>
      </c>
      <c r="K29" s="75">
        <v>10.9</v>
      </c>
      <c r="L29" s="75">
        <v>25.9</v>
      </c>
      <c r="M29" s="723">
        <v>0</v>
      </c>
    </row>
    <row r="30" spans="2:13" x14ac:dyDescent="0.25">
      <c r="B30" s="726" t="s">
        <v>35</v>
      </c>
      <c r="C30" s="727">
        <v>4.9000000000000004</v>
      </c>
      <c r="D30" s="727">
        <v>26.2</v>
      </c>
      <c r="E30" s="727">
        <v>4.9000000000000004</v>
      </c>
      <c r="F30" s="727">
        <v>49.3</v>
      </c>
      <c r="G30" s="727">
        <v>3</v>
      </c>
      <c r="H30" s="727">
        <v>5.5</v>
      </c>
      <c r="I30" s="727">
        <v>4.9000000000000004</v>
      </c>
      <c r="J30" s="727">
        <v>2.2999999999999998</v>
      </c>
      <c r="K30" s="727">
        <v>11.8</v>
      </c>
      <c r="L30" s="727">
        <v>21.1</v>
      </c>
      <c r="M30" s="728">
        <v>8</v>
      </c>
    </row>
    <row r="31" spans="2:13" x14ac:dyDescent="0.25">
      <c r="B31" s="722" t="s">
        <v>36</v>
      </c>
      <c r="C31" s="75">
        <v>37.700000000000003</v>
      </c>
      <c r="D31" s="75">
        <v>18.899999999999999</v>
      </c>
      <c r="E31" s="75">
        <v>39.6</v>
      </c>
      <c r="F31" s="75">
        <v>9.1</v>
      </c>
      <c r="G31" s="75">
        <v>0</v>
      </c>
      <c r="H31" s="75">
        <v>14.3</v>
      </c>
      <c r="I31" s="75">
        <v>2.8</v>
      </c>
      <c r="J31" s="75">
        <v>1.8</v>
      </c>
      <c r="K31" s="75">
        <v>39.5</v>
      </c>
      <c r="L31" s="75">
        <v>6.4</v>
      </c>
      <c r="M31" s="723">
        <v>1.8</v>
      </c>
    </row>
    <row r="32" spans="2:13" x14ac:dyDescent="0.25">
      <c r="B32" s="726" t="s">
        <v>37</v>
      </c>
      <c r="C32" s="727">
        <v>5</v>
      </c>
      <c r="D32" s="727">
        <v>33</v>
      </c>
      <c r="E32" s="727">
        <v>21.4</v>
      </c>
      <c r="F32" s="727">
        <v>14.3</v>
      </c>
      <c r="G32" s="727">
        <v>8.5</v>
      </c>
      <c r="H32" s="727">
        <v>13</v>
      </c>
      <c r="I32" s="727">
        <v>9.1</v>
      </c>
      <c r="J32" s="727">
        <v>0</v>
      </c>
      <c r="K32" s="727">
        <v>24.6</v>
      </c>
      <c r="L32" s="727">
        <v>18.3</v>
      </c>
      <c r="M32" s="728">
        <v>0</v>
      </c>
    </row>
    <row r="33" spans="2:13" x14ac:dyDescent="0.25">
      <c r="B33" s="722" t="s">
        <v>38</v>
      </c>
      <c r="C33" s="75">
        <v>2.7</v>
      </c>
      <c r="D33" s="75">
        <v>38</v>
      </c>
      <c r="E33" s="75">
        <v>17.899999999999999</v>
      </c>
      <c r="F33" s="75">
        <v>0</v>
      </c>
      <c r="G33" s="75">
        <v>12</v>
      </c>
      <c r="H33" s="75">
        <v>15.2</v>
      </c>
      <c r="I33" s="75">
        <v>19.100000000000001</v>
      </c>
      <c r="J33" s="75">
        <v>0</v>
      </c>
      <c r="K33" s="75">
        <v>22.4</v>
      </c>
      <c r="L33" s="75">
        <v>0</v>
      </c>
      <c r="M33" s="723">
        <v>0</v>
      </c>
    </row>
    <row r="34" spans="2:13" x14ac:dyDescent="0.25">
      <c r="B34" s="726" t="s">
        <v>39</v>
      </c>
      <c r="C34" s="727">
        <v>0</v>
      </c>
      <c r="D34" s="727">
        <v>21.7</v>
      </c>
      <c r="E34" s="727">
        <v>6.1</v>
      </c>
      <c r="F34" s="727">
        <v>59.6</v>
      </c>
      <c r="G34" s="727">
        <v>0</v>
      </c>
      <c r="H34" s="727">
        <v>17.7</v>
      </c>
      <c r="I34" s="727">
        <v>3.2</v>
      </c>
      <c r="J34" s="727">
        <v>0</v>
      </c>
      <c r="K34" s="727">
        <v>27.2</v>
      </c>
      <c r="L34" s="727">
        <v>11.1</v>
      </c>
      <c r="M34" s="728">
        <v>3.6</v>
      </c>
    </row>
    <row r="35" spans="2:13" x14ac:dyDescent="0.25">
      <c r="B35" s="722" t="s">
        <v>40</v>
      </c>
      <c r="C35" s="75">
        <v>1.4</v>
      </c>
      <c r="D35" s="75">
        <v>31.8</v>
      </c>
      <c r="E35" s="75">
        <v>21.3</v>
      </c>
      <c r="F35" s="75">
        <v>18.7</v>
      </c>
      <c r="G35" s="75">
        <v>0</v>
      </c>
      <c r="H35" s="75">
        <v>7.5</v>
      </c>
      <c r="I35" s="75">
        <v>4.7</v>
      </c>
      <c r="J35" s="75">
        <v>0</v>
      </c>
      <c r="K35" s="75">
        <v>40.9</v>
      </c>
      <c r="L35" s="75">
        <v>2</v>
      </c>
      <c r="M35" s="723">
        <v>12.5</v>
      </c>
    </row>
    <row r="36" spans="2:13" x14ac:dyDescent="0.25">
      <c r="B36" s="726" t="s">
        <v>41</v>
      </c>
      <c r="C36" s="727">
        <v>4</v>
      </c>
      <c r="D36" s="727">
        <v>28.4</v>
      </c>
      <c r="E36" s="727">
        <v>14.6</v>
      </c>
      <c r="F36" s="727">
        <v>36.200000000000003</v>
      </c>
      <c r="G36" s="727">
        <v>4.5</v>
      </c>
      <c r="H36" s="727">
        <v>13</v>
      </c>
      <c r="I36" s="727">
        <v>9.8000000000000007</v>
      </c>
      <c r="J36" s="727">
        <v>0</v>
      </c>
      <c r="K36" s="727">
        <v>46.4</v>
      </c>
      <c r="L36" s="727">
        <v>7.7</v>
      </c>
      <c r="M36" s="728">
        <v>0</v>
      </c>
    </row>
    <row r="37" spans="2:13" x14ac:dyDescent="0.25">
      <c r="B37" s="719" t="s">
        <v>515</v>
      </c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1"/>
    </row>
    <row r="38" spans="2:13" x14ac:dyDescent="0.25">
      <c r="B38" s="722" t="s">
        <v>441</v>
      </c>
      <c r="C38" s="75">
        <v>3.1</v>
      </c>
      <c r="D38" s="75">
        <v>27.4</v>
      </c>
      <c r="E38" s="75">
        <v>19.3</v>
      </c>
      <c r="F38" s="75">
        <v>26.7</v>
      </c>
      <c r="G38" s="75">
        <v>2.1</v>
      </c>
      <c r="H38" s="75">
        <v>8.6999999999999993</v>
      </c>
      <c r="I38" s="75">
        <v>4.3</v>
      </c>
      <c r="J38" s="75">
        <v>1.2</v>
      </c>
      <c r="K38" s="75">
        <v>30.8</v>
      </c>
      <c r="L38" s="75">
        <v>20</v>
      </c>
      <c r="M38" s="723">
        <v>3.3</v>
      </c>
    </row>
    <row r="39" spans="2:13" x14ac:dyDescent="0.25">
      <c r="B39" s="726" t="s">
        <v>492</v>
      </c>
      <c r="C39" s="727">
        <v>11.7</v>
      </c>
      <c r="D39" s="727">
        <v>26.3</v>
      </c>
      <c r="E39" s="727">
        <v>14.3</v>
      </c>
      <c r="F39" s="727">
        <v>10.1</v>
      </c>
      <c r="G39" s="727">
        <v>9.8000000000000007</v>
      </c>
      <c r="H39" s="727">
        <v>20</v>
      </c>
      <c r="I39" s="727">
        <v>10</v>
      </c>
      <c r="J39" s="727">
        <v>2.9</v>
      </c>
      <c r="K39" s="727">
        <v>35</v>
      </c>
      <c r="L39" s="727">
        <v>4.0999999999999996</v>
      </c>
      <c r="M39" s="728">
        <v>2.4</v>
      </c>
    </row>
    <row r="40" spans="2:13" x14ac:dyDescent="0.25">
      <c r="B40" s="719" t="s">
        <v>516</v>
      </c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1"/>
    </row>
    <row r="41" spans="2:13" x14ac:dyDescent="0.25">
      <c r="B41" s="722" t="s">
        <v>494</v>
      </c>
      <c r="C41" s="75">
        <v>4.2</v>
      </c>
      <c r="D41" s="75">
        <v>21.4</v>
      </c>
      <c r="E41" s="75">
        <v>21.4</v>
      </c>
      <c r="F41" s="75">
        <v>29</v>
      </c>
      <c r="G41" s="75">
        <v>1.3</v>
      </c>
      <c r="H41" s="75">
        <v>4.0999999999999996</v>
      </c>
      <c r="I41" s="75">
        <v>0.5</v>
      </c>
      <c r="J41" s="75">
        <v>0.6</v>
      </c>
      <c r="K41" s="75">
        <v>38.9</v>
      </c>
      <c r="L41" s="75">
        <v>17.100000000000001</v>
      </c>
      <c r="M41" s="723">
        <v>3.5</v>
      </c>
    </row>
    <row r="42" spans="2:13" x14ac:dyDescent="0.25">
      <c r="B42" s="726" t="s">
        <v>495</v>
      </c>
      <c r="C42" s="727">
        <v>9</v>
      </c>
      <c r="D42" s="727">
        <v>30.5</v>
      </c>
      <c r="E42" s="727">
        <v>19</v>
      </c>
      <c r="F42" s="727">
        <v>18.2</v>
      </c>
      <c r="G42" s="727">
        <v>3.3</v>
      </c>
      <c r="H42" s="727">
        <v>10.4</v>
      </c>
      <c r="I42" s="727">
        <v>6.9</v>
      </c>
      <c r="J42" s="727">
        <v>2</v>
      </c>
      <c r="K42" s="727">
        <v>37.700000000000003</v>
      </c>
      <c r="L42" s="727">
        <v>11.1</v>
      </c>
      <c r="M42" s="728">
        <v>3.1</v>
      </c>
    </row>
    <row r="43" spans="2:13" x14ac:dyDescent="0.25">
      <c r="B43" s="722" t="s">
        <v>496</v>
      </c>
      <c r="C43" s="75">
        <v>10.6</v>
      </c>
      <c r="D43" s="75">
        <v>27.5</v>
      </c>
      <c r="E43" s="75">
        <v>8.3000000000000007</v>
      </c>
      <c r="F43" s="75">
        <v>5.0999999999999996</v>
      </c>
      <c r="G43" s="75">
        <v>17.3</v>
      </c>
      <c r="H43" s="75">
        <v>28.6</v>
      </c>
      <c r="I43" s="75">
        <v>13.2</v>
      </c>
      <c r="J43" s="75">
        <v>4.5</v>
      </c>
      <c r="K43" s="75">
        <v>22.8</v>
      </c>
      <c r="L43" s="75">
        <v>5.4</v>
      </c>
      <c r="M43" s="723">
        <v>1.8</v>
      </c>
    </row>
    <row r="44" spans="2:13" ht="15.75" thickBot="1" x14ac:dyDescent="0.3">
      <c r="B44" s="729" t="s">
        <v>497</v>
      </c>
      <c r="C44" s="706">
        <v>5.4</v>
      </c>
      <c r="D44" s="706">
        <v>8</v>
      </c>
      <c r="E44" s="706">
        <v>1</v>
      </c>
      <c r="F44" s="706">
        <v>0</v>
      </c>
      <c r="G44" s="706">
        <v>15.4</v>
      </c>
      <c r="H44" s="706">
        <v>65</v>
      </c>
      <c r="I44" s="706">
        <v>25.6</v>
      </c>
      <c r="J44" s="706">
        <v>1.4</v>
      </c>
      <c r="K44" s="706">
        <v>4.5999999999999996</v>
      </c>
      <c r="L44" s="706">
        <v>0</v>
      </c>
      <c r="M44" s="730">
        <v>0</v>
      </c>
    </row>
    <row r="45" spans="2:13" x14ac:dyDescent="0.25">
      <c r="B45" s="23" t="s">
        <v>991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2:13" x14ac:dyDescent="0.25">
      <c r="B46" s="714" t="s">
        <v>1207</v>
      </c>
    </row>
  </sheetData>
  <mergeCells count="3">
    <mergeCell ref="B4:M4"/>
    <mergeCell ref="B7:B8"/>
    <mergeCell ref="C7:M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5"/>
  <sheetViews>
    <sheetView showGridLines="0" topLeftCell="A31" workbookViewId="0">
      <selection activeCell="B45" sqref="B45:H45"/>
    </sheetView>
  </sheetViews>
  <sheetFormatPr baseColWidth="10" defaultRowHeight="15" x14ac:dyDescent="0.25"/>
  <cols>
    <col min="2" max="2" width="18.42578125" customWidth="1"/>
    <col min="8" max="8" width="12.140625" customWidth="1"/>
  </cols>
  <sheetData>
    <row r="2" spans="2:8" x14ac:dyDescent="0.25">
      <c r="B2" s="601" t="s">
        <v>7</v>
      </c>
    </row>
    <row r="4" spans="2:8" ht="47.25" customHeight="1" x14ac:dyDescent="0.25">
      <c r="B4" s="1031" t="s">
        <v>1208</v>
      </c>
      <c r="C4" s="1031"/>
      <c r="D4" s="1031"/>
      <c r="E4" s="1031"/>
      <c r="F4" s="1031"/>
      <c r="G4" s="1031"/>
      <c r="H4" s="1031"/>
    </row>
    <row r="5" spans="2:8" x14ac:dyDescent="0.25">
      <c r="B5" s="2" t="s">
        <v>476</v>
      </c>
      <c r="C5" s="23"/>
      <c r="D5" s="23"/>
      <c r="E5" s="23"/>
      <c r="F5" s="23"/>
      <c r="G5" s="23"/>
      <c r="H5" s="23"/>
    </row>
    <row r="6" spans="2:8" ht="15.75" thickBot="1" x14ac:dyDescent="0.3">
      <c r="B6" s="180"/>
      <c r="C6" s="180"/>
      <c r="D6" s="180"/>
      <c r="E6" s="180"/>
      <c r="F6" s="180"/>
      <c r="G6" s="180"/>
      <c r="H6" s="180"/>
    </row>
    <row r="7" spans="2:8" x14ac:dyDescent="0.25">
      <c r="B7" s="1032"/>
      <c r="C7" s="1034" t="s">
        <v>985</v>
      </c>
      <c r="D7" s="1036" t="s">
        <v>986</v>
      </c>
      <c r="E7" s="1036"/>
      <c r="F7" s="1036"/>
      <c r="G7" s="1034" t="s">
        <v>644</v>
      </c>
      <c r="H7" s="1037" t="s">
        <v>987</v>
      </c>
    </row>
    <row r="8" spans="2:8" ht="21.75" customHeight="1" x14ac:dyDescent="0.25">
      <c r="B8" s="1033"/>
      <c r="C8" s="1035"/>
      <c r="D8" s="683" t="s">
        <v>988</v>
      </c>
      <c r="E8" s="682" t="s">
        <v>989</v>
      </c>
      <c r="F8" s="683" t="s">
        <v>990</v>
      </c>
      <c r="G8" s="1035"/>
      <c r="H8" s="1038"/>
    </row>
    <row r="9" spans="2:8" x14ac:dyDescent="0.25">
      <c r="B9" s="731" t="s">
        <v>10</v>
      </c>
      <c r="C9" s="732" t="s">
        <v>11</v>
      </c>
      <c r="D9" s="732" t="s">
        <v>12</v>
      </c>
      <c r="E9" s="732" t="s">
        <v>13</v>
      </c>
      <c r="F9" s="732" t="s">
        <v>14</v>
      </c>
      <c r="G9" s="732" t="s">
        <v>15</v>
      </c>
      <c r="H9" s="733" t="s">
        <v>16</v>
      </c>
    </row>
    <row r="10" spans="2:8" x14ac:dyDescent="0.25">
      <c r="B10" s="717" t="s">
        <v>19</v>
      </c>
      <c r="C10" s="715">
        <v>93.2</v>
      </c>
      <c r="D10" s="716">
        <v>60.4</v>
      </c>
      <c r="E10" s="715">
        <v>28.3</v>
      </c>
      <c r="F10" s="716">
        <v>4.4000000000000004</v>
      </c>
      <c r="G10" s="715">
        <v>0.1</v>
      </c>
      <c r="H10" s="734">
        <v>6.8</v>
      </c>
    </row>
    <row r="11" spans="2:8" x14ac:dyDescent="0.25">
      <c r="B11" s="719" t="s">
        <v>481</v>
      </c>
      <c r="C11" s="735"/>
      <c r="D11" s="735"/>
      <c r="E11" s="735"/>
      <c r="F11" s="735"/>
      <c r="G11" s="735"/>
      <c r="H11" s="736"/>
    </row>
    <row r="12" spans="2:8" x14ac:dyDescent="0.25">
      <c r="B12" s="722" t="s">
        <v>482</v>
      </c>
      <c r="C12" s="227">
        <v>95.9</v>
      </c>
      <c r="D12" s="227">
        <v>70.599999999999994</v>
      </c>
      <c r="E12" s="227">
        <v>21.9</v>
      </c>
      <c r="F12" s="227">
        <v>3.3</v>
      </c>
      <c r="G12" s="227">
        <v>0.1</v>
      </c>
      <c r="H12" s="228">
        <v>4.0999999999999996</v>
      </c>
    </row>
    <row r="13" spans="2:8" x14ac:dyDescent="0.25">
      <c r="B13" s="726" t="s">
        <v>440</v>
      </c>
      <c r="C13" s="737">
        <v>91.7</v>
      </c>
      <c r="D13" s="737">
        <v>54.5</v>
      </c>
      <c r="E13" s="737">
        <v>32</v>
      </c>
      <c r="F13" s="737">
        <v>5</v>
      </c>
      <c r="G13" s="737">
        <v>0.1</v>
      </c>
      <c r="H13" s="738">
        <v>8.3000000000000007</v>
      </c>
    </row>
    <row r="14" spans="2:8" x14ac:dyDescent="0.25">
      <c r="B14" s="719" t="s">
        <v>607</v>
      </c>
      <c r="C14" s="720"/>
      <c r="D14" s="720"/>
      <c r="E14" s="720"/>
      <c r="F14" s="720"/>
      <c r="G14" s="720"/>
      <c r="H14" s="739"/>
    </row>
    <row r="15" spans="2:8" x14ac:dyDescent="0.25">
      <c r="B15" s="722" t="s">
        <v>20</v>
      </c>
      <c r="C15" s="227">
        <v>96.6</v>
      </c>
      <c r="D15" s="227">
        <v>71.900000000000006</v>
      </c>
      <c r="E15" s="227">
        <v>21.6</v>
      </c>
      <c r="F15" s="227">
        <v>3.2</v>
      </c>
      <c r="G15" s="227">
        <v>0</v>
      </c>
      <c r="H15" s="228">
        <v>3.4</v>
      </c>
    </row>
    <row r="16" spans="2:8" x14ac:dyDescent="0.25">
      <c r="B16" s="726" t="s">
        <v>21</v>
      </c>
      <c r="C16" s="737">
        <v>90.8</v>
      </c>
      <c r="D16" s="737">
        <v>74.400000000000006</v>
      </c>
      <c r="E16" s="737">
        <v>14.9</v>
      </c>
      <c r="F16" s="737">
        <v>1.4</v>
      </c>
      <c r="G16" s="737">
        <v>0.1</v>
      </c>
      <c r="H16" s="738">
        <v>9.1999999999999993</v>
      </c>
    </row>
    <row r="17" spans="2:8" x14ac:dyDescent="0.25">
      <c r="B17" s="722" t="s">
        <v>22</v>
      </c>
      <c r="C17" s="227">
        <v>94.2</v>
      </c>
      <c r="D17" s="227">
        <v>66.900000000000006</v>
      </c>
      <c r="E17" s="227">
        <v>24.4</v>
      </c>
      <c r="F17" s="227">
        <v>3</v>
      </c>
      <c r="G17" s="227">
        <v>0</v>
      </c>
      <c r="H17" s="228">
        <v>5.8</v>
      </c>
    </row>
    <row r="18" spans="2:8" x14ac:dyDescent="0.25">
      <c r="B18" s="726" t="s">
        <v>23</v>
      </c>
      <c r="C18" s="737">
        <v>95.9</v>
      </c>
      <c r="D18" s="737">
        <v>57</v>
      </c>
      <c r="E18" s="737">
        <v>32.6</v>
      </c>
      <c r="F18" s="737">
        <v>5.8</v>
      </c>
      <c r="G18" s="737">
        <v>0.5</v>
      </c>
      <c r="H18" s="738">
        <v>4.0999999999999996</v>
      </c>
    </row>
    <row r="19" spans="2:8" x14ac:dyDescent="0.25">
      <c r="B19" s="722" t="s">
        <v>24</v>
      </c>
      <c r="C19" s="227">
        <v>91.4</v>
      </c>
      <c r="D19" s="227">
        <v>66.2</v>
      </c>
      <c r="E19" s="227">
        <v>20.5</v>
      </c>
      <c r="F19" s="227">
        <v>4.4000000000000004</v>
      </c>
      <c r="G19" s="227">
        <v>0.4</v>
      </c>
      <c r="H19" s="228">
        <v>8.6</v>
      </c>
    </row>
    <row r="20" spans="2:8" x14ac:dyDescent="0.25">
      <c r="B20" s="726" t="s">
        <v>25</v>
      </c>
      <c r="C20" s="737">
        <v>93.4</v>
      </c>
      <c r="D20" s="737">
        <v>69.5</v>
      </c>
      <c r="E20" s="737">
        <v>20.6</v>
      </c>
      <c r="F20" s="737">
        <v>2.8</v>
      </c>
      <c r="G20" s="737">
        <v>0.5</v>
      </c>
      <c r="H20" s="738">
        <v>6.6</v>
      </c>
    </row>
    <row r="21" spans="2:8" x14ac:dyDescent="0.25">
      <c r="B21" s="722" t="s">
        <v>26</v>
      </c>
      <c r="C21" s="227">
        <v>92.6</v>
      </c>
      <c r="D21" s="227">
        <v>44.2</v>
      </c>
      <c r="E21" s="227">
        <v>35.200000000000003</v>
      </c>
      <c r="F21" s="227">
        <v>12.8</v>
      </c>
      <c r="G21" s="227">
        <v>0.5</v>
      </c>
      <c r="H21" s="228">
        <v>7.4</v>
      </c>
    </row>
    <row r="22" spans="2:8" x14ac:dyDescent="0.25">
      <c r="B22" s="726" t="s">
        <v>27</v>
      </c>
      <c r="C22" s="737">
        <v>96.2</v>
      </c>
      <c r="D22" s="737">
        <v>46</v>
      </c>
      <c r="E22" s="737">
        <v>42.5</v>
      </c>
      <c r="F22" s="737">
        <v>7.6</v>
      </c>
      <c r="G22" s="737">
        <v>0.2</v>
      </c>
      <c r="H22" s="738">
        <v>3.8</v>
      </c>
    </row>
    <row r="23" spans="2:8" x14ac:dyDescent="0.25">
      <c r="B23" s="722" t="s">
        <v>28</v>
      </c>
      <c r="C23" s="227">
        <v>97.2</v>
      </c>
      <c r="D23" s="227">
        <v>67</v>
      </c>
      <c r="E23" s="227">
        <v>26.9</v>
      </c>
      <c r="F23" s="227">
        <v>3.3</v>
      </c>
      <c r="G23" s="227">
        <v>0</v>
      </c>
      <c r="H23" s="228">
        <v>2.8</v>
      </c>
    </row>
    <row r="24" spans="2:8" x14ac:dyDescent="0.25">
      <c r="B24" s="726" t="s">
        <v>29</v>
      </c>
      <c r="C24" s="737">
        <v>94.5</v>
      </c>
      <c r="D24" s="737">
        <v>61.3</v>
      </c>
      <c r="E24" s="737">
        <v>27.7</v>
      </c>
      <c r="F24" s="737">
        <v>5.6</v>
      </c>
      <c r="G24" s="737">
        <v>0</v>
      </c>
      <c r="H24" s="738">
        <v>5.5</v>
      </c>
    </row>
    <row r="25" spans="2:8" x14ac:dyDescent="0.25">
      <c r="B25" s="722" t="s">
        <v>30</v>
      </c>
      <c r="C25" s="227">
        <v>90.8</v>
      </c>
      <c r="D25" s="227">
        <v>59.1</v>
      </c>
      <c r="E25" s="227">
        <v>26.1</v>
      </c>
      <c r="F25" s="227">
        <v>4.9000000000000004</v>
      </c>
      <c r="G25" s="227">
        <v>0.7</v>
      </c>
      <c r="H25" s="228">
        <v>9.1999999999999993</v>
      </c>
    </row>
    <row r="26" spans="2:8" x14ac:dyDescent="0.25">
      <c r="B26" s="726" t="s">
        <v>31</v>
      </c>
      <c r="C26" s="737">
        <v>91.8</v>
      </c>
      <c r="D26" s="737">
        <v>54.7</v>
      </c>
      <c r="E26" s="737">
        <v>33.5</v>
      </c>
      <c r="F26" s="737">
        <v>3.4</v>
      </c>
      <c r="G26" s="737">
        <v>0.1</v>
      </c>
      <c r="H26" s="738">
        <v>8.1999999999999993</v>
      </c>
    </row>
    <row r="27" spans="2:8" x14ac:dyDescent="0.25">
      <c r="B27" s="722" t="s">
        <v>32</v>
      </c>
      <c r="C27" s="227">
        <v>91.8</v>
      </c>
      <c r="D27" s="227">
        <v>52</v>
      </c>
      <c r="E27" s="227">
        <v>32.799999999999997</v>
      </c>
      <c r="F27" s="227">
        <v>7</v>
      </c>
      <c r="G27" s="227">
        <v>0</v>
      </c>
      <c r="H27" s="228">
        <v>8.1999999999999993</v>
      </c>
    </row>
    <row r="28" spans="2:8" x14ac:dyDescent="0.25">
      <c r="B28" s="726" t="s">
        <v>33</v>
      </c>
      <c r="C28" s="737">
        <v>94.9</v>
      </c>
      <c r="D28" s="737">
        <v>50.7</v>
      </c>
      <c r="E28" s="737">
        <v>37.9</v>
      </c>
      <c r="F28" s="737">
        <v>6.2</v>
      </c>
      <c r="G28" s="737">
        <v>0.1</v>
      </c>
      <c r="H28" s="738">
        <v>5.0999999999999996</v>
      </c>
    </row>
    <row r="29" spans="2:8" x14ac:dyDescent="0.25">
      <c r="B29" s="722" t="s">
        <v>34</v>
      </c>
      <c r="C29" s="227">
        <v>96.2</v>
      </c>
      <c r="D29" s="227">
        <v>59.7</v>
      </c>
      <c r="E29" s="227">
        <v>34.6</v>
      </c>
      <c r="F29" s="227">
        <v>1.9</v>
      </c>
      <c r="G29" s="227">
        <v>0</v>
      </c>
      <c r="H29" s="228">
        <v>3.8</v>
      </c>
    </row>
    <row r="30" spans="2:8" x14ac:dyDescent="0.25">
      <c r="B30" s="726" t="s">
        <v>35</v>
      </c>
      <c r="C30" s="737">
        <v>92.4</v>
      </c>
      <c r="D30" s="737">
        <v>61.3</v>
      </c>
      <c r="E30" s="737">
        <v>28</v>
      </c>
      <c r="F30" s="737">
        <v>2.9</v>
      </c>
      <c r="G30" s="737">
        <v>0.2</v>
      </c>
      <c r="H30" s="738">
        <v>7.6</v>
      </c>
    </row>
    <row r="31" spans="2:8" x14ac:dyDescent="0.25">
      <c r="B31" s="722" t="s">
        <v>36</v>
      </c>
      <c r="C31" s="227">
        <v>88.5</v>
      </c>
      <c r="D31" s="227">
        <v>56</v>
      </c>
      <c r="E31" s="227">
        <v>28.5</v>
      </c>
      <c r="F31" s="227">
        <v>3.9</v>
      </c>
      <c r="G31" s="227">
        <v>0.1</v>
      </c>
      <c r="H31" s="228">
        <v>11.5</v>
      </c>
    </row>
    <row r="32" spans="2:8" x14ac:dyDescent="0.25">
      <c r="B32" s="726" t="s">
        <v>37</v>
      </c>
      <c r="C32" s="737">
        <v>91.2</v>
      </c>
      <c r="D32" s="737">
        <v>65.5</v>
      </c>
      <c r="E32" s="737">
        <v>24.2</v>
      </c>
      <c r="F32" s="737">
        <v>1.5</v>
      </c>
      <c r="G32" s="737">
        <v>0</v>
      </c>
      <c r="H32" s="738">
        <v>8.8000000000000007</v>
      </c>
    </row>
    <row r="33" spans="2:8" x14ac:dyDescent="0.25">
      <c r="B33" s="722" t="s">
        <v>38</v>
      </c>
      <c r="C33" s="227">
        <v>78.2</v>
      </c>
      <c r="D33" s="227">
        <v>57.8</v>
      </c>
      <c r="E33" s="227">
        <v>17.899999999999999</v>
      </c>
      <c r="F33" s="227">
        <v>2.4</v>
      </c>
      <c r="G33" s="227">
        <v>0</v>
      </c>
      <c r="H33" s="228">
        <v>21.8</v>
      </c>
    </row>
    <row r="34" spans="2:8" x14ac:dyDescent="0.25">
      <c r="B34" s="726" t="s">
        <v>39</v>
      </c>
      <c r="C34" s="737">
        <v>84</v>
      </c>
      <c r="D34" s="737">
        <v>48.8</v>
      </c>
      <c r="E34" s="737">
        <v>31.4</v>
      </c>
      <c r="F34" s="737">
        <v>3.8</v>
      </c>
      <c r="G34" s="737">
        <v>0</v>
      </c>
      <c r="H34" s="738">
        <v>16</v>
      </c>
    </row>
    <row r="35" spans="2:8" x14ac:dyDescent="0.25">
      <c r="B35" s="722" t="s">
        <v>40</v>
      </c>
      <c r="C35" s="227">
        <v>96.9</v>
      </c>
      <c r="D35" s="227">
        <v>65.8</v>
      </c>
      <c r="E35" s="227">
        <v>25.4</v>
      </c>
      <c r="F35" s="227">
        <v>5.7</v>
      </c>
      <c r="G35" s="227">
        <v>0</v>
      </c>
      <c r="H35" s="228">
        <v>3.1</v>
      </c>
    </row>
    <row r="36" spans="2:8" x14ac:dyDescent="0.25">
      <c r="B36" s="726" t="s">
        <v>41</v>
      </c>
      <c r="C36" s="737">
        <v>94.2</v>
      </c>
      <c r="D36" s="737">
        <v>71.599999999999994</v>
      </c>
      <c r="E36" s="737">
        <v>21.9</v>
      </c>
      <c r="F36" s="737">
        <v>0.7</v>
      </c>
      <c r="G36" s="737">
        <v>0</v>
      </c>
      <c r="H36" s="738">
        <v>5.8</v>
      </c>
    </row>
    <row r="37" spans="2:8" x14ac:dyDescent="0.25">
      <c r="B37" s="719" t="s">
        <v>515</v>
      </c>
      <c r="C37" s="720"/>
      <c r="D37" s="720"/>
      <c r="E37" s="720"/>
      <c r="F37" s="720"/>
      <c r="G37" s="720"/>
      <c r="H37" s="739"/>
    </row>
    <row r="38" spans="2:8" x14ac:dyDescent="0.25">
      <c r="B38" s="722" t="s">
        <v>441</v>
      </c>
      <c r="C38" s="227">
        <v>92.7</v>
      </c>
      <c r="D38" s="227">
        <v>51.8</v>
      </c>
      <c r="E38" s="227">
        <v>35.200000000000003</v>
      </c>
      <c r="F38" s="227">
        <v>5.6</v>
      </c>
      <c r="G38" s="227">
        <v>0.1</v>
      </c>
      <c r="H38" s="228">
        <v>7.3</v>
      </c>
    </row>
    <row r="39" spans="2:8" x14ac:dyDescent="0.25">
      <c r="B39" s="726" t="s">
        <v>492</v>
      </c>
      <c r="C39" s="737">
        <v>93.7</v>
      </c>
      <c r="D39" s="737">
        <v>67.8</v>
      </c>
      <c r="E39" s="737">
        <v>22.4</v>
      </c>
      <c r="F39" s="737">
        <v>3.4</v>
      </c>
      <c r="G39" s="737">
        <v>0.1</v>
      </c>
      <c r="H39" s="738">
        <v>6.3</v>
      </c>
    </row>
    <row r="40" spans="2:8" x14ac:dyDescent="0.25">
      <c r="B40" s="719" t="s">
        <v>516</v>
      </c>
      <c r="C40" s="720"/>
      <c r="D40" s="720"/>
      <c r="E40" s="720"/>
      <c r="F40" s="720"/>
      <c r="G40" s="720"/>
      <c r="H40" s="739"/>
    </row>
    <row r="41" spans="2:8" x14ac:dyDescent="0.25">
      <c r="B41" s="722" t="s">
        <v>494</v>
      </c>
      <c r="C41" s="227">
        <v>89.8</v>
      </c>
      <c r="D41" s="227">
        <v>49.2</v>
      </c>
      <c r="E41" s="227">
        <v>34.299999999999997</v>
      </c>
      <c r="F41" s="227">
        <v>6.2</v>
      </c>
      <c r="G41" s="227">
        <v>0.1</v>
      </c>
      <c r="H41" s="228">
        <v>10.199999999999999</v>
      </c>
    </row>
    <row r="42" spans="2:8" x14ac:dyDescent="0.25">
      <c r="B42" s="726" t="s">
        <v>495</v>
      </c>
      <c r="C42" s="737">
        <v>93.1</v>
      </c>
      <c r="D42" s="737">
        <v>59.2</v>
      </c>
      <c r="E42" s="737">
        <v>29.6</v>
      </c>
      <c r="F42" s="737">
        <v>4.2</v>
      </c>
      <c r="G42" s="737">
        <v>0.2</v>
      </c>
      <c r="H42" s="738">
        <v>6.9</v>
      </c>
    </row>
    <row r="43" spans="2:8" x14ac:dyDescent="0.25">
      <c r="B43" s="722" t="s">
        <v>496</v>
      </c>
      <c r="C43" s="227">
        <v>98.3</v>
      </c>
      <c r="D43" s="227">
        <v>77.900000000000006</v>
      </c>
      <c r="E43" s="227">
        <v>17.8</v>
      </c>
      <c r="F43" s="227">
        <v>2.6</v>
      </c>
      <c r="G43" s="227">
        <v>0</v>
      </c>
      <c r="H43" s="228">
        <v>1.7</v>
      </c>
    </row>
    <row r="44" spans="2:8" ht="15.75" thickBot="1" x14ac:dyDescent="0.3">
      <c r="B44" s="729" t="s">
        <v>497</v>
      </c>
      <c r="C44" s="740">
        <v>99.7</v>
      </c>
      <c r="D44" s="740">
        <v>90</v>
      </c>
      <c r="E44" s="740">
        <v>9</v>
      </c>
      <c r="F44" s="740">
        <v>0.7</v>
      </c>
      <c r="G44" s="740">
        <v>0</v>
      </c>
      <c r="H44" s="741">
        <v>0.3</v>
      </c>
    </row>
    <row r="45" spans="2:8" x14ac:dyDescent="0.25">
      <c r="B45" s="1030" t="s">
        <v>991</v>
      </c>
      <c r="C45" s="1030"/>
      <c r="D45" s="1030"/>
      <c r="E45" s="1030"/>
      <c r="F45" s="1030"/>
      <c r="G45" s="1030"/>
      <c r="H45" s="1030"/>
    </row>
  </sheetData>
  <mergeCells count="7">
    <mergeCell ref="B45:H45"/>
    <mergeCell ref="B4:H4"/>
    <mergeCell ref="B7:B8"/>
    <mergeCell ref="C7:C8"/>
    <mergeCell ref="D7:F7"/>
    <mergeCell ref="G7:G8"/>
    <mergeCell ref="H7:H8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3"/>
  <sheetViews>
    <sheetView showGridLines="0" topLeftCell="A130" workbookViewId="0">
      <selection activeCell="C147" sqref="C147"/>
    </sheetView>
  </sheetViews>
  <sheetFormatPr baseColWidth="10" defaultRowHeight="15" x14ac:dyDescent="0.25"/>
  <cols>
    <col min="2" max="2" width="32.28515625" bestFit="1" customWidth="1"/>
    <col min="3" max="3" width="18.28515625" bestFit="1" customWidth="1"/>
    <col min="4" max="5" width="11" customWidth="1"/>
    <col min="6" max="8" width="10" bestFit="1" customWidth="1"/>
  </cols>
  <sheetData>
    <row r="2" spans="2:8" x14ac:dyDescent="0.25">
      <c r="B2" s="601" t="s">
        <v>7</v>
      </c>
    </row>
    <row r="4" spans="2:8" ht="27.75" customHeight="1" x14ac:dyDescent="0.25">
      <c r="B4" s="1039" t="s">
        <v>1209</v>
      </c>
      <c r="C4" s="1039"/>
      <c r="D4" s="1039"/>
      <c r="E4" s="1039"/>
      <c r="F4" s="1039"/>
      <c r="G4" s="1039"/>
      <c r="H4" s="1039"/>
    </row>
    <row r="5" spans="2:8" x14ac:dyDescent="0.25">
      <c r="B5" s="1040" t="s">
        <v>899</v>
      </c>
      <c r="C5" s="1040"/>
      <c r="D5" s="627"/>
      <c r="E5" s="627"/>
      <c r="F5" s="627"/>
      <c r="G5" s="627"/>
      <c r="H5" s="627"/>
    </row>
    <row r="6" spans="2:8" x14ac:dyDescent="0.25">
      <c r="B6" s="23"/>
      <c r="C6" s="23"/>
      <c r="D6" s="23"/>
      <c r="E6" s="23"/>
      <c r="F6" s="23"/>
      <c r="G6" s="23"/>
      <c r="H6" s="23"/>
    </row>
    <row r="7" spans="2:8" x14ac:dyDescent="0.25">
      <c r="B7" s="628" t="s">
        <v>9</v>
      </c>
      <c r="C7" s="629">
        <v>2010</v>
      </c>
      <c r="D7" s="630">
        <v>2011</v>
      </c>
      <c r="E7" s="629">
        <v>2012</v>
      </c>
      <c r="F7" s="631">
        <v>2013</v>
      </c>
      <c r="G7" s="629">
        <v>2014</v>
      </c>
      <c r="H7" s="630">
        <v>2015</v>
      </c>
    </row>
    <row r="8" spans="2:8" x14ac:dyDescent="0.25">
      <c r="B8" s="632" t="s">
        <v>10</v>
      </c>
      <c r="C8" s="632" t="s">
        <v>11</v>
      </c>
      <c r="D8" s="632" t="s">
        <v>12</v>
      </c>
      <c r="E8" s="632" t="s">
        <v>13</v>
      </c>
      <c r="F8" s="632" t="s">
        <v>14</v>
      </c>
      <c r="G8" s="632" t="s">
        <v>15</v>
      </c>
      <c r="H8" s="633" t="s">
        <v>16</v>
      </c>
    </row>
    <row r="9" spans="2:8" x14ac:dyDescent="0.25">
      <c r="B9" s="628" t="s">
        <v>900</v>
      </c>
      <c r="C9" s="629">
        <v>5818856.7626113342</v>
      </c>
      <c r="D9" s="630">
        <v>2897786.1208589389</v>
      </c>
      <c r="E9" s="629">
        <v>4012987</v>
      </c>
      <c r="F9" s="630">
        <v>3277046</v>
      </c>
      <c r="G9" s="629">
        <v>3253982</v>
      </c>
      <c r="H9" s="630">
        <v>3253951</v>
      </c>
    </row>
    <row r="10" spans="2:8" x14ac:dyDescent="0.25">
      <c r="B10" s="634" t="s">
        <v>35</v>
      </c>
      <c r="C10" s="635">
        <v>676557</v>
      </c>
      <c r="D10" s="635">
        <v>298083</v>
      </c>
      <c r="E10" s="635">
        <v>299852</v>
      </c>
      <c r="F10" s="635">
        <v>270848</v>
      </c>
      <c r="G10" s="635">
        <v>147273</v>
      </c>
      <c r="H10" s="636">
        <v>249026</v>
      </c>
    </row>
    <row r="11" spans="2:8" x14ac:dyDescent="0.25">
      <c r="B11" s="637" t="s">
        <v>901</v>
      </c>
      <c r="C11" s="638">
        <v>308789</v>
      </c>
      <c r="D11" s="638">
        <v>89156</v>
      </c>
      <c r="E11" s="638">
        <v>55170</v>
      </c>
      <c r="F11" s="638">
        <v>33856</v>
      </c>
      <c r="G11" s="638">
        <v>8566</v>
      </c>
      <c r="H11" s="639">
        <v>1047</v>
      </c>
    </row>
    <row r="12" spans="2:8" x14ac:dyDescent="0.25">
      <c r="B12" s="312" t="s">
        <v>902</v>
      </c>
      <c r="C12" s="313">
        <v>310396</v>
      </c>
      <c r="D12" s="313">
        <v>91694</v>
      </c>
      <c r="E12" s="313">
        <v>57593</v>
      </c>
      <c r="F12" s="313">
        <v>34739</v>
      </c>
      <c r="G12" s="313">
        <v>9988</v>
      </c>
      <c r="H12" s="314">
        <v>1505</v>
      </c>
    </row>
    <row r="13" spans="2:8" x14ac:dyDescent="0.25">
      <c r="B13" s="637" t="s">
        <v>903</v>
      </c>
      <c r="C13" s="638">
        <v>54488</v>
      </c>
      <c r="D13" s="638">
        <v>110767</v>
      </c>
      <c r="E13" s="638">
        <v>123385</v>
      </c>
      <c r="F13" s="638">
        <v>124278</v>
      </c>
      <c r="G13" s="638">
        <v>60396</v>
      </c>
      <c r="H13" s="639">
        <v>93415</v>
      </c>
    </row>
    <row r="14" spans="2:8" x14ac:dyDescent="0.25">
      <c r="B14" s="312" t="s">
        <v>904</v>
      </c>
      <c r="C14" s="313">
        <v>2884</v>
      </c>
      <c r="D14" s="313">
        <v>6466</v>
      </c>
      <c r="E14" s="313">
        <v>18102</v>
      </c>
      <c r="F14" s="313">
        <v>21063</v>
      </c>
      <c r="G14" s="313">
        <v>39510</v>
      </c>
      <c r="H14" s="314">
        <v>99052</v>
      </c>
    </row>
    <row r="15" spans="2:8" x14ac:dyDescent="0.25">
      <c r="B15" s="637" t="s">
        <v>905</v>
      </c>
      <c r="C15" s="638">
        <v>0</v>
      </c>
      <c r="D15" s="638">
        <v>0</v>
      </c>
      <c r="E15" s="638">
        <v>45602</v>
      </c>
      <c r="F15" s="638">
        <v>56912</v>
      </c>
      <c r="G15" s="638">
        <v>28813</v>
      </c>
      <c r="H15" s="639">
        <v>54007</v>
      </c>
    </row>
    <row r="16" spans="2:8" x14ac:dyDescent="0.25">
      <c r="B16" s="634" t="s">
        <v>34</v>
      </c>
      <c r="C16" s="635">
        <v>168654</v>
      </c>
      <c r="D16" s="635">
        <v>74437</v>
      </c>
      <c r="E16" s="635">
        <v>95368</v>
      </c>
      <c r="F16" s="635">
        <v>72480</v>
      </c>
      <c r="G16" s="635">
        <v>77389</v>
      </c>
      <c r="H16" s="636">
        <v>84859</v>
      </c>
    </row>
    <row r="17" spans="2:8" x14ac:dyDescent="0.25">
      <c r="B17" s="637" t="s">
        <v>901</v>
      </c>
      <c r="C17" s="638">
        <v>63005</v>
      </c>
      <c r="D17" s="638">
        <v>20738</v>
      </c>
      <c r="E17" s="638">
        <v>24107</v>
      </c>
      <c r="F17" s="638">
        <v>3451</v>
      </c>
      <c r="G17" s="638">
        <v>298</v>
      </c>
      <c r="H17" s="639">
        <v>25</v>
      </c>
    </row>
    <row r="18" spans="2:8" x14ac:dyDescent="0.25">
      <c r="B18" s="312" t="s">
        <v>902</v>
      </c>
      <c r="C18" s="313">
        <v>63864</v>
      </c>
      <c r="D18" s="313">
        <v>21806</v>
      </c>
      <c r="E18" s="313">
        <v>25525</v>
      </c>
      <c r="F18" s="313">
        <v>3836</v>
      </c>
      <c r="G18" s="313">
        <v>404</v>
      </c>
      <c r="H18" s="314">
        <v>12</v>
      </c>
    </row>
    <row r="19" spans="2:8" x14ac:dyDescent="0.25">
      <c r="B19" s="637" t="s">
        <v>903</v>
      </c>
      <c r="C19" s="638">
        <v>38893</v>
      </c>
      <c r="D19" s="638">
        <v>28101</v>
      </c>
      <c r="E19" s="638">
        <v>39065</v>
      </c>
      <c r="F19" s="638">
        <v>29521</v>
      </c>
      <c r="G19" s="638">
        <v>32182</v>
      </c>
      <c r="H19" s="639">
        <v>26100</v>
      </c>
    </row>
    <row r="20" spans="2:8" x14ac:dyDescent="0.25">
      <c r="B20" s="312" t="s">
        <v>904</v>
      </c>
      <c r="C20" s="313">
        <v>2892</v>
      </c>
      <c r="D20" s="313">
        <v>3792</v>
      </c>
      <c r="E20" s="313">
        <v>6671</v>
      </c>
      <c r="F20" s="313">
        <v>18846</v>
      </c>
      <c r="G20" s="313">
        <v>26594</v>
      </c>
      <c r="H20" s="314">
        <v>38713</v>
      </c>
    </row>
    <row r="21" spans="2:8" x14ac:dyDescent="0.25">
      <c r="B21" s="637" t="s">
        <v>905</v>
      </c>
      <c r="C21" s="638">
        <v>0</v>
      </c>
      <c r="D21" s="638">
        <v>0</v>
      </c>
      <c r="E21" s="638">
        <v>18681</v>
      </c>
      <c r="F21" s="638">
        <v>16826</v>
      </c>
      <c r="G21" s="638">
        <v>17911</v>
      </c>
      <c r="H21" s="639">
        <v>20009</v>
      </c>
    </row>
    <row r="22" spans="2:8" x14ac:dyDescent="0.25">
      <c r="B22" s="634" t="s">
        <v>23</v>
      </c>
      <c r="C22" s="635">
        <v>334669.0997502571</v>
      </c>
      <c r="D22" s="635">
        <v>169275</v>
      </c>
      <c r="E22" s="635">
        <v>300169</v>
      </c>
      <c r="F22" s="635">
        <v>217131</v>
      </c>
      <c r="G22" s="635">
        <v>201093</v>
      </c>
      <c r="H22" s="636">
        <v>194297</v>
      </c>
    </row>
    <row r="23" spans="2:8" x14ac:dyDescent="0.25">
      <c r="B23" s="637" t="s">
        <v>901</v>
      </c>
      <c r="C23" s="638">
        <v>126483</v>
      </c>
      <c r="D23" s="638">
        <v>64766</v>
      </c>
      <c r="E23" s="638">
        <v>107944</v>
      </c>
      <c r="F23" s="638">
        <v>19755</v>
      </c>
      <c r="G23" s="638">
        <v>988</v>
      </c>
      <c r="H23" s="639">
        <v>7</v>
      </c>
    </row>
    <row r="24" spans="2:8" x14ac:dyDescent="0.25">
      <c r="B24" s="312" t="s">
        <v>902</v>
      </c>
      <c r="C24" s="313">
        <v>128074</v>
      </c>
      <c r="D24" s="313">
        <v>65023</v>
      </c>
      <c r="E24" s="313">
        <v>109558</v>
      </c>
      <c r="F24" s="313">
        <v>20565</v>
      </c>
      <c r="G24" s="313">
        <v>2918</v>
      </c>
      <c r="H24" s="314">
        <v>6</v>
      </c>
    </row>
    <row r="25" spans="2:8" x14ac:dyDescent="0.25">
      <c r="B25" s="637" t="s">
        <v>903</v>
      </c>
      <c r="C25" s="638">
        <v>80084.099750257083</v>
      </c>
      <c r="D25" s="638">
        <v>39428</v>
      </c>
      <c r="E25" s="638">
        <v>74255</v>
      </c>
      <c r="F25" s="638">
        <v>81901</v>
      </c>
      <c r="G25" s="638">
        <v>85552</v>
      </c>
      <c r="H25" s="639">
        <v>69914</v>
      </c>
    </row>
    <row r="26" spans="2:8" x14ac:dyDescent="0.25">
      <c r="B26" s="312" t="s">
        <v>904</v>
      </c>
      <c r="C26" s="313">
        <v>28</v>
      </c>
      <c r="D26" s="313">
        <v>58</v>
      </c>
      <c r="E26" s="313">
        <v>8412</v>
      </c>
      <c r="F26" s="313">
        <v>51365</v>
      </c>
      <c r="G26" s="313">
        <v>60465</v>
      </c>
      <c r="H26" s="314">
        <v>79293</v>
      </c>
    </row>
    <row r="27" spans="2:8" x14ac:dyDescent="0.25">
      <c r="B27" s="637" t="s">
        <v>905</v>
      </c>
      <c r="C27" s="638">
        <v>0</v>
      </c>
      <c r="D27" s="638">
        <v>0</v>
      </c>
      <c r="E27" s="638">
        <v>38650</v>
      </c>
      <c r="F27" s="638">
        <v>43545</v>
      </c>
      <c r="G27" s="638">
        <v>51170</v>
      </c>
      <c r="H27" s="639">
        <v>45077</v>
      </c>
    </row>
    <row r="28" spans="2:8" x14ac:dyDescent="0.25">
      <c r="B28" s="634" t="s">
        <v>39</v>
      </c>
      <c r="C28" s="635">
        <v>257733</v>
      </c>
      <c r="D28" s="635">
        <v>140742</v>
      </c>
      <c r="E28" s="635">
        <v>171295</v>
      </c>
      <c r="F28" s="635">
        <v>141162</v>
      </c>
      <c r="G28" s="635">
        <v>122570</v>
      </c>
      <c r="H28" s="636">
        <v>111942</v>
      </c>
    </row>
    <row r="29" spans="2:8" x14ac:dyDescent="0.25">
      <c r="B29" s="637" t="s">
        <v>901</v>
      </c>
      <c r="C29" s="638">
        <v>82758</v>
      </c>
      <c r="D29" s="638">
        <v>44626</v>
      </c>
      <c r="E29" s="638">
        <v>54264</v>
      </c>
      <c r="F29" s="638">
        <v>20913</v>
      </c>
      <c r="G29" s="638">
        <v>14732</v>
      </c>
      <c r="H29" s="639">
        <v>294</v>
      </c>
    </row>
    <row r="30" spans="2:8" x14ac:dyDescent="0.25">
      <c r="B30" s="312" t="s">
        <v>902</v>
      </c>
      <c r="C30" s="313">
        <v>81816</v>
      </c>
      <c r="D30" s="313">
        <v>46233</v>
      </c>
      <c r="E30" s="313">
        <v>56528</v>
      </c>
      <c r="F30" s="313">
        <v>21308</v>
      </c>
      <c r="G30" s="313">
        <v>15440</v>
      </c>
      <c r="H30" s="314">
        <v>255</v>
      </c>
    </row>
    <row r="31" spans="2:8" x14ac:dyDescent="0.25">
      <c r="B31" s="637" t="s">
        <v>903</v>
      </c>
      <c r="C31" s="638">
        <v>93126</v>
      </c>
      <c r="D31" s="638">
        <v>49005</v>
      </c>
      <c r="E31" s="638">
        <v>57715</v>
      </c>
      <c r="F31" s="638">
        <v>53704</v>
      </c>
      <c r="G31" s="638">
        <v>47409</v>
      </c>
      <c r="H31" s="639">
        <v>40021</v>
      </c>
    </row>
    <row r="32" spans="2:8" x14ac:dyDescent="0.25">
      <c r="B32" s="312" t="s">
        <v>904</v>
      </c>
      <c r="C32" s="313">
        <v>33</v>
      </c>
      <c r="D32" s="313">
        <v>878</v>
      </c>
      <c r="E32" s="313">
        <v>2788</v>
      </c>
      <c r="F32" s="313">
        <v>17262</v>
      </c>
      <c r="G32" s="313">
        <v>21095</v>
      </c>
      <c r="H32" s="314">
        <v>45951</v>
      </c>
    </row>
    <row r="33" spans="2:8" x14ac:dyDescent="0.25">
      <c r="B33" s="637" t="s">
        <v>905</v>
      </c>
      <c r="C33" s="638">
        <v>0</v>
      </c>
      <c r="D33" s="638">
        <v>0</v>
      </c>
      <c r="E33" s="638">
        <v>28323</v>
      </c>
      <c r="F33" s="638">
        <v>27975</v>
      </c>
      <c r="G33" s="638">
        <v>23894</v>
      </c>
      <c r="H33" s="639">
        <v>25421</v>
      </c>
    </row>
    <row r="34" spans="2:8" x14ac:dyDescent="0.25">
      <c r="B34" s="634" t="s">
        <v>36</v>
      </c>
      <c r="C34" s="635">
        <v>310174.48700941261</v>
      </c>
      <c r="D34" s="635">
        <v>159506</v>
      </c>
      <c r="E34" s="635">
        <v>290736</v>
      </c>
      <c r="F34" s="635">
        <v>239607</v>
      </c>
      <c r="G34" s="635">
        <v>253237</v>
      </c>
      <c r="H34" s="636">
        <v>241389</v>
      </c>
    </row>
    <row r="35" spans="2:8" x14ac:dyDescent="0.25">
      <c r="B35" s="637" t="s">
        <v>901</v>
      </c>
      <c r="C35" s="638">
        <v>118175</v>
      </c>
      <c r="D35" s="638">
        <v>54942</v>
      </c>
      <c r="E35" s="638">
        <v>83942</v>
      </c>
      <c r="F35" s="638">
        <v>13671</v>
      </c>
      <c r="G35" s="638">
        <v>1163</v>
      </c>
      <c r="H35" s="639">
        <v>483</v>
      </c>
    </row>
    <row r="36" spans="2:8" x14ac:dyDescent="0.25">
      <c r="B36" s="312" t="s">
        <v>902</v>
      </c>
      <c r="C36" s="313">
        <v>120577</v>
      </c>
      <c r="D36" s="313">
        <v>56180</v>
      </c>
      <c r="E36" s="313">
        <v>87994</v>
      </c>
      <c r="F36" s="313">
        <v>17429</v>
      </c>
      <c r="G36" s="313">
        <v>2142</v>
      </c>
      <c r="H36" s="314">
        <v>458</v>
      </c>
    </row>
    <row r="37" spans="2:8" x14ac:dyDescent="0.25">
      <c r="B37" s="637" t="s">
        <v>903</v>
      </c>
      <c r="C37" s="638">
        <v>67013.487009412594</v>
      </c>
      <c r="D37" s="638">
        <v>40957</v>
      </c>
      <c r="E37" s="638">
        <v>104757</v>
      </c>
      <c r="F37" s="638">
        <v>85413</v>
      </c>
      <c r="G37" s="638">
        <v>97615</v>
      </c>
      <c r="H37" s="639">
        <v>86501</v>
      </c>
    </row>
    <row r="38" spans="2:8" x14ac:dyDescent="0.25">
      <c r="B38" s="312" t="s">
        <v>904</v>
      </c>
      <c r="C38" s="313">
        <v>4409</v>
      </c>
      <c r="D38" s="313">
        <v>7427</v>
      </c>
      <c r="E38" s="313">
        <v>14043</v>
      </c>
      <c r="F38" s="313">
        <v>75274</v>
      </c>
      <c r="G38" s="313">
        <v>96449</v>
      </c>
      <c r="H38" s="314">
        <v>96362</v>
      </c>
    </row>
    <row r="39" spans="2:8" x14ac:dyDescent="0.25">
      <c r="B39" s="637" t="s">
        <v>905</v>
      </c>
      <c r="C39" s="638">
        <v>0</v>
      </c>
      <c r="D39" s="638">
        <v>0</v>
      </c>
      <c r="E39" s="638">
        <v>56801</v>
      </c>
      <c r="F39" s="638">
        <v>47820</v>
      </c>
      <c r="G39" s="638">
        <v>55868</v>
      </c>
      <c r="H39" s="639">
        <v>57585</v>
      </c>
    </row>
    <row r="40" spans="2:8" x14ac:dyDescent="0.25">
      <c r="B40" s="634" t="s">
        <v>21</v>
      </c>
      <c r="C40" s="635">
        <v>100822.04016064257</v>
      </c>
      <c r="D40" s="635">
        <v>16254</v>
      </c>
      <c r="E40" s="635">
        <v>26427</v>
      </c>
      <c r="F40" s="635">
        <v>23025</v>
      </c>
      <c r="G40" s="635">
        <v>32811</v>
      </c>
      <c r="H40" s="636">
        <v>35839</v>
      </c>
    </row>
    <row r="41" spans="2:8" x14ac:dyDescent="0.25">
      <c r="B41" s="637" t="s">
        <v>901</v>
      </c>
      <c r="C41" s="638">
        <v>40770</v>
      </c>
      <c r="D41" s="638">
        <v>5721</v>
      </c>
      <c r="E41" s="638">
        <v>10141</v>
      </c>
      <c r="F41" s="638">
        <v>1512</v>
      </c>
      <c r="G41" s="638">
        <v>1413</v>
      </c>
      <c r="H41" s="639">
        <v>169</v>
      </c>
    </row>
    <row r="42" spans="2:8" x14ac:dyDescent="0.25">
      <c r="B42" s="312" t="s">
        <v>902</v>
      </c>
      <c r="C42" s="313">
        <v>36908</v>
      </c>
      <c r="D42" s="313">
        <v>5663</v>
      </c>
      <c r="E42" s="313">
        <v>8632</v>
      </c>
      <c r="F42" s="313">
        <v>1773</v>
      </c>
      <c r="G42" s="313">
        <v>1670</v>
      </c>
      <c r="H42" s="314">
        <v>193</v>
      </c>
    </row>
    <row r="43" spans="2:8" x14ac:dyDescent="0.25">
      <c r="B43" s="637" t="s">
        <v>903</v>
      </c>
      <c r="C43" s="638">
        <v>23135.040160642569</v>
      </c>
      <c r="D43" s="638">
        <v>4854</v>
      </c>
      <c r="E43" s="638">
        <v>7578</v>
      </c>
      <c r="F43" s="638">
        <v>8287</v>
      </c>
      <c r="G43" s="638">
        <v>13635</v>
      </c>
      <c r="H43" s="639">
        <v>14191</v>
      </c>
    </row>
    <row r="44" spans="2:8" x14ac:dyDescent="0.25">
      <c r="B44" s="312" t="s">
        <v>904</v>
      </c>
      <c r="C44" s="313">
        <v>9</v>
      </c>
      <c r="D44" s="313">
        <v>16</v>
      </c>
      <c r="E44" s="313">
        <v>76</v>
      </c>
      <c r="F44" s="313">
        <v>7992</v>
      </c>
      <c r="G44" s="313">
        <v>13343</v>
      </c>
      <c r="H44" s="314">
        <v>15996</v>
      </c>
    </row>
    <row r="45" spans="2:8" x14ac:dyDescent="0.25">
      <c r="B45" s="637" t="s">
        <v>905</v>
      </c>
      <c r="C45" s="638">
        <v>0</v>
      </c>
      <c r="D45" s="638">
        <v>0</v>
      </c>
      <c r="E45" s="638">
        <v>2461</v>
      </c>
      <c r="F45" s="638">
        <v>3461</v>
      </c>
      <c r="G45" s="638">
        <v>2750</v>
      </c>
      <c r="H45" s="639">
        <v>5290</v>
      </c>
    </row>
    <row r="46" spans="2:8" x14ac:dyDescent="0.25">
      <c r="B46" s="634" t="s">
        <v>24</v>
      </c>
      <c r="C46" s="635">
        <v>291259</v>
      </c>
      <c r="D46" s="635">
        <v>92160</v>
      </c>
      <c r="E46" s="635">
        <v>320399</v>
      </c>
      <c r="F46" s="635">
        <v>182696</v>
      </c>
      <c r="G46" s="635">
        <v>217270</v>
      </c>
      <c r="H46" s="636">
        <v>181492</v>
      </c>
    </row>
    <row r="47" spans="2:8" x14ac:dyDescent="0.25">
      <c r="B47" s="637" t="s">
        <v>901</v>
      </c>
      <c r="C47" s="638">
        <v>113689</v>
      </c>
      <c r="D47" s="638">
        <v>26656</v>
      </c>
      <c r="E47" s="638">
        <v>120237</v>
      </c>
      <c r="F47" s="638">
        <v>1097</v>
      </c>
      <c r="G47" s="638">
        <v>87</v>
      </c>
      <c r="H47" s="639">
        <v>58</v>
      </c>
    </row>
    <row r="48" spans="2:8" x14ac:dyDescent="0.25">
      <c r="B48" s="312" t="s">
        <v>902</v>
      </c>
      <c r="C48" s="313">
        <v>109985</v>
      </c>
      <c r="D48" s="313">
        <v>38211</v>
      </c>
      <c r="E48" s="313">
        <v>112802</v>
      </c>
      <c r="F48" s="313">
        <v>1044</v>
      </c>
      <c r="G48" s="313">
        <v>121</v>
      </c>
      <c r="H48" s="314">
        <v>46</v>
      </c>
    </row>
    <row r="49" spans="2:8" x14ac:dyDescent="0.25">
      <c r="B49" s="637" t="s">
        <v>903</v>
      </c>
      <c r="C49" s="638">
        <v>67555</v>
      </c>
      <c r="D49" s="638">
        <v>27215</v>
      </c>
      <c r="E49" s="638">
        <v>82914</v>
      </c>
      <c r="F49" s="638">
        <v>72094</v>
      </c>
      <c r="G49" s="638">
        <v>90704</v>
      </c>
      <c r="H49" s="639">
        <v>66892</v>
      </c>
    </row>
    <row r="50" spans="2:8" x14ac:dyDescent="0.25">
      <c r="B50" s="312" t="s">
        <v>904</v>
      </c>
      <c r="C50" s="313">
        <v>30</v>
      </c>
      <c r="D50" s="313">
        <v>78</v>
      </c>
      <c r="E50" s="313">
        <v>4446</v>
      </c>
      <c r="F50" s="313">
        <v>80068</v>
      </c>
      <c r="G50" s="313">
        <v>89989</v>
      </c>
      <c r="H50" s="314">
        <v>80725</v>
      </c>
    </row>
    <row r="51" spans="2:8" x14ac:dyDescent="0.25">
      <c r="B51" s="637" t="s">
        <v>905</v>
      </c>
      <c r="C51" s="638">
        <v>0</v>
      </c>
      <c r="D51" s="638">
        <v>0</v>
      </c>
      <c r="E51" s="638">
        <v>35134</v>
      </c>
      <c r="F51" s="638">
        <v>28393</v>
      </c>
      <c r="G51" s="638">
        <v>36369</v>
      </c>
      <c r="H51" s="639">
        <v>33771</v>
      </c>
    </row>
    <row r="52" spans="2:8" x14ac:dyDescent="0.25">
      <c r="B52" s="634" t="s">
        <v>20</v>
      </c>
      <c r="C52" s="635">
        <v>522835.38596703281</v>
      </c>
      <c r="D52" s="635">
        <v>527912.12085893902</v>
      </c>
      <c r="E52" s="635">
        <v>633965</v>
      </c>
      <c r="F52" s="635">
        <v>441264</v>
      </c>
      <c r="G52" s="635">
        <v>435114</v>
      </c>
      <c r="H52" s="636">
        <v>373748</v>
      </c>
    </row>
    <row r="53" spans="2:8" x14ac:dyDescent="0.25">
      <c r="B53" s="637" t="s">
        <v>901</v>
      </c>
      <c r="C53" s="638">
        <v>194234</v>
      </c>
      <c r="D53" s="638">
        <v>189958.06042946951</v>
      </c>
      <c r="E53" s="638">
        <v>225923</v>
      </c>
      <c r="F53" s="638">
        <v>56380</v>
      </c>
      <c r="G53" s="638">
        <v>8973</v>
      </c>
      <c r="H53" s="639">
        <v>1737</v>
      </c>
    </row>
    <row r="54" spans="2:8" x14ac:dyDescent="0.25">
      <c r="B54" s="312" t="s">
        <v>902</v>
      </c>
      <c r="C54" s="313">
        <v>203597.04958677688</v>
      </c>
      <c r="D54" s="313">
        <v>194853.06042946951</v>
      </c>
      <c r="E54" s="313">
        <v>232826</v>
      </c>
      <c r="F54" s="313">
        <v>57482</v>
      </c>
      <c r="G54" s="313">
        <v>9340</v>
      </c>
      <c r="H54" s="314">
        <v>1989</v>
      </c>
    </row>
    <row r="55" spans="2:8" x14ac:dyDescent="0.25">
      <c r="B55" s="637" t="s">
        <v>903</v>
      </c>
      <c r="C55" s="638">
        <v>124928.33638025595</v>
      </c>
      <c r="D55" s="638">
        <v>142930</v>
      </c>
      <c r="E55" s="638">
        <v>173813</v>
      </c>
      <c r="F55" s="638">
        <v>176127</v>
      </c>
      <c r="G55" s="638">
        <v>181336</v>
      </c>
      <c r="H55" s="639">
        <v>147636</v>
      </c>
    </row>
    <row r="56" spans="2:8" x14ac:dyDescent="0.25">
      <c r="B56" s="312" t="s">
        <v>904</v>
      </c>
      <c r="C56" s="313">
        <v>76</v>
      </c>
      <c r="D56" s="313">
        <v>171</v>
      </c>
      <c r="E56" s="313">
        <v>1403</v>
      </c>
      <c r="F56" s="313">
        <v>122882</v>
      </c>
      <c r="G56" s="313">
        <v>159786</v>
      </c>
      <c r="H56" s="314">
        <v>162240</v>
      </c>
    </row>
    <row r="57" spans="2:8" x14ac:dyDescent="0.25">
      <c r="B57" s="637" t="s">
        <v>905</v>
      </c>
      <c r="C57" s="638">
        <v>0</v>
      </c>
      <c r="D57" s="638">
        <v>0</v>
      </c>
      <c r="E57" s="638">
        <v>61838</v>
      </c>
      <c r="F57" s="638">
        <v>28393</v>
      </c>
      <c r="G57" s="638">
        <v>75679</v>
      </c>
      <c r="H57" s="639">
        <v>60146</v>
      </c>
    </row>
    <row r="58" spans="2:8" x14ac:dyDescent="0.25">
      <c r="B58" s="634" t="s">
        <v>32</v>
      </c>
      <c r="C58" s="635">
        <v>565152</v>
      </c>
      <c r="D58" s="635">
        <v>145201</v>
      </c>
      <c r="E58" s="635">
        <v>417399</v>
      </c>
      <c r="F58" s="635">
        <v>277705</v>
      </c>
      <c r="G58" s="635">
        <v>215078</v>
      </c>
      <c r="H58" s="636">
        <v>241351</v>
      </c>
    </row>
    <row r="59" spans="2:8" x14ac:dyDescent="0.25">
      <c r="B59" s="637" t="s">
        <v>901</v>
      </c>
      <c r="C59" s="638">
        <v>250839</v>
      </c>
      <c r="D59" s="638">
        <v>43379</v>
      </c>
      <c r="E59" s="638">
        <v>138016</v>
      </c>
      <c r="F59" s="638">
        <v>34051</v>
      </c>
      <c r="G59" s="638">
        <v>20194</v>
      </c>
      <c r="H59" s="639">
        <v>4337</v>
      </c>
    </row>
    <row r="60" spans="2:8" x14ac:dyDescent="0.25">
      <c r="B60" s="312" t="s">
        <v>902</v>
      </c>
      <c r="C60" s="313">
        <v>252256</v>
      </c>
      <c r="D60" s="313">
        <v>46475</v>
      </c>
      <c r="E60" s="313">
        <v>138050</v>
      </c>
      <c r="F60" s="313">
        <v>36514</v>
      </c>
      <c r="G60" s="313">
        <v>21335</v>
      </c>
      <c r="H60" s="314">
        <v>6105</v>
      </c>
    </row>
    <row r="61" spans="2:8" x14ac:dyDescent="0.25">
      <c r="B61" s="637" t="s">
        <v>903</v>
      </c>
      <c r="C61" s="638">
        <v>60569</v>
      </c>
      <c r="D61" s="638">
        <v>49713</v>
      </c>
      <c r="E61" s="638">
        <v>121369</v>
      </c>
      <c r="F61" s="638">
        <v>156458</v>
      </c>
      <c r="G61" s="638">
        <v>93937</v>
      </c>
      <c r="H61" s="639">
        <v>101450</v>
      </c>
    </row>
    <row r="62" spans="2:8" x14ac:dyDescent="0.25">
      <c r="B62" s="312" t="s">
        <v>904</v>
      </c>
      <c r="C62" s="313">
        <v>1488</v>
      </c>
      <c r="D62" s="313">
        <v>5634</v>
      </c>
      <c r="E62" s="313">
        <v>19964</v>
      </c>
      <c r="F62" s="313">
        <v>50682</v>
      </c>
      <c r="G62" s="313">
        <v>44066</v>
      </c>
      <c r="H62" s="314">
        <v>85079</v>
      </c>
    </row>
    <row r="63" spans="2:8" x14ac:dyDescent="0.25">
      <c r="B63" s="637" t="s">
        <v>905</v>
      </c>
      <c r="C63" s="638">
        <v>0</v>
      </c>
      <c r="D63" s="638">
        <v>0</v>
      </c>
      <c r="E63" s="638">
        <v>46850</v>
      </c>
      <c r="F63" s="638">
        <v>76552</v>
      </c>
      <c r="G63" s="638">
        <v>35546</v>
      </c>
      <c r="H63" s="639">
        <v>44380</v>
      </c>
    </row>
    <row r="64" spans="2:8" x14ac:dyDescent="0.25">
      <c r="B64" s="634" t="s">
        <v>37</v>
      </c>
      <c r="C64" s="635">
        <v>156301.6</v>
      </c>
      <c r="D64" s="635">
        <v>100449</v>
      </c>
      <c r="E64" s="635">
        <v>120110</v>
      </c>
      <c r="F64" s="635">
        <v>95112</v>
      </c>
      <c r="G64" s="635">
        <v>71318</v>
      </c>
      <c r="H64" s="636">
        <v>51989</v>
      </c>
    </row>
    <row r="65" spans="2:8" x14ac:dyDescent="0.25">
      <c r="B65" s="637" t="s">
        <v>901</v>
      </c>
      <c r="C65" s="638">
        <v>58384.6</v>
      </c>
      <c r="D65" s="638">
        <v>30867</v>
      </c>
      <c r="E65" s="638">
        <v>40410</v>
      </c>
      <c r="F65" s="638">
        <v>15675</v>
      </c>
      <c r="G65" s="638">
        <v>6948</v>
      </c>
      <c r="H65" s="639">
        <v>1147</v>
      </c>
    </row>
    <row r="66" spans="2:8" x14ac:dyDescent="0.25">
      <c r="B66" s="312" t="s">
        <v>902</v>
      </c>
      <c r="C66" s="313">
        <v>59439</v>
      </c>
      <c r="D66" s="313">
        <v>33133</v>
      </c>
      <c r="E66" s="313">
        <v>42470</v>
      </c>
      <c r="F66" s="313">
        <v>16044</v>
      </c>
      <c r="G66" s="313">
        <v>8643</v>
      </c>
      <c r="H66" s="314">
        <v>1443</v>
      </c>
    </row>
    <row r="67" spans="2:8" x14ac:dyDescent="0.25">
      <c r="B67" s="637" t="s">
        <v>903</v>
      </c>
      <c r="C67" s="638">
        <v>38447</v>
      </c>
      <c r="D67" s="638">
        <v>36363</v>
      </c>
      <c r="E67" s="638">
        <v>36098</v>
      </c>
      <c r="F67" s="638">
        <v>43777</v>
      </c>
      <c r="G67" s="638">
        <v>32007</v>
      </c>
      <c r="H67" s="639">
        <v>18065</v>
      </c>
    </row>
    <row r="68" spans="2:8" x14ac:dyDescent="0.25">
      <c r="B68" s="312" t="s">
        <v>904</v>
      </c>
      <c r="C68" s="313">
        <v>31</v>
      </c>
      <c r="D68" s="313">
        <v>86</v>
      </c>
      <c r="E68" s="313">
        <v>1132</v>
      </c>
      <c r="F68" s="313">
        <v>20</v>
      </c>
      <c r="G68" s="313">
        <v>9165</v>
      </c>
      <c r="H68" s="314">
        <v>20846</v>
      </c>
    </row>
    <row r="69" spans="2:8" x14ac:dyDescent="0.25">
      <c r="B69" s="637" t="s">
        <v>905</v>
      </c>
      <c r="C69" s="638">
        <v>0</v>
      </c>
      <c r="D69" s="638">
        <v>0</v>
      </c>
      <c r="E69" s="638">
        <v>17156</v>
      </c>
      <c r="F69" s="638">
        <v>19596</v>
      </c>
      <c r="G69" s="638">
        <v>14555</v>
      </c>
      <c r="H69" s="639">
        <v>10488</v>
      </c>
    </row>
    <row r="70" spans="2:8" x14ac:dyDescent="0.25">
      <c r="B70" s="634" t="s">
        <v>40</v>
      </c>
      <c r="C70" s="635">
        <v>141523</v>
      </c>
      <c r="D70" s="635">
        <v>41147</v>
      </c>
      <c r="E70" s="635">
        <v>73987</v>
      </c>
      <c r="F70" s="635">
        <v>104116</v>
      </c>
      <c r="G70" s="635">
        <v>99288</v>
      </c>
      <c r="H70" s="636">
        <v>97043</v>
      </c>
    </row>
    <row r="71" spans="2:8" x14ac:dyDescent="0.25">
      <c r="B71" s="637" t="s">
        <v>901</v>
      </c>
      <c r="C71" s="638">
        <v>44523</v>
      </c>
      <c r="D71" s="638">
        <v>6260</v>
      </c>
      <c r="E71" s="638">
        <v>18179</v>
      </c>
      <c r="F71" s="638">
        <v>10480</v>
      </c>
      <c r="G71" s="638">
        <v>374</v>
      </c>
      <c r="H71" s="639">
        <v>11</v>
      </c>
    </row>
    <row r="72" spans="2:8" x14ac:dyDescent="0.25">
      <c r="B72" s="312" t="s">
        <v>902</v>
      </c>
      <c r="C72" s="313">
        <v>45590</v>
      </c>
      <c r="D72" s="313">
        <v>5967</v>
      </c>
      <c r="E72" s="313">
        <v>17309</v>
      </c>
      <c r="F72" s="313">
        <v>11705</v>
      </c>
      <c r="G72" s="313">
        <v>1137</v>
      </c>
      <c r="H72" s="314">
        <v>3</v>
      </c>
    </row>
    <row r="73" spans="2:8" x14ac:dyDescent="0.25">
      <c r="B73" s="637" t="s">
        <v>903</v>
      </c>
      <c r="C73" s="638">
        <v>48028</v>
      </c>
      <c r="D73" s="638">
        <v>23911</v>
      </c>
      <c r="E73" s="638">
        <v>27434</v>
      </c>
      <c r="F73" s="638">
        <v>44271</v>
      </c>
      <c r="G73" s="638">
        <v>48629</v>
      </c>
      <c r="H73" s="639">
        <v>35271</v>
      </c>
    </row>
    <row r="74" spans="2:8" x14ac:dyDescent="0.25">
      <c r="B74" s="312" t="s">
        <v>904</v>
      </c>
      <c r="C74" s="313">
        <v>3382</v>
      </c>
      <c r="D74" s="313">
        <v>5009</v>
      </c>
      <c r="E74" s="313">
        <v>11065</v>
      </c>
      <c r="F74" s="313">
        <v>16236</v>
      </c>
      <c r="G74" s="313">
        <v>23199</v>
      </c>
      <c r="H74" s="314">
        <v>40541</v>
      </c>
    </row>
    <row r="75" spans="2:8" x14ac:dyDescent="0.25">
      <c r="B75" s="637" t="s">
        <v>905</v>
      </c>
      <c r="C75" s="638">
        <v>0</v>
      </c>
      <c r="D75" s="638">
        <v>0</v>
      </c>
      <c r="E75" s="638">
        <v>13113</v>
      </c>
      <c r="F75" s="638">
        <v>21424</v>
      </c>
      <c r="G75" s="638">
        <v>25949</v>
      </c>
      <c r="H75" s="639">
        <v>21217</v>
      </c>
    </row>
    <row r="76" spans="2:8" x14ac:dyDescent="0.25">
      <c r="B76" s="634" t="s">
        <v>41</v>
      </c>
      <c r="C76" s="635">
        <v>98343</v>
      </c>
      <c r="D76" s="635">
        <v>61250</v>
      </c>
      <c r="E76" s="635">
        <v>96721</v>
      </c>
      <c r="F76" s="635">
        <v>76586</v>
      </c>
      <c r="G76" s="635">
        <v>120300</v>
      </c>
      <c r="H76" s="636">
        <v>145241</v>
      </c>
    </row>
    <row r="77" spans="2:8" x14ac:dyDescent="0.25">
      <c r="B77" s="637" t="s">
        <v>901</v>
      </c>
      <c r="C77" s="638">
        <v>34979</v>
      </c>
      <c r="D77" s="638">
        <v>18571</v>
      </c>
      <c r="E77" s="638">
        <v>27441</v>
      </c>
      <c r="F77" s="638">
        <v>3772</v>
      </c>
      <c r="G77" s="638">
        <v>2900</v>
      </c>
      <c r="H77" s="639">
        <v>225</v>
      </c>
    </row>
    <row r="78" spans="2:8" x14ac:dyDescent="0.25">
      <c r="B78" s="312" t="s">
        <v>902</v>
      </c>
      <c r="C78" s="313">
        <v>37596</v>
      </c>
      <c r="D78" s="313">
        <v>18751</v>
      </c>
      <c r="E78" s="313">
        <v>29164</v>
      </c>
      <c r="F78" s="313">
        <v>3869</v>
      </c>
      <c r="G78" s="313">
        <v>4289</v>
      </c>
      <c r="H78" s="314">
        <v>224</v>
      </c>
    </row>
    <row r="79" spans="2:8" x14ac:dyDescent="0.25">
      <c r="B79" s="637" t="s">
        <v>903</v>
      </c>
      <c r="C79" s="638">
        <v>23534</v>
      </c>
      <c r="D79" s="638">
        <v>18001</v>
      </c>
      <c r="E79" s="638">
        <v>28201</v>
      </c>
      <c r="F79" s="638">
        <v>31293</v>
      </c>
      <c r="G79" s="638">
        <v>48876</v>
      </c>
      <c r="H79" s="639">
        <v>53711</v>
      </c>
    </row>
    <row r="80" spans="2:8" x14ac:dyDescent="0.25">
      <c r="B80" s="312" t="s">
        <v>904</v>
      </c>
      <c r="C80" s="313">
        <v>2234</v>
      </c>
      <c r="D80" s="313">
        <v>5927</v>
      </c>
      <c r="E80" s="313">
        <v>11915</v>
      </c>
      <c r="F80" s="313">
        <v>24319</v>
      </c>
      <c r="G80" s="313">
        <v>40331</v>
      </c>
      <c r="H80" s="314">
        <v>59871</v>
      </c>
    </row>
    <row r="81" spans="2:8" x14ac:dyDescent="0.25">
      <c r="B81" s="637" t="s">
        <v>905</v>
      </c>
      <c r="C81" s="638">
        <v>0</v>
      </c>
      <c r="D81" s="638">
        <v>0</v>
      </c>
      <c r="E81" s="638">
        <v>10854</v>
      </c>
      <c r="F81" s="638">
        <v>13333</v>
      </c>
      <c r="G81" s="638">
        <v>23904</v>
      </c>
      <c r="H81" s="639">
        <v>31210</v>
      </c>
    </row>
    <row r="82" spans="2:8" x14ac:dyDescent="0.25">
      <c r="B82" s="634" t="s">
        <v>28</v>
      </c>
      <c r="C82" s="635">
        <v>263348</v>
      </c>
      <c r="D82" s="635">
        <v>79281</v>
      </c>
      <c r="E82" s="635">
        <v>153991</v>
      </c>
      <c r="F82" s="635">
        <v>168727</v>
      </c>
      <c r="G82" s="635">
        <v>216336</v>
      </c>
      <c r="H82" s="636">
        <v>184840</v>
      </c>
    </row>
    <row r="83" spans="2:8" x14ac:dyDescent="0.25">
      <c r="B83" s="637" t="s">
        <v>901</v>
      </c>
      <c r="C83" s="638">
        <v>93958</v>
      </c>
      <c r="D83" s="638">
        <v>26894</v>
      </c>
      <c r="E83" s="638">
        <v>53649</v>
      </c>
      <c r="F83" s="638">
        <v>32845</v>
      </c>
      <c r="G83" s="638">
        <v>21205</v>
      </c>
      <c r="H83" s="639">
        <v>86</v>
      </c>
    </row>
    <row r="84" spans="2:8" x14ac:dyDescent="0.25">
      <c r="B84" s="312" t="s">
        <v>902</v>
      </c>
      <c r="C84" s="313">
        <v>101928</v>
      </c>
      <c r="D84" s="313">
        <v>27966</v>
      </c>
      <c r="E84" s="313">
        <v>53235</v>
      </c>
      <c r="F84" s="313">
        <v>33036</v>
      </c>
      <c r="G84" s="313">
        <v>21456</v>
      </c>
      <c r="H84" s="314">
        <v>117</v>
      </c>
    </row>
    <row r="85" spans="2:8" x14ac:dyDescent="0.25">
      <c r="B85" s="637" t="s">
        <v>903</v>
      </c>
      <c r="C85" s="638">
        <v>67322</v>
      </c>
      <c r="D85" s="638">
        <v>23834</v>
      </c>
      <c r="E85" s="638">
        <v>42279</v>
      </c>
      <c r="F85" s="638">
        <v>51916</v>
      </c>
      <c r="G85" s="638">
        <v>75727</v>
      </c>
      <c r="H85" s="639">
        <v>70291</v>
      </c>
    </row>
    <row r="86" spans="2:8" x14ac:dyDescent="0.25">
      <c r="B86" s="312" t="s">
        <v>904</v>
      </c>
      <c r="C86" s="313">
        <v>140</v>
      </c>
      <c r="D86" s="313">
        <v>587</v>
      </c>
      <c r="E86" s="313">
        <v>4828</v>
      </c>
      <c r="F86" s="313">
        <v>30421</v>
      </c>
      <c r="G86" s="313">
        <v>62472</v>
      </c>
      <c r="H86" s="314">
        <v>77105</v>
      </c>
    </row>
    <row r="87" spans="2:8" x14ac:dyDescent="0.25">
      <c r="B87" s="637" t="s">
        <v>905</v>
      </c>
      <c r="C87" s="638">
        <v>0</v>
      </c>
      <c r="D87" s="638">
        <v>0</v>
      </c>
      <c r="E87" s="638">
        <v>14458</v>
      </c>
      <c r="F87" s="638">
        <v>20509</v>
      </c>
      <c r="G87" s="638">
        <v>35476</v>
      </c>
      <c r="H87" s="639">
        <v>37241</v>
      </c>
    </row>
    <row r="88" spans="2:8" x14ac:dyDescent="0.25">
      <c r="B88" s="634" t="s">
        <v>33</v>
      </c>
      <c r="C88" s="635">
        <v>504455</v>
      </c>
      <c r="D88" s="635">
        <v>314251</v>
      </c>
      <c r="E88" s="635">
        <v>343531</v>
      </c>
      <c r="F88" s="635">
        <v>365826</v>
      </c>
      <c r="G88" s="635">
        <v>261067</v>
      </c>
      <c r="H88" s="636">
        <v>280623</v>
      </c>
    </row>
    <row r="89" spans="2:8" x14ac:dyDescent="0.25">
      <c r="B89" s="637" t="s">
        <v>901</v>
      </c>
      <c r="C89" s="638">
        <v>197546</v>
      </c>
      <c r="D89" s="638">
        <v>110266</v>
      </c>
      <c r="E89" s="638">
        <v>100495</v>
      </c>
      <c r="F89" s="638">
        <v>79958</v>
      </c>
      <c r="G89" s="638">
        <v>24185</v>
      </c>
      <c r="H89" s="639">
        <v>1977</v>
      </c>
    </row>
    <row r="90" spans="2:8" x14ac:dyDescent="0.25">
      <c r="B90" s="312" t="s">
        <v>902</v>
      </c>
      <c r="C90" s="313">
        <v>199444</v>
      </c>
      <c r="D90" s="313">
        <v>111370</v>
      </c>
      <c r="E90" s="313">
        <v>107337</v>
      </c>
      <c r="F90" s="313">
        <v>82003</v>
      </c>
      <c r="G90" s="313">
        <v>24470</v>
      </c>
      <c r="H90" s="314">
        <v>2183</v>
      </c>
    </row>
    <row r="91" spans="2:8" x14ac:dyDescent="0.25">
      <c r="B91" s="637" t="s">
        <v>903</v>
      </c>
      <c r="C91" s="638">
        <v>105575</v>
      </c>
      <c r="D91" s="638">
        <v>86037</v>
      </c>
      <c r="E91" s="638">
        <v>109816</v>
      </c>
      <c r="F91" s="638">
        <v>115713</v>
      </c>
      <c r="G91" s="638">
        <v>95321</v>
      </c>
      <c r="H91" s="639">
        <v>101880</v>
      </c>
    </row>
    <row r="92" spans="2:8" x14ac:dyDescent="0.25">
      <c r="B92" s="312" t="s">
        <v>904</v>
      </c>
      <c r="C92" s="313">
        <v>1890</v>
      </c>
      <c r="D92" s="313">
        <v>6578</v>
      </c>
      <c r="E92" s="313">
        <v>25883</v>
      </c>
      <c r="F92" s="313">
        <v>29400</v>
      </c>
      <c r="G92" s="313">
        <v>66847</v>
      </c>
      <c r="H92" s="314">
        <v>111507</v>
      </c>
    </row>
    <row r="93" spans="2:8" x14ac:dyDescent="0.25">
      <c r="B93" s="637" t="s">
        <v>905</v>
      </c>
      <c r="C93" s="638">
        <v>0</v>
      </c>
      <c r="D93" s="638">
        <v>0</v>
      </c>
      <c r="E93" s="638">
        <v>44847</v>
      </c>
      <c r="F93" s="638">
        <v>58752</v>
      </c>
      <c r="G93" s="638">
        <v>50244</v>
      </c>
      <c r="H93" s="639">
        <v>63076</v>
      </c>
    </row>
    <row r="94" spans="2:8" x14ac:dyDescent="0.25">
      <c r="B94" s="634" t="s">
        <v>30</v>
      </c>
      <c r="C94" s="635">
        <v>95041</v>
      </c>
      <c r="D94" s="635">
        <v>29413</v>
      </c>
      <c r="E94" s="635">
        <v>91789</v>
      </c>
      <c r="F94" s="635">
        <v>64996</v>
      </c>
      <c r="G94" s="635">
        <v>83680</v>
      </c>
      <c r="H94" s="636">
        <v>82806</v>
      </c>
    </row>
    <row r="95" spans="2:8" x14ac:dyDescent="0.25">
      <c r="B95" s="637" t="s">
        <v>901</v>
      </c>
      <c r="C95" s="638">
        <v>30230</v>
      </c>
      <c r="D95" s="638">
        <v>9661</v>
      </c>
      <c r="E95" s="638">
        <v>30468</v>
      </c>
      <c r="F95" s="638">
        <v>6667</v>
      </c>
      <c r="G95" s="638">
        <v>4285</v>
      </c>
      <c r="H95" s="639">
        <v>320</v>
      </c>
    </row>
    <row r="96" spans="2:8" x14ac:dyDescent="0.25">
      <c r="B96" s="312" t="s">
        <v>902</v>
      </c>
      <c r="C96" s="313">
        <v>37319</v>
      </c>
      <c r="D96" s="313">
        <v>10884</v>
      </c>
      <c r="E96" s="313">
        <v>30979</v>
      </c>
      <c r="F96" s="313">
        <v>7288</v>
      </c>
      <c r="G96" s="313">
        <v>5561</v>
      </c>
      <c r="H96" s="314">
        <v>497</v>
      </c>
    </row>
    <row r="97" spans="2:8" x14ac:dyDescent="0.25">
      <c r="B97" s="637" t="s">
        <v>903</v>
      </c>
      <c r="C97" s="638">
        <v>27417</v>
      </c>
      <c r="D97" s="638">
        <v>8651</v>
      </c>
      <c r="E97" s="638">
        <v>29064</v>
      </c>
      <c r="F97" s="638">
        <v>21721</v>
      </c>
      <c r="G97" s="638">
        <v>31387</v>
      </c>
      <c r="H97" s="639">
        <v>30948</v>
      </c>
    </row>
    <row r="98" spans="2:8" x14ac:dyDescent="0.25">
      <c r="B98" s="312" t="s">
        <v>904</v>
      </c>
      <c r="C98" s="313">
        <v>75</v>
      </c>
      <c r="D98" s="313">
        <v>217</v>
      </c>
      <c r="E98" s="313">
        <v>1278</v>
      </c>
      <c r="F98" s="313">
        <v>19785</v>
      </c>
      <c r="G98" s="313">
        <v>27571</v>
      </c>
      <c r="H98" s="314">
        <v>33672</v>
      </c>
    </row>
    <row r="99" spans="2:8" x14ac:dyDescent="0.25">
      <c r="B99" s="637" t="s">
        <v>905</v>
      </c>
      <c r="C99" s="638">
        <v>0</v>
      </c>
      <c r="D99" s="638">
        <v>0</v>
      </c>
      <c r="E99" s="638">
        <v>12159</v>
      </c>
      <c r="F99" s="638">
        <v>9535</v>
      </c>
      <c r="G99" s="638">
        <v>14876</v>
      </c>
      <c r="H99" s="639">
        <v>17369</v>
      </c>
    </row>
    <row r="100" spans="2:8" x14ac:dyDescent="0.25">
      <c r="B100" s="634" t="s">
        <v>22</v>
      </c>
      <c r="C100" s="635">
        <v>115886</v>
      </c>
      <c r="D100" s="635">
        <v>77089</v>
      </c>
      <c r="E100" s="635">
        <v>60128</v>
      </c>
      <c r="F100" s="635">
        <v>30914</v>
      </c>
      <c r="G100" s="635">
        <v>49414</v>
      </c>
      <c r="H100" s="636">
        <v>67304</v>
      </c>
    </row>
    <row r="101" spans="2:8" x14ac:dyDescent="0.25">
      <c r="B101" s="637" t="s">
        <v>901</v>
      </c>
      <c r="C101" s="638">
        <v>36934</v>
      </c>
      <c r="D101" s="638">
        <v>23905</v>
      </c>
      <c r="E101" s="638">
        <v>23085</v>
      </c>
      <c r="F101" s="638">
        <v>5583</v>
      </c>
      <c r="G101" s="638">
        <v>108</v>
      </c>
      <c r="H101" s="639">
        <v>10</v>
      </c>
    </row>
    <row r="102" spans="2:8" x14ac:dyDescent="0.25">
      <c r="B102" s="312" t="s">
        <v>902</v>
      </c>
      <c r="C102" s="313">
        <v>47425</v>
      </c>
      <c r="D102" s="313">
        <v>31045</v>
      </c>
      <c r="E102" s="313">
        <v>23004</v>
      </c>
      <c r="F102" s="313">
        <v>5596</v>
      </c>
      <c r="G102" s="313">
        <v>190</v>
      </c>
      <c r="H102" s="314">
        <v>15</v>
      </c>
    </row>
    <row r="103" spans="2:8" x14ac:dyDescent="0.25">
      <c r="B103" s="637" t="s">
        <v>903</v>
      </c>
      <c r="C103" s="638">
        <v>31518</v>
      </c>
      <c r="D103" s="638">
        <v>22097</v>
      </c>
      <c r="E103" s="638">
        <v>13920</v>
      </c>
      <c r="F103" s="638">
        <v>9309</v>
      </c>
      <c r="G103" s="638">
        <v>19608</v>
      </c>
      <c r="H103" s="639">
        <v>24161</v>
      </c>
    </row>
    <row r="104" spans="2:8" x14ac:dyDescent="0.25">
      <c r="B104" s="312" t="s">
        <v>904</v>
      </c>
      <c r="C104" s="313">
        <v>9</v>
      </c>
      <c r="D104" s="313">
        <v>42</v>
      </c>
      <c r="E104" s="313">
        <v>119</v>
      </c>
      <c r="F104" s="313">
        <v>6850</v>
      </c>
      <c r="G104" s="313">
        <v>20741</v>
      </c>
      <c r="H104" s="314">
        <v>29606</v>
      </c>
    </row>
    <row r="105" spans="2:8" x14ac:dyDescent="0.25">
      <c r="B105" s="637" t="s">
        <v>905</v>
      </c>
      <c r="C105" s="638">
        <v>0</v>
      </c>
      <c r="D105" s="638">
        <v>0</v>
      </c>
      <c r="E105" s="638">
        <v>7777</v>
      </c>
      <c r="F105" s="638">
        <v>3576</v>
      </c>
      <c r="G105" s="638">
        <v>8767</v>
      </c>
      <c r="H105" s="639">
        <v>13512</v>
      </c>
    </row>
    <row r="106" spans="2:8" x14ac:dyDescent="0.25">
      <c r="B106" s="634" t="s">
        <v>31</v>
      </c>
      <c r="C106" s="635">
        <v>347730</v>
      </c>
      <c r="D106" s="635">
        <v>148955</v>
      </c>
      <c r="E106" s="635">
        <v>97456</v>
      </c>
      <c r="F106" s="635">
        <v>67073</v>
      </c>
      <c r="G106" s="635">
        <v>191824</v>
      </c>
      <c r="H106" s="636">
        <v>154420</v>
      </c>
    </row>
    <row r="107" spans="2:8" x14ac:dyDescent="0.25">
      <c r="B107" s="637" t="s">
        <v>901</v>
      </c>
      <c r="C107" s="638">
        <v>95188</v>
      </c>
      <c r="D107" s="638">
        <v>42327</v>
      </c>
      <c r="E107" s="638">
        <v>29923</v>
      </c>
      <c r="F107" s="638">
        <v>12001</v>
      </c>
      <c r="G107" s="638">
        <v>38775</v>
      </c>
      <c r="H107" s="639">
        <v>12410</v>
      </c>
    </row>
    <row r="108" spans="2:8" x14ac:dyDescent="0.25">
      <c r="B108" s="312" t="s">
        <v>902</v>
      </c>
      <c r="C108" s="313">
        <v>118553</v>
      </c>
      <c r="D108" s="313">
        <v>48322</v>
      </c>
      <c r="E108" s="313">
        <v>30668</v>
      </c>
      <c r="F108" s="313">
        <v>13436</v>
      </c>
      <c r="G108" s="313">
        <v>41612</v>
      </c>
      <c r="H108" s="314">
        <v>13449</v>
      </c>
    </row>
    <row r="109" spans="2:8" x14ac:dyDescent="0.25">
      <c r="B109" s="637" t="s">
        <v>903</v>
      </c>
      <c r="C109" s="638">
        <v>132795</v>
      </c>
      <c r="D109" s="638">
        <v>55237</v>
      </c>
      <c r="E109" s="638">
        <v>25173</v>
      </c>
      <c r="F109" s="638">
        <v>22100</v>
      </c>
      <c r="G109" s="638">
        <v>73885</v>
      </c>
      <c r="H109" s="639">
        <v>64487</v>
      </c>
    </row>
    <row r="110" spans="2:8" x14ac:dyDescent="0.25">
      <c r="B110" s="312" t="s">
        <v>904</v>
      </c>
      <c r="C110" s="313">
        <v>1194</v>
      </c>
      <c r="D110" s="313">
        <v>3069</v>
      </c>
      <c r="E110" s="313">
        <v>11692</v>
      </c>
      <c r="F110" s="313">
        <v>13050</v>
      </c>
      <c r="G110" s="313">
        <v>28785</v>
      </c>
      <c r="H110" s="314">
        <v>42820</v>
      </c>
    </row>
    <row r="111" spans="2:8" x14ac:dyDescent="0.25">
      <c r="B111" s="637" t="s">
        <v>905</v>
      </c>
      <c r="C111" s="638">
        <v>0</v>
      </c>
      <c r="D111" s="638">
        <v>0</v>
      </c>
      <c r="E111" s="638">
        <v>10194</v>
      </c>
      <c r="F111" s="638">
        <v>6486</v>
      </c>
      <c r="G111" s="638">
        <v>8767</v>
      </c>
      <c r="H111" s="639">
        <v>21254</v>
      </c>
    </row>
    <row r="112" spans="2:8" x14ac:dyDescent="0.25">
      <c r="B112" s="634" t="s">
        <v>25</v>
      </c>
      <c r="C112" s="635">
        <v>231323</v>
      </c>
      <c r="D112" s="635">
        <v>127352</v>
      </c>
      <c r="E112" s="635">
        <v>127635</v>
      </c>
      <c r="F112" s="635">
        <v>100421</v>
      </c>
      <c r="G112" s="635">
        <v>69969</v>
      </c>
      <c r="H112" s="636">
        <v>85457</v>
      </c>
    </row>
    <row r="113" spans="2:8" x14ac:dyDescent="0.25">
      <c r="B113" s="637" t="s">
        <v>901</v>
      </c>
      <c r="C113" s="638">
        <v>86861</v>
      </c>
      <c r="D113" s="638">
        <v>46956</v>
      </c>
      <c r="E113" s="638">
        <v>44118</v>
      </c>
      <c r="F113" s="638">
        <v>13190</v>
      </c>
      <c r="G113" s="638">
        <v>2350</v>
      </c>
      <c r="H113" s="639">
        <v>14</v>
      </c>
    </row>
    <row r="114" spans="2:8" x14ac:dyDescent="0.25">
      <c r="B114" s="312" t="s">
        <v>902</v>
      </c>
      <c r="C114" s="313">
        <v>87775</v>
      </c>
      <c r="D114" s="313">
        <v>46709</v>
      </c>
      <c r="E114" s="313">
        <v>44028</v>
      </c>
      <c r="F114" s="313">
        <v>15602</v>
      </c>
      <c r="G114" s="313">
        <v>2889</v>
      </c>
      <c r="H114" s="314">
        <v>47</v>
      </c>
    </row>
    <row r="115" spans="2:8" x14ac:dyDescent="0.25">
      <c r="B115" s="637" t="s">
        <v>903</v>
      </c>
      <c r="C115" s="638">
        <v>56175</v>
      </c>
      <c r="D115" s="638">
        <v>32456</v>
      </c>
      <c r="E115" s="638">
        <v>36248</v>
      </c>
      <c r="F115" s="638">
        <v>32916</v>
      </c>
      <c r="G115" s="638">
        <v>27196</v>
      </c>
      <c r="H115" s="639">
        <v>29820</v>
      </c>
    </row>
    <row r="116" spans="2:8" x14ac:dyDescent="0.25">
      <c r="B116" s="312" t="s">
        <v>904</v>
      </c>
      <c r="C116" s="313">
        <v>512</v>
      </c>
      <c r="D116" s="313">
        <v>1231</v>
      </c>
      <c r="E116" s="313">
        <v>3241</v>
      </c>
      <c r="F116" s="313">
        <v>24421</v>
      </c>
      <c r="G116" s="313">
        <v>24626</v>
      </c>
      <c r="H116" s="314">
        <v>36735</v>
      </c>
    </row>
    <row r="117" spans="2:8" x14ac:dyDescent="0.25">
      <c r="B117" s="637" t="s">
        <v>905</v>
      </c>
      <c r="C117" s="638">
        <v>0</v>
      </c>
      <c r="D117" s="638">
        <v>0</v>
      </c>
      <c r="E117" s="638">
        <v>14951</v>
      </c>
      <c r="F117" s="638">
        <v>14292</v>
      </c>
      <c r="G117" s="638">
        <v>12908</v>
      </c>
      <c r="H117" s="639">
        <v>18841</v>
      </c>
    </row>
    <row r="118" spans="2:8" x14ac:dyDescent="0.25">
      <c r="B118" s="634" t="s">
        <v>26</v>
      </c>
      <c r="C118" s="635">
        <v>260815.74628230638</v>
      </c>
      <c r="D118" s="635">
        <v>59698</v>
      </c>
      <c r="E118" s="635">
        <v>63489</v>
      </c>
      <c r="F118" s="635">
        <v>100417</v>
      </c>
      <c r="G118" s="635">
        <v>122299</v>
      </c>
      <c r="H118" s="636">
        <v>114384</v>
      </c>
    </row>
    <row r="119" spans="2:8" x14ac:dyDescent="0.25">
      <c r="B119" s="637" t="s">
        <v>901</v>
      </c>
      <c r="C119" s="638">
        <v>99641.746282306383</v>
      </c>
      <c r="D119" s="638">
        <v>17430</v>
      </c>
      <c r="E119" s="638">
        <v>14143</v>
      </c>
      <c r="F119" s="638">
        <v>19239</v>
      </c>
      <c r="G119" s="638">
        <v>11526</v>
      </c>
      <c r="H119" s="639">
        <v>44</v>
      </c>
    </row>
    <row r="120" spans="2:8" x14ac:dyDescent="0.25">
      <c r="B120" s="312" t="s">
        <v>902</v>
      </c>
      <c r="C120" s="313">
        <v>104550</v>
      </c>
      <c r="D120" s="313">
        <v>17962</v>
      </c>
      <c r="E120" s="313">
        <v>14344</v>
      </c>
      <c r="F120" s="313">
        <v>19722</v>
      </c>
      <c r="G120" s="313">
        <v>12005</v>
      </c>
      <c r="H120" s="314">
        <v>63</v>
      </c>
    </row>
    <row r="121" spans="2:8" x14ac:dyDescent="0.25">
      <c r="B121" s="637" t="s">
        <v>903</v>
      </c>
      <c r="C121" s="638">
        <v>53951</v>
      </c>
      <c r="D121" s="638">
        <v>19571</v>
      </c>
      <c r="E121" s="638">
        <v>24099</v>
      </c>
      <c r="F121" s="638">
        <v>31361</v>
      </c>
      <c r="G121" s="638">
        <v>44041</v>
      </c>
      <c r="H121" s="639">
        <v>39642</v>
      </c>
    </row>
    <row r="122" spans="2:8" x14ac:dyDescent="0.25">
      <c r="B122" s="312" t="s">
        <v>904</v>
      </c>
      <c r="C122" s="313">
        <v>2673</v>
      </c>
      <c r="D122" s="313">
        <v>4735</v>
      </c>
      <c r="E122" s="313">
        <v>10903</v>
      </c>
      <c r="F122" s="313">
        <v>13223</v>
      </c>
      <c r="G122" s="313">
        <v>30559</v>
      </c>
      <c r="H122" s="314">
        <v>47108</v>
      </c>
    </row>
    <row r="123" spans="2:8" x14ac:dyDescent="0.25">
      <c r="B123" s="637" t="s">
        <v>905</v>
      </c>
      <c r="C123" s="638">
        <v>0</v>
      </c>
      <c r="D123" s="638">
        <v>0</v>
      </c>
      <c r="E123" s="638">
        <v>10458</v>
      </c>
      <c r="F123" s="638">
        <v>16872</v>
      </c>
      <c r="G123" s="638">
        <v>24168</v>
      </c>
      <c r="H123" s="639">
        <v>27527</v>
      </c>
    </row>
    <row r="124" spans="2:8" x14ac:dyDescent="0.25">
      <c r="B124" s="634" t="s">
        <v>29</v>
      </c>
      <c r="C124" s="635">
        <v>124230</v>
      </c>
      <c r="D124" s="635">
        <v>75017</v>
      </c>
      <c r="E124" s="635">
        <v>80974</v>
      </c>
      <c r="F124" s="635">
        <v>140845</v>
      </c>
      <c r="G124" s="635">
        <v>131261</v>
      </c>
      <c r="H124" s="636">
        <v>131543</v>
      </c>
    </row>
    <row r="125" spans="2:8" x14ac:dyDescent="0.25">
      <c r="B125" s="637" t="s">
        <v>901</v>
      </c>
      <c r="C125" s="638">
        <v>31422</v>
      </c>
      <c r="D125" s="638">
        <v>12231</v>
      </c>
      <c r="E125" s="638">
        <v>18467</v>
      </c>
      <c r="F125" s="638">
        <v>1557</v>
      </c>
      <c r="G125" s="638">
        <v>724</v>
      </c>
      <c r="H125" s="639">
        <v>170</v>
      </c>
    </row>
    <row r="126" spans="2:8" x14ac:dyDescent="0.25">
      <c r="B126" s="312" t="s">
        <v>902</v>
      </c>
      <c r="C126" s="313">
        <v>39805</v>
      </c>
      <c r="D126" s="313">
        <v>27262</v>
      </c>
      <c r="E126" s="313">
        <v>28387</v>
      </c>
      <c r="F126" s="313">
        <v>4562</v>
      </c>
      <c r="G126" s="313">
        <v>2812</v>
      </c>
      <c r="H126" s="314">
        <v>631</v>
      </c>
    </row>
    <row r="127" spans="2:8" x14ac:dyDescent="0.25">
      <c r="B127" s="637" t="s">
        <v>903</v>
      </c>
      <c r="C127" s="638">
        <v>52987</v>
      </c>
      <c r="D127" s="638">
        <v>35426</v>
      </c>
      <c r="E127" s="638">
        <v>33707</v>
      </c>
      <c r="F127" s="638">
        <v>56294</v>
      </c>
      <c r="G127" s="638">
        <v>56663</v>
      </c>
      <c r="H127" s="639">
        <v>54366</v>
      </c>
    </row>
    <row r="128" spans="2:8" x14ac:dyDescent="0.25">
      <c r="B128" s="312" t="s">
        <v>904</v>
      </c>
      <c r="C128" s="313">
        <v>16</v>
      </c>
      <c r="D128" s="313">
        <v>98</v>
      </c>
      <c r="E128" s="313">
        <v>413</v>
      </c>
      <c r="F128" s="313">
        <v>55469</v>
      </c>
      <c r="G128" s="313">
        <v>47922</v>
      </c>
      <c r="H128" s="314">
        <v>53792</v>
      </c>
    </row>
    <row r="129" spans="2:8" x14ac:dyDescent="0.25">
      <c r="B129" s="637" t="s">
        <v>905</v>
      </c>
      <c r="C129" s="638">
        <v>0</v>
      </c>
      <c r="D129" s="638">
        <v>0</v>
      </c>
      <c r="E129" s="638">
        <v>9365</v>
      </c>
      <c r="F129" s="638">
        <v>22963</v>
      </c>
      <c r="G129" s="638">
        <v>23140</v>
      </c>
      <c r="H129" s="639">
        <v>22584</v>
      </c>
    </row>
    <row r="130" spans="2:8" x14ac:dyDescent="0.25">
      <c r="B130" s="634" t="s">
        <v>27</v>
      </c>
      <c r="C130" s="635">
        <v>114182</v>
      </c>
      <c r="D130" s="635">
        <v>123607</v>
      </c>
      <c r="E130" s="635">
        <v>64202</v>
      </c>
      <c r="F130" s="635">
        <v>67422</v>
      </c>
      <c r="G130" s="635">
        <v>75234</v>
      </c>
      <c r="H130" s="636">
        <v>88291</v>
      </c>
    </row>
    <row r="131" spans="2:8" x14ac:dyDescent="0.25">
      <c r="B131" s="637" t="s">
        <v>901</v>
      </c>
      <c r="C131" s="638">
        <v>36541</v>
      </c>
      <c r="D131" s="638">
        <v>28081</v>
      </c>
      <c r="E131" s="638">
        <v>12426</v>
      </c>
      <c r="F131" s="638">
        <v>10908</v>
      </c>
      <c r="G131" s="638">
        <v>3805</v>
      </c>
      <c r="H131" s="639">
        <v>19</v>
      </c>
    </row>
    <row r="132" spans="2:8" x14ac:dyDescent="0.25">
      <c r="B132" s="312" t="s">
        <v>902</v>
      </c>
      <c r="C132" s="313">
        <v>36709</v>
      </c>
      <c r="D132" s="313">
        <v>35162</v>
      </c>
      <c r="E132" s="313">
        <v>12925</v>
      </c>
      <c r="F132" s="313">
        <v>10679</v>
      </c>
      <c r="G132" s="313">
        <v>4311</v>
      </c>
      <c r="H132" s="314">
        <v>33</v>
      </c>
    </row>
    <row r="133" spans="2:8" x14ac:dyDescent="0.25">
      <c r="B133" s="637" t="s">
        <v>903</v>
      </c>
      <c r="C133" s="638">
        <v>37190</v>
      </c>
      <c r="D133" s="638">
        <v>53712</v>
      </c>
      <c r="E133" s="638">
        <v>29051</v>
      </c>
      <c r="F133" s="638">
        <v>24501</v>
      </c>
      <c r="G133" s="638">
        <v>28788</v>
      </c>
      <c r="H133" s="639">
        <v>34179</v>
      </c>
    </row>
    <row r="134" spans="2:8" x14ac:dyDescent="0.25">
      <c r="B134" s="312" t="s">
        <v>904</v>
      </c>
      <c r="C134" s="313">
        <v>3742</v>
      </c>
      <c r="D134" s="313">
        <v>6652</v>
      </c>
      <c r="E134" s="313">
        <v>9800</v>
      </c>
      <c r="F134" s="313">
        <v>10985</v>
      </c>
      <c r="G134" s="313">
        <v>23588</v>
      </c>
      <c r="H134" s="314">
        <v>37841</v>
      </c>
    </row>
    <row r="135" spans="2:8" x14ac:dyDescent="0.25">
      <c r="B135" s="637" t="s">
        <v>905</v>
      </c>
      <c r="C135" s="638">
        <v>0</v>
      </c>
      <c r="D135" s="638">
        <v>0</v>
      </c>
      <c r="E135" s="638">
        <v>9971</v>
      </c>
      <c r="F135" s="638">
        <v>10349</v>
      </c>
      <c r="G135" s="638">
        <v>14742</v>
      </c>
      <c r="H135" s="639">
        <v>16219</v>
      </c>
    </row>
    <row r="136" spans="2:8" x14ac:dyDescent="0.25">
      <c r="B136" s="634" t="s">
        <v>38</v>
      </c>
      <c r="C136" s="635">
        <v>137822.4034416826</v>
      </c>
      <c r="D136" s="635">
        <v>36707</v>
      </c>
      <c r="E136" s="635">
        <v>83364</v>
      </c>
      <c r="F136" s="635">
        <v>28673</v>
      </c>
      <c r="G136" s="635">
        <v>60157</v>
      </c>
      <c r="H136" s="636">
        <v>56067</v>
      </c>
    </row>
    <row r="137" spans="2:8" x14ac:dyDescent="0.25">
      <c r="B137" s="637" t="s">
        <v>901</v>
      </c>
      <c r="C137" s="638">
        <v>54147</v>
      </c>
      <c r="D137" s="638">
        <v>13030</v>
      </c>
      <c r="E137" s="638">
        <v>25411</v>
      </c>
      <c r="F137" s="638">
        <v>1429</v>
      </c>
      <c r="G137" s="638">
        <v>2841</v>
      </c>
      <c r="H137" s="639">
        <v>265</v>
      </c>
    </row>
    <row r="138" spans="2:8" x14ac:dyDescent="0.25">
      <c r="B138" s="312" t="s">
        <v>902</v>
      </c>
      <c r="C138" s="313">
        <v>53522</v>
      </c>
      <c r="D138" s="313">
        <v>13514</v>
      </c>
      <c r="E138" s="313">
        <v>29371</v>
      </c>
      <c r="F138" s="313">
        <v>2330</v>
      </c>
      <c r="G138" s="313">
        <v>3362</v>
      </c>
      <c r="H138" s="314">
        <v>273</v>
      </c>
    </row>
    <row r="139" spans="2:8" x14ac:dyDescent="0.25">
      <c r="B139" s="637" t="s">
        <v>903</v>
      </c>
      <c r="C139" s="638">
        <v>30035.4034416826</v>
      </c>
      <c r="D139" s="638">
        <v>9738</v>
      </c>
      <c r="E139" s="638">
        <v>26628</v>
      </c>
      <c r="F139" s="638">
        <v>12787</v>
      </c>
      <c r="G139" s="638">
        <v>23847</v>
      </c>
      <c r="H139" s="639">
        <v>22089</v>
      </c>
    </row>
    <row r="140" spans="2:8" x14ac:dyDescent="0.25">
      <c r="B140" s="312" t="s">
        <v>904</v>
      </c>
      <c r="C140" s="313">
        <v>118</v>
      </c>
      <c r="D140" s="313">
        <v>425</v>
      </c>
      <c r="E140" s="313">
        <v>1954</v>
      </c>
      <c r="F140" s="313">
        <v>6559</v>
      </c>
      <c r="G140" s="313">
        <v>20028</v>
      </c>
      <c r="H140" s="314">
        <v>21880</v>
      </c>
    </row>
    <row r="141" spans="2:8" ht="15.75" thickBot="1" x14ac:dyDescent="0.3">
      <c r="B141" s="640" t="s">
        <v>905</v>
      </c>
      <c r="C141" s="641">
        <v>0</v>
      </c>
      <c r="D141" s="641">
        <v>0</v>
      </c>
      <c r="E141" s="641">
        <v>10410</v>
      </c>
      <c r="F141" s="641">
        <v>5568</v>
      </c>
      <c r="G141" s="641">
        <v>10079</v>
      </c>
      <c r="H141" s="642">
        <v>11560</v>
      </c>
    </row>
    <row r="142" spans="2:8" x14ac:dyDescent="0.25">
      <c r="B142" s="1041" t="s">
        <v>906</v>
      </c>
      <c r="C142" s="1041"/>
      <c r="D142" s="1041"/>
      <c r="E142" s="1041"/>
      <c r="F142" s="643"/>
      <c r="G142" s="643"/>
      <c r="H142" s="643"/>
    </row>
    <row r="143" spans="2:8" ht="26.25" customHeight="1" x14ac:dyDescent="0.25">
      <c r="B143" s="1042" t="s">
        <v>907</v>
      </c>
      <c r="C143" s="1042"/>
      <c r="D143" s="1042"/>
      <c r="E143" s="1042"/>
      <c r="F143" s="23"/>
      <c r="G143" s="23"/>
      <c r="H143" s="23"/>
    </row>
  </sheetData>
  <mergeCells count="4">
    <mergeCell ref="B4:H4"/>
    <mergeCell ref="B5:C5"/>
    <mergeCell ref="B142:E142"/>
    <mergeCell ref="B143:E143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54"/>
  <sheetViews>
    <sheetView showGridLines="0" workbookViewId="0">
      <selection activeCell="B7" sqref="B7:AC10"/>
    </sheetView>
  </sheetViews>
  <sheetFormatPr baseColWidth="10" defaultRowHeight="15" x14ac:dyDescent="0.25"/>
  <cols>
    <col min="3" max="3" width="14.85546875" bestFit="1" customWidth="1"/>
  </cols>
  <sheetData>
    <row r="2" spans="2:29" x14ac:dyDescent="0.25">
      <c r="B2" s="601" t="s">
        <v>7</v>
      </c>
    </row>
    <row r="4" spans="2:29" x14ac:dyDescent="0.25">
      <c r="B4" s="644" t="s">
        <v>992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2:29" x14ac:dyDescent="0.25">
      <c r="B5" s="645" t="s">
        <v>899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2:29" ht="15.75" thickBot="1" x14ac:dyDescent="0.3">
      <c r="B6" s="646"/>
      <c r="C6" s="647"/>
      <c r="D6" s="647"/>
      <c r="E6" s="647"/>
      <c r="F6" s="647"/>
      <c r="G6" s="647"/>
      <c r="H6" s="647"/>
      <c r="I6" s="647"/>
      <c r="J6" s="647"/>
      <c r="K6" s="647"/>
      <c r="L6" s="647"/>
      <c r="M6" s="647"/>
      <c r="N6" s="647"/>
      <c r="O6" s="647"/>
      <c r="P6" s="647"/>
      <c r="Q6" s="647"/>
      <c r="R6" s="647"/>
      <c r="S6" s="647"/>
      <c r="T6" s="647"/>
      <c r="U6" s="647"/>
      <c r="V6" s="647"/>
      <c r="W6" s="647"/>
      <c r="X6" s="647"/>
      <c r="Y6" s="647"/>
      <c r="Z6" s="647"/>
      <c r="AA6" s="647"/>
      <c r="AB6" s="647"/>
      <c r="AC6" s="647"/>
    </row>
    <row r="7" spans="2:29" x14ac:dyDescent="0.25">
      <c r="B7" s="1047" t="s">
        <v>455</v>
      </c>
      <c r="C7" s="1050" t="s">
        <v>9</v>
      </c>
      <c r="D7" s="1044" t="s">
        <v>908</v>
      </c>
      <c r="E7" s="1044"/>
      <c r="F7" s="1044"/>
      <c r="G7" s="1044"/>
      <c r="H7" s="1044"/>
      <c r="I7" s="1044"/>
      <c r="J7" s="1044"/>
      <c r="K7" s="1044"/>
      <c r="L7" s="1044"/>
      <c r="M7" s="1044"/>
      <c r="N7" s="1050" t="s">
        <v>909</v>
      </c>
      <c r="O7" s="1050"/>
      <c r="P7" s="1050"/>
      <c r="Q7" s="1044" t="s">
        <v>910</v>
      </c>
      <c r="R7" s="1044"/>
      <c r="S7" s="1050" t="s">
        <v>911</v>
      </c>
      <c r="T7" s="1050"/>
      <c r="U7" s="1050"/>
      <c r="V7" s="1050"/>
      <c r="W7" s="1050"/>
      <c r="X7" s="1050"/>
      <c r="Y7" s="1050"/>
      <c r="Z7" s="1050"/>
      <c r="AA7" s="1044" t="s">
        <v>912</v>
      </c>
      <c r="AB7" s="1044"/>
      <c r="AC7" s="1044"/>
    </row>
    <row r="8" spans="2:29" x14ac:dyDescent="0.25">
      <c r="B8" s="1048"/>
      <c r="C8" s="1046"/>
      <c r="D8" s="648" t="s">
        <v>913</v>
      </c>
      <c r="E8" s="649" t="s">
        <v>914</v>
      </c>
      <c r="F8" s="1045" t="s">
        <v>915</v>
      </c>
      <c r="G8" s="1045"/>
      <c r="H8" s="1045"/>
      <c r="I8" s="1046" t="s">
        <v>916</v>
      </c>
      <c r="J8" s="1046"/>
      <c r="K8" s="1045" t="s">
        <v>917</v>
      </c>
      <c r="L8" s="1045"/>
      <c r="M8" s="1045"/>
      <c r="N8" s="649" t="s">
        <v>918</v>
      </c>
      <c r="O8" s="648" t="s">
        <v>915</v>
      </c>
      <c r="P8" s="649" t="s">
        <v>919</v>
      </c>
      <c r="Q8" s="1045" t="s">
        <v>918</v>
      </c>
      <c r="R8" s="1045"/>
      <c r="S8" s="1046" t="s">
        <v>918</v>
      </c>
      <c r="T8" s="1046"/>
      <c r="U8" s="1045" t="s">
        <v>915</v>
      </c>
      <c r="V8" s="1045"/>
      <c r="W8" s="1045"/>
      <c r="X8" s="1045"/>
      <c r="Y8" s="1045"/>
      <c r="Z8" s="649" t="s">
        <v>919</v>
      </c>
      <c r="AA8" s="1046" t="s">
        <v>917</v>
      </c>
      <c r="AB8" s="1046"/>
      <c r="AC8" s="1046"/>
    </row>
    <row r="9" spans="2:29" x14ac:dyDescent="0.25">
      <c r="B9" s="1049"/>
      <c r="C9" s="1051"/>
      <c r="D9" s="650" t="s">
        <v>920</v>
      </c>
      <c r="E9" s="651" t="s">
        <v>920</v>
      </c>
      <c r="F9" s="650" t="s">
        <v>920</v>
      </c>
      <c r="G9" s="651" t="s">
        <v>921</v>
      </c>
      <c r="H9" s="650" t="s">
        <v>922</v>
      </c>
      <c r="I9" s="651" t="s">
        <v>920</v>
      </c>
      <c r="J9" s="650" t="s">
        <v>921</v>
      </c>
      <c r="K9" s="651" t="s">
        <v>920</v>
      </c>
      <c r="L9" s="650" t="s">
        <v>921</v>
      </c>
      <c r="M9" s="651" t="s">
        <v>922</v>
      </c>
      <c r="N9" s="651" t="s">
        <v>923</v>
      </c>
      <c r="O9" s="650" t="s">
        <v>923</v>
      </c>
      <c r="P9" s="651" t="s">
        <v>920</v>
      </c>
      <c r="Q9" s="650" t="s">
        <v>924</v>
      </c>
      <c r="R9" s="651" t="s">
        <v>924</v>
      </c>
      <c r="S9" s="650" t="s">
        <v>923</v>
      </c>
      <c r="T9" s="651" t="s">
        <v>924</v>
      </c>
      <c r="U9" s="650" t="s">
        <v>920</v>
      </c>
      <c r="V9" s="651" t="s">
        <v>921</v>
      </c>
      <c r="W9" s="650" t="s">
        <v>922</v>
      </c>
      <c r="X9" s="651" t="s">
        <v>923</v>
      </c>
      <c r="Y9" s="650" t="s">
        <v>924</v>
      </c>
      <c r="Z9" s="651" t="s">
        <v>920</v>
      </c>
      <c r="AA9" s="650" t="s">
        <v>920</v>
      </c>
      <c r="AB9" s="651" t="s">
        <v>921</v>
      </c>
      <c r="AC9" s="650" t="s">
        <v>922</v>
      </c>
    </row>
    <row r="10" spans="2:29" x14ac:dyDescent="0.25">
      <c r="B10" s="652" t="s">
        <v>10</v>
      </c>
      <c r="C10" s="652" t="s">
        <v>11</v>
      </c>
      <c r="D10" s="652" t="s">
        <v>12</v>
      </c>
      <c r="E10" s="652" t="s">
        <v>13</v>
      </c>
      <c r="F10" s="652" t="s">
        <v>14</v>
      </c>
      <c r="G10" s="652" t="s">
        <v>15</v>
      </c>
      <c r="H10" s="652" t="s">
        <v>16</v>
      </c>
      <c r="I10" s="652" t="s">
        <v>17</v>
      </c>
      <c r="J10" s="652" t="s">
        <v>18</v>
      </c>
      <c r="K10" s="652" t="s">
        <v>422</v>
      </c>
      <c r="L10" s="652" t="s">
        <v>553</v>
      </c>
      <c r="M10" s="652" t="s">
        <v>554</v>
      </c>
      <c r="N10" s="652" t="s">
        <v>555</v>
      </c>
      <c r="O10" s="652" t="s">
        <v>556</v>
      </c>
      <c r="P10" s="652" t="s">
        <v>557</v>
      </c>
      <c r="Q10" s="652" t="s">
        <v>558</v>
      </c>
      <c r="R10" s="652" t="s">
        <v>559</v>
      </c>
      <c r="S10" s="652" t="s">
        <v>560</v>
      </c>
      <c r="T10" s="652" t="s">
        <v>561</v>
      </c>
      <c r="U10" s="652" t="s">
        <v>925</v>
      </c>
      <c r="V10" s="652" t="s">
        <v>926</v>
      </c>
      <c r="W10" s="652" t="s">
        <v>927</v>
      </c>
      <c r="X10" s="652" t="s">
        <v>928</v>
      </c>
      <c r="Y10" s="652" t="s">
        <v>929</v>
      </c>
      <c r="Z10" s="652" t="s">
        <v>930</v>
      </c>
      <c r="AA10" s="652" t="s">
        <v>931</v>
      </c>
      <c r="AB10" s="652" t="s">
        <v>932</v>
      </c>
      <c r="AC10" s="652" t="s">
        <v>933</v>
      </c>
    </row>
    <row r="11" spans="2:29" x14ac:dyDescent="0.25">
      <c r="B11" s="303" t="s">
        <v>19</v>
      </c>
      <c r="C11" s="653"/>
      <c r="D11" s="305">
        <v>286123</v>
      </c>
      <c r="E11" s="304">
        <v>96437</v>
      </c>
      <c r="F11" s="305">
        <v>354206</v>
      </c>
      <c r="G11" s="304">
        <v>334688</v>
      </c>
      <c r="H11" s="305">
        <v>282830</v>
      </c>
      <c r="I11" s="304">
        <v>334945</v>
      </c>
      <c r="J11" s="305">
        <v>265266</v>
      </c>
      <c r="K11" s="304">
        <v>172</v>
      </c>
      <c r="L11" s="305">
        <v>54</v>
      </c>
      <c r="M11" s="304">
        <v>27</v>
      </c>
      <c r="N11" s="654">
        <v>295202</v>
      </c>
      <c r="O11" s="655">
        <v>271830</v>
      </c>
      <c r="P11" s="654">
        <v>330677</v>
      </c>
      <c r="Q11" s="655">
        <v>254214</v>
      </c>
      <c r="R11" s="654">
        <v>236152</v>
      </c>
      <c r="S11" s="655">
        <v>43118</v>
      </c>
      <c r="T11" s="654">
        <v>20232</v>
      </c>
      <c r="U11" s="305">
        <v>10109</v>
      </c>
      <c r="V11" s="304">
        <v>21818</v>
      </c>
      <c r="W11" s="305">
        <v>45535</v>
      </c>
      <c r="X11" s="304">
        <v>38686</v>
      </c>
      <c r="Y11" s="305">
        <v>17673</v>
      </c>
      <c r="Z11" s="304">
        <v>23757</v>
      </c>
      <c r="AA11" s="305">
        <v>6</v>
      </c>
      <c r="AB11" s="304">
        <v>0</v>
      </c>
      <c r="AC11" s="305">
        <v>0</v>
      </c>
    </row>
    <row r="12" spans="2:29" x14ac:dyDescent="0.25">
      <c r="B12" s="307" t="s">
        <v>462</v>
      </c>
      <c r="C12" s="307" t="s">
        <v>35</v>
      </c>
      <c r="D12" s="308">
        <v>2305</v>
      </c>
      <c r="E12" s="308">
        <v>477</v>
      </c>
      <c r="F12" s="308">
        <v>2823</v>
      </c>
      <c r="G12" s="308">
        <v>1707</v>
      </c>
      <c r="H12" s="308">
        <v>891</v>
      </c>
      <c r="I12" s="308">
        <v>2110</v>
      </c>
      <c r="J12" s="308">
        <v>901</v>
      </c>
      <c r="K12" s="308">
        <v>0</v>
      </c>
      <c r="L12" s="308">
        <v>0</v>
      </c>
      <c r="M12" s="308">
        <v>0</v>
      </c>
      <c r="N12" s="308">
        <v>1486</v>
      </c>
      <c r="O12" s="309">
        <v>1500</v>
      </c>
      <c r="P12" s="310">
        <v>252</v>
      </c>
      <c r="Q12" s="310">
        <v>1450</v>
      </c>
      <c r="R12" s="311">
        <v>1396</v>
      </c>
      <c r="S12" s="308">
        <v>180</v>
      </c>
      <c r="T12" s="308">
        <v>144</v>
      </c>
      <c r="U12" s="308">
        <v>47</v>
      </c>
      <c r="V12" s="308">
        <v>153</v>
      </c>
      <c r="W12" s="308">
        <v>355</v>
      </c>
      <c r="X12" s="308">
        <v>240</v>
      </c>
      <c r="Y12" s="308">
        <v>123</v>
      </c>
      <c r="Z12" s="308">
        <v>12</v>
      </c>
      <c r="AA12" s="308">
        <v>0</v>
      </c>
      <c r="AB12" s="308">
        <v>0</v>
      </c>
      <c r="AC12" s="308">
        <v>0</v>
      </c>
    </row>
    <row r="13" spans="2:29" x14ac:dyDescent="0.25">
      <c r="B13" s="312" t="s">
        <v>462</v>
      </c>
      <c r="C13" s="312" t="s">
        <v>34</v>
      </c>
      <c r="D13" s="313">
        <v>597</v>
      </c>
      <c r="E13" s="313">
        <v>239</v>
      </c>
      <c r="F13" s="313">
        <v>492</v>
      </c>
      <c r="G13" s="313">
        <v>647</v>
      </c>
      <c r="H13" s="313">
        <v>589</v>
      </c>
      <c r="I13" s="313">
        <v>533</v>
      </c>
      <c r="J13" s="313">
        <v>539</v>
      </c>
      <c r="K13" s="313">
        <v>0</v>
      </c>
      <c r="L13" s="313">
        <v>0</v>
      </c>
      <c r="M13" s="313">
        <v>0</v>
      </c>
      <c r="N13" s="313">
        <v>920</v>
      </c>
      <c r="O13" s="314">
        <v>531</v>
      </c>
      <c r="P13" s="315">
        <v>214</v>
      </c>
      <c r="Q13" s="315">
        <v>807</v>
      </c>
      <c r="R13" s="316">
        <v>496</v>
      </c>
      <c r="S13" s="313">
        <v>25</v>
      </c>
      <c r="T13" s="313">
        <v>63</v>
      </c>
      <c r="U13" s="313">
        <v>6</v>
      </c>
      <c r="V13" s="313">
        <v>6</v>
      </c>
      <c r="W13" s="313">
        <v>24</v>
      </c>
      <c r="X13" s="313">
        <v>13</v>
      </c>
      <c r="Y13" s="313">
        <v>26</v>
      </c>
      <c r="Z13" s="313">
        <v>1</v>
      </c>
      <c r="AA13" s="313">
        <v>0</v>
      </c>
      <c r="AB13" s="313">
        <v>0</v>
      </c>
      <c r="AC13" s="313">
        <v>0</v>
      </c>
    </row>
    <row r="14" spans="2:29" x14ac:dyDescent="0.25">
      <c r="B14" s="307" t="s">
        <v>462</v>
      </c>
      <c r="C14" s="307" t="s">
        <v>23</v>
      </c>
      <c r="D14" s="308">
        <v>1138</v>
      </c>
      <c r="E14" s="308">
        <v>394</v>
      </c>
      <c r="F14" s="308">
        <v>1473</v>
      </c>
      <c r="G14" s="308">
        <v>1209</v>
      </c>
      <c r="H14" s="308">
        <v>799</v>
      </c>
      <c r="I14" s="308">
        <v>1729</v>
      </c>
      <c r="J14" s="308">
        <v>848</v>
      </c>
      <c r="K14" s="308">
        <v>0</v>
      </c>
      <c r="L14" s="308">
        <v>0</v>
      </c>
      <c r="M14" s="308">
        <v>0</v>
      </c>
      <c r="N14" s="308">
        <v>1222</v>
      </c>
      <c r="O14" s="309">
        <v>1041</v>
      </c>
      <c r="P14" s="317">
        <v>9</v>
      </c>
      <c r="Q14" s="318">
        <v>1027</v>
      </c>
      <c r="R14" s="311">
        <v>955</v>
      </c>
      <c r="S14" s="308">
        <v>35</v>
      </c>
      <c r="T14" s="308">
        <v>347</v>
      </c>
      <c r="U14" s="308">
        <v>5</v>
      </c>
      <c r="V14" s="308">
        <v>8</v>
      </c>
      <c r="W14" s="308">
        <v>33</v>
      </c>
      <c r="X14" s="308">
        <v>37</v>
      </c>
      <c r="Y14" s="308">
        <v>244</v>
      </c>
      <c r="Z14" s="308">
        <v>0</v>
      </c>
      <c r="AA14" s="308">
        <v>0</v>
      </c>
      <c r="AB14" s="308">
        <v>0</v>
      </c>
      <c r="AC14" s="308">
        <v>0</v>
      </c>
    </row>
    <row r="15" spans="2:29" x14ac:dyDescent="0.25">
      <c r="B15" s="312" t="s">
        <v>462</v>
      </c>
      <c r="C15" s="312" t="s">
        <v>39</v>
      </c>
      <c r="D15" s="313">
        <v>837</v>
      </c>
      <c r="E15" s="313">
        <v>444</v>
      </c>
      <c r="F15" s="313">
        <v>885</v>
      </c>
      <c r="G15" s="313">
        <v>1041</v>
      </c>
      <c r="H15" s="313">
        <v>593</v>
      </c>
      <c r="I15" s="313">
        <v>708</v>
      </c>
      <c r="J15" s="313">
        <v>546</v>
      </c>
      <c r="K15" s="313">
        <v>0</v>
      </c>
      <c r="L15" s="313">
        <v>0</v>
      </c>
      <c r="M15" s="313">
        <v>0</v>
      </c>
      <c r="N15" s="313">
        <v>761</v>
      </c>
      <c r="O15" s="314">
        <v>648</v>
      </c>
      <c r="P15" s="319">
        <v>46</v>
      </c>
      <c r="Q15" s="319">
        <v>670</v>
      </c>
      <c r="R15" s="316">
        <v>571</v>
      </c>
      <c r="S15" s="313">
        <v>27</v>
      </c>
      <c r="T15" s="313">
        <v>6</v>
      </c>
      <c r="U15" s="313">
        <v>10</v>
      </c>
      <c r="V15" s="313">
        <v>32</v>
      </c>
      <c r="W15" s="313">
        <v>76</v>
      </c>
      <c r="X15" s="313">
        <v>42</v>
      </c>
      <c r="Y15" s="313">
        <v>7</v>
      </c>
      <c r="Z15" s="313">
        <v>0</v>
      </c>
      <c r="AA15" s="313">
        <v>0</v>
      </c>
      <c r="AB15" s="313">
        <v>0</v>
      </c>
      <c r="AC15" s="313">
        <v>0</v>
      </c>
    </row>
    <row r="16" spans="2:29" x14ac:dyDescent="0.25">
      <c r="B16" s="307" t="s">
        <v>462</v>
      </c>
      <c r="C16" s="307" t="s">
        <v>36</v>
      </c>
      <c r="D16" s="308">
        <v>1191</v>
      </c>
      <c r="E16" s="308">
        <v>478</v>
      </c>
      <c r="F16" s="308">
        <v>1445</v>
      </c>
      <c r="G16" s="308">
        <v>1449</v>
      </c>
      <c r="H16" s="308">
        <v>1005</v>
      </c>
      <c r="I16" s="308">
        <v>1349</v>
      </c>
      <c r="J16" s="308">
        <v>1185</v>
      </c>
      <c r="K16" s="308">
        <v>1</v>
      </c>
      <c r="L16" s="308">
        <v>0</v>
      </c>
      <c r="M16" s="308">
        <v>0</v>
      </c>
      <c r="N16" s="308">
        <v>726</v>
      </c>
      <c r="O16" s="309">
        <v>655</v>
      </c>
      <c r="P16" s="310">
        <v>457</v>
      </c>
      <c r="Q16" s="310">
        <v>655</v>
      </c>
      <c r="R16" s="311">
        <v>593</v>
      </c>
      <c r="S16" s="308">
        <v>25</v>
      </c>
      <c r="T16" s="308">
        <v>7</v>
      </c>
      <c r="U16" s="308">
        <v>25</v>
      </c>
      <c r="V16" s="308">
        <v>26</v>
      </c>
      <c r="W16" s="308">
        <v>74</v>
      </c>
      <c r="X16" s="308">
        <v>41</v>
      </c>
      <c r="Y16" s="308">
        <v>5</v>
      </c>
      <c r="Z16" s="308">
        <v>9</v>
      </c>
      <c r="AA16" s="308">
        <v>0</v>
      </c>
      <c r="AB16" s="308">
        <v>0</v>
      </c>
      <c r="AC16" s="308">
        <v>0</v>
      </c>
    </row>
    <row r="17" spans="2:29" x14ac:dyDescent="0.25">
      <c r="B17" s="312" t="s">
        <v>462</v>
      </c>
      <c r="C17" s="312" t="s">
        <v>21</v>
      </c>
      <c r="D17" s="313">
        <v>352</v>
      </c>
      <c r="E17" s="313">
        <v>130</v>
      </c>
      <c r="F17" s="313">
        <v>454</v>
      </c>
      <c r="G17" s="313">
        <v>492</v>
      </c>
      <c r="H17" s="313">
        <v>269</v>
      </c>
      <c r="I17" s="313">
        <v>322</v>
      </c>
      <c r="J17" s="313">
        <v>286</v>
      </c>
      <c r="K17" s="313">
        <v>0</v>
      </c>
      <c r="L17" s="313">
        <v>0</v>
      </c>
      <c r="M17" s="313">
        <v>0</v>
      </c>
      <c r="N17" s="313">
        <v>433</v>
      </c>
      <c r="O17" s="314">
        <v>274</v>
      </c>
      <c r="P17" s="319">
        <v>50</v>
      </c>
      <c r="Q17" s="319">
        <v>395</v>
      </c>
      <c r="R17" s="316">
        <v>235</v>
      </c>
      <c r="S17" s="313">
        <v>20</v>
      </c>
      <c r="T17" s="313">
        <v>1</v>
      </c>
      <c r="U17" s="313">
        <v>21</v>
      </c>
      <c r="V17" s="313">
        <v>0</v>
      </c>
      <c r="W17" s="313">
        <v>0</v>
      </c>
      <c r="X17" s="313">
        <v>4</v>
      </c>
      <c r="Y17" s="313">
        <v>1</v>
      </c>
      <c r="Z17" s="313">
        <v>0</v>
      </c>
      <c r="AA17" s="313">
        <v>0</v>
      </c>
      <c r="AB17" s="313">
        <v>0</v>
      </c>
      <c r="AC17" s="313">
        <v>0</v>
      </c>
    </row>
    <row r="18" spans="2:29" x14ac:dyDescent="0.25">
      <c r="B18" s="307" t="s">
        <v>462</v>
      </c>
      <c r="C18" s="307" t="s">
        <v>24</v>
      </c>
      <c r="D18" s="308">
        <v>1132</v>
      </c>
      <c r="E18" s="308">
        <v>133</v>
      </c>
      <c r="F18" s="308">
        <v>777</v>
      </c>
      <c r="G18" s="308">
        <v>578</v>
      </c>
      <c r="H18" s="308">
        <v>363</v>
      </c>
      <c r="I18" s="308">
        <v>980</v>
      </c>
      <c r="J18" s="308">
        <v>700</v>
      </c>
      <c r="K18" s="308">
        <v>0</v>
      </c>
      <c r="L18" s="308">
        <v>0</v>
      </c>
      <c r="M18" s="308">
        <v>0</v>
      </c>
      <c r="N18" s="308">
        <v>444</v>
      </c>
      <c r="O18" s="309">
        <v>465</v>
      </c>
      <c r="P18" s="310">
        <v>166</v>
      </c>
      <c r="Q18" s="310">
        <v>424</v>
      </c>
      <c r="R18" s="311">
        <v>429</v>
      </c>
      <c r="S18" s="308">
        <v>31</v>
      </c>
      <c r="T18" s="308">
        <v>43</v>
      </c>
      <c r="U18" s="308">
        <v>7</v>
      </c>
      <c r="V18" s="308">
        <v>3</v>
      </c>
      <c r="W18" s="308">
        <v>13</v>
      </c>
      <c r="X18" s="308">
        <v>33</v>
      </c>
      <c r="Y18" s="308">
        <v>46</v>
      </c>
      <c r="Z18" s="308">
        <v>4</v>
      </c>
      <c r="AA18" s="308">
        <v>0</v>
      </c>
      <c r="AB18" s="308">
        <v>0</v>
      </c>
      <c r="AC18" s="308">
        <v>0</v>
      </c>
    </row>
    <row r="19" spans="2:29" x14ac:dyDescent="0.25">
      <c r="B19" s="312" t="s">
        <v>462</v>
      </c>
      <c r="C19" s="312" t="s">
        <v>20</v>
      </c>
      <c r="D19" s="313">
        <v>4095</v>
      </c>
      <c r="E19" s="313">
        <v>721</v>
      </c>
      <c r="F19" s="313">
        <v>5163</v>
      </c>
      <c r="G19" s="313">
        <v>4975</v>
      </c>
      <c r="H19" s="313">
        <v>3452</v>
      </c>
      <c r="I19" s="313">
        <v>7049</v>
      </c>
      <c r="J19" s="313">
        <v>4129</v>
      </c>
      <c r="K19" s="313">
        <v>0</v>
      </c>
      <c r="L19" s="313">
        <v>0</v>
      </c>
      <c r="M19" s="313">
        <v>0</v>
      </c>
      <c r="N19" s="313">
        <v>5695</v>
      </c>
      <c r="O19" s="314">
        <v>4046</v>
      </c>
      <c r="P19" s="319">
        <v>75</v>
      </c>
      <c r="Q19" s="319">
        <v>3764</v>
      </c>
      <c r="R19" s="316">
        <v>2903</v>
      </c>
      <c r="S19" s="313">
        <v>387</v>
      </c>
      <c r="T19" s="313">
        <v>354</v>
      </c>
      <c r="U19" s="313">
        <v>66</v>
      </c>
      <c r="V19" s="313">
        <v>73</v>
      </c>
      <c r="W19" s="313">
        <v>283</v>
      </c>
      <c r="X19" s="313">
        <v>342</v>
      </c>
      <c r="Y19" s="313">
        <v>295</v>
      </c>
      <c r="Z19" s="313">
        <v>0</v>
      </c>
      <c r="AA19" s="313">
        <v>0</v>
      </c>
      <c r="AB19" s="313">
        <v>0</v>
      </c>
      <c r="AC19" s="313">
        <v>0</v>
      </c>
    </row>
    <row r="20" spans="2:29" x14ac:dyDescent="0.25">
      <c r="B20" s="307" t="s">
        <v>462</v>
      </c>
      <c r="C20" s="307" t="s">
        <v>32</v>
      </c>
      <c r="D20" s="308">
        <v>1922</v>
      </c>
      <c r="E20" s="308">
        <v>334</v>
      </c>
      <c r="F20" s="308">
        <v>1341</v>
      </c>
      <c r="G20" s="308">
        <v>696</v>
      </c>
      <c r="H20" s="308">
        <v>503</v>
      </c>
      <c r="I20" s="308">
        <v>974</v>
      </c>
      <c r="J20" s="308">
        <v>444</v>
      </c>
      <c r="K20" s="308">
        <v>0</v>
      </c>
      <c r="L20" s="308">
        <v>2</v>
      </c>
      <c r="M20" s="308">
        <v>0</v>
      </c>
      <c r="N20" s="308">
        <v>772</v>
      </c>
      <c r="O20" s="309">
        <v>807</v>
      </c>
      <c r="P20" s="310">
        <v>36</v>
      </c>
      <c r="Q20" s="310">
        <v>616</v>
      </c>
      <c r="R20" s="311">
        <v>635</v>
      </c>
      <c r="S20" s="308">
        <v>65</v>
      </c>
      <c r="T20" s="308">
        <v>36</v>
      </c>
      <c r="U20" s="308">
        <v>14</v>
      </c>
      <c r="V20" s="308">
        <v>13</v>
      </c>
      <c r="W20" s="308">
        <v>18</v>
      </c>
      <c r="X20" s="308">
        <v>42</v>
      </c>
      <c r="Y20" s="308">
        <v>23</v>
      </c>
      <c r="Z20" s="308">
        <v>2</v>
      </c>
      <c r="AA20" s="308">
        <v>0</v>
      </c>
      <c r="AB20" s="308">
        <v>0</v>
      </c>
      <c r="AC20" s="308">
        <v>0</v>
      </c>
    </row>
    <row r="21" spans="2:29" x14ac:dyDescent="0.25">
      <c r="B21" s="312" t="s">
        <v>462</v>
      </c>
      <c r="C21" s="312" t="s">
        <v>37</v>
      </c>
      <c r="D21" s="313">
        <v>786</v>
      </c>
      <c r="E21" s="313">
        <v>32</v>
      </c>
      <c r="F21" s="313">
        <v>826</v>
      </c>
      <c r="G21" s="313">
        <v>621</v>
      </c>
      <c r="H21" s="313">
        <v>307</v>
      </c>
      <c r="I21" s="313">
        <v>568</v>
      </c>
      <c r="J21" s="313">
        <v>360</v>
      </c>
      <c r="K21" s="313">
        <v>1</v>
      </c>
      <c r="L21" s="313">
        <v>0</v>
      </c>
      <c r="M21" s="313">
        <v>0</v>
      </c>
      <c r="N21" s="313">
        <v>245</v>
      </c>
      <c r="O21" s="314">
        <v>377</v>
      </c>
      <c r="P21" s="319">
        <v>27</v>
      </c>
      <c r="Q21" s="319">
        <v>174</v>
      </c>
      <c r="R21" s="316">
        <v>287</v>
      </c>
      <c r="S21" s="313">
        <v>46</v>
      </c>
      <c r="T21" s="313">
        <v>5</v>
      </c>
      <c r="U21" s="313">
        <v>19</v>
      </c>
      <c r="V21" s="313">
        <v>21</v>
      </c>
      <c r="W21" s="313">
        <v>43</v>
      </c>
      <c r="X21" s="313">
        <v>52</v>
      </c>
      <c r="Y21" s="313">
        <v>17</v>
      </c>
      <c r="Z21" s="313">
        <v>3</v>
      </c>
      <c r="AA21" s="313">
        <v>0</v>
      </c>
      <c r="AB21" s="313">
        <v>0</v>
      </c>
      <c r="AC21" s="313">
        <v>0</v>
      </c>
    </row>
    <row r="22" spans="2:29" x14ac:dyDescent="0.25">
      <c r="B22" s="307" t="s">
        <v>462</v>
      </c>
      <c r="C22" s="307" t="s">
        <v>40</v>
      </c>
      <c r="D22" s="308">
        <v>680</v>
      </c>
      <c r="E22" s="308">
        <v>402</v>
      </c>
      <c r="F22" s="308">
        <v>460</v>
      </c>
      <c r="G22" s="308">
        <v>766</v>
      </c>
      <c r="H22" s="308">
        <v>352</v>
      </c>
      <c r="I22" s="308">
        <v>750</v>
      </c>
      <c r="J22" s="308">
        <v>710</v>
      </c>
      <c r="K22" s="308">
        <v>0</v>
      </c>
      <c r="L22" s="308">
        <v>0</v>
      </c>
      <c r="M22" s="308">
        <v>0</v>
      </c>
      <c r="N22" s="308">
        <v>1116</v>
      </c>
      <c r="O22" s="309">
        <v>331</v>
      </c>
      <c r="P22" s="310">
        <v>1</v>
      </c>
      <c r="Q22" s="310">
        <v>784</v>
      </c>
      <c r="R22" s="311">
        <v>285</v>
      </c>
      <c r="S22" s="308">
        <v>30</v>
      </c>
      <c r="T22" s="308">
        <v>98</v>
      </c>
      <c r="U22" s="308">
        <v>0</v>
      </c>
      <c r="V22" s="308">
        <v>4</v>
      </c>
      <c r="W22" s="308">
        <v>14</v>
      </c>
      <c r="X22" s="308">
        <v>16</v>
      </c>
      <c r="Y22" s="308">
        <v>63</v>
      </c>
      <c r="Z22" s="308">
        <v>0</v>
      </c>
      <c r="AA22" s="308">
        <v>0</v>
      </c>
      <c r="AB22" s="308">
        <v>0</v>
      </c>
      <c r="AC22" s="308">
        <v>0</v>
      </c>
    </row>
    <row r="23" spans="2:29" x14ac:dyDescent="0.25">
      <c r="B23" s="312" t="s">
        <v>462</v>
      </c>
      <c r="C23" s="312" t="s">
        <v>41</v>
      </c>
      <c r="D23" s="313">
        <v>1269</v>
      </c>
      <c r="E23" s="313">
        <v>222</v>
      </c>
      <c r="F23" s="313">
        <v>1287</v>
      </c>
      <c r="G23" s="313">
        <v>1283</v>
      </c>
      <c r="H23" s="313">
        <v>714</v>
      </c>
      <c r="I23" s="313">
        <v>1051</v>
      </c>
      <c r="J23" s="313">
        <v>933</v>
      </c>
      <c r="K23" s="313">
        <v>0</v>
      </c>
      <c r="L23" s="313">
        <v>0</v>
      </c>
      <c r="M23" s="313">
        <v>0</v>
      </c>
      <c r="N23" s="313">
        <v>1056</v>
      </c>
      <c r="O23" s="314">
        <v>954</v>
      </c>
      <c r="P23" s="319">
        <v>86</v>
      </c>
      <c r="Q23" s="319">
        <v>873</v>
      </c>
      <c r="R23" s="316">
        <v>779</v>
      </c>
      <c r="S23" s="313">
        <v>37</v>
      </c>
      <c r="T23" s="313">
        <v>48</v>
      </c>
      <c r="U23" s="313">
        <v>12</v>
      </c>
      <c r="V23" s="313">
        <v>3</v>
      </c>
      <c r="W23" s="313">
        <v>3</v>
      </c>
      <c r="X23" s="313">
        <v>24</v>
      </c>
      <c r="Y23" s="313">
        <v>42</v>
      </c>
      <c r="Z23" s="313">
        <v>3</v>
      </c>
      <c r="AA23" s="313">
        <v>0</v>
      </c>
      <c r="AB23" s="313">
        <v>0</v>
      </c>
      <c r="AC23" s="313">
        <v>0</v>
      </c>
    </row>
    <row r="24" spans="2:29" x14ac:dyDescent="0.25">
      <c r="B24" s="307" t="s">
        <v>462</v>
      </c>
      <c r="C24" s="307" t="s">
        <v>28</v>
      </c>
      <c r="D24" s="308">
        <v>1645</v>
      </c>
      <c r="E24" s="308">
        <v>79</v>
      </c>
      <c r="F24" s="308">
        <v>1979</v>
      </c>
      <c r="G24" s="308">
        <v>1965</v>
      </c>
      <c r="H24" s="308">
        <v>1449</v>
      </c>
      <c r="I24" s="308">
        <v>758</v>
      </c>
      <c r="J24" s="308">
        <v>506</v>
      </c>
      <c r="K24" s="308">
        <v>0</v>
      </c>
      <c r="L24" s="308">
        <v>0</v>
      </c>
      <c r="M24" s="308">
        <v>0</v>
      </c>
      <c r="N24" s="308">
        <v>588</v>
      </c>
      <c r="O24" s="309">
        <v>1030</v>
      </c>
      <c r="P24" s="310">
        <v>116</v>
      </c>
      <c r="Q24" s="310">
        <v>482</v>
      </c>
      <c r="R24" s="311">
        <v>683</v>
      </c>
      <c r="S24" s="308">
        <v>20</v>
      </c>
      <c r="T24" s="308">
        <v>21</v>
      </c>
      <c r="U24" s="308">
        <v>16</v>
      </c>
      <c r="V24" s="308">
        <v>38</v>
      </c>
      <c r="W24" s="308">
        <v>118</v>
      </c>
      <c r="X24" s="308">
        <v>76</v>
      </c>
      <c r="Y24" s="308">
        <v>30</v>
      </c>
      <c r="Z24" s="308">
        <v>15</v>
      </c>
      <c r="AA24" s="308">
        <v>0</v>
      </c>
      <c r="AB24" s="308">
        <v>0</v>
      </c>
      <c r="AC24" s="308">
        <v>0</v>
      </c>
    </row>
    <row r="25" spans="2:29" x14ac:dyDescent="0.25">
      <c r="B25" s="312" t="s">
        <v>462</v>
      </c>
      <c r="C25" s="312" t="s">
        <v>33</v>
      </c>
      <c r="D25" s="313">
        <v>2391</v>
      </c>
      <c r="E25" s="313">
        <v>843</v>
      </c>
      <c r="F25" s="313">
        <v>2235</v>
      </c>
      <c r="G25" s="313">
        <v>2261</v>
      </c>
      <c r="H25" s="313">
        <v>1359</v>
      </c>
      <c r="I25" s="313">
        <v>2017</v>
      </c>
      <c r="J25" s="313">
        <v>1229</v>
      </c>
      <c r="K25" s="313">
        <v>5</v>
      </c>
      <c r="L25" s="313">
        <v>0</v>
      </c>
      <c r="M25" s="313">
        <v>3</v>
      </c>
      <c r="N25" s="313">
        <v>2219</v>
      </c>
      <c r="O25" s="314">
        <v>1812</v>
      </c>
      <c r="P25" s="319">
        <v>43</v>
      </c>
      <c r="Q25" s="319">
        <v>1743</v>
      </c>
      <c r="R25" s="316">
        <v>1481</v>
      </c>
      <c r="S25" s="313">
        <v>118</v>
      </c>
      <c r="T25" s="313">
        <v>124</v>
      </c>
      <c r="U25" s="313">
        <v>35</v>
      </c>
      <c r="V25" s="313">
        <v>41</v>
      </c>
      <c r="W25" s="313">
        <v>127</v>
      </c>
      <c r="X25" s="313">
        <v>95</v>
      </c>
      <c r="Y25" s="313">
        <v>94</v>
      </c>
      <c r="Z25" s="313">
        <v>3</v>
      </c>
      <c r="AA25" s="313">
        <v>0</v>
      </c>
      <c r="AB25" s="313">
        <v>0</v>
      </c>
      <c r="AC25" s="313">
        <v>0</v>
      </c>
    </row>
    <row r="26" spans="2:29" x14ac:dyDescent="0.25">
      <c r="B26" s="307" t="s">
        <v>462</v>
      </c>
      <c r="C26" s="307" t="s">
        <v>30</v>
      </c>
      <c r="D26" s="308">
        <v>585</v>
      </c>
      <c r="E26" s="308">
        <v>55</v>
      </c>
      <c r="F26" s="308">
        <v>839</v>
      </c>
      <c r="G26" s="308">
        <v>944</v>
      </c>
      <c r="H26" s="308">
        <v>507</v>
      </c>
      <c r="I26" s="308">
        <v>719</v>
      </c>
      <c r="J26" s="308">
        <v>535</v>
      </c>
      <c r="K26" s="308">
        <v>0</v>
      </c>
      <c r="L26" s="308">
        <v>0</v>
      </c>
      <c r="M26" s="308">
        <v>0</v>
      </c>
      <c r="N26" s="308">
        <v>572</v>
      </c>
      <c r="O26" s="309">
        <v>541</v>
      </c>
      <c r="P26" s="310">
        <v>29</v>
      </c>
      <c r="Q26" s="310">
        <v>454</v>
      </c>
      <c r="R26" s="311">
        <v>376</v>
      </c>
      <c r="S26" s="308">
        <v>19</v>
      </c>
      <c r="T26" s="308">
        <v>4</v>
      </c>
      <c r="U26" s="308">
        <v>14</v>
      </c>
      <c r="V26" s="308">
        <v>8</v>
      </c>
      <c r="W26" s="308">
        <v>28</v>
      </c>
      <c r="X26" s="308">
        <v>13</v>
      </c>
      <c r="Y26" s="308">
        <v>5</v>
      </c>
      <c r="Z26" s="308">
        <v>1</v>
      </c>
      <c r="AA26" s="308">
        <v>0</v>
      </c>
      <c r="AB26" s="308">
        <v>0</v>
      </c>
      <c r="AC26" s="308">
        <v>0</v>
      </c>
    </row>
    <row r="27" spans="2:29" x14ac:dyDescent="0.25">
      <c r="B27" s="312" t="s">
        <v>462</v>
      </c>
      <c r="C27" s="312" t="s">
        <v>22</v>
      </c>
      <c r="D27" s="313">
        <v>294</v>
      </c>
      <c r="E27" s="313">
        <v>16</v>
      </c>
      <c r="F27" s="313">
        <v>843</v>
      </c>
      <c r="G27" s="313">
        <v>1042</v>
      </c>
      <c r="H27" s="313">
        <v>594</v>
      </c>
      <c r="I27" s="313">
        <v>742</v>
      </c>
      <c r="J27" s="313">
        <v>542</v>
      </c>
      <c r="K27" s="313">
        <v>0</v>
      </c>
      <c r="L27" s="313">
        <v>0</v>
      </c>
      <c r="M27" s="313">
        <v>0</v>
      </c>
      <c r="N27" s="313">
        <v>574</v>
      </c>
      <c r="O27" s="314">
        <v>541</v>
      </c>
      <c r="P27" s="319">
        <v>0</v>
      </c>
      <c r="Q27" s="319">
        <v>498</v>
      </c>
      <c r="R27" s="316">
        <v>510</v>
      </c>
      <c r="S27" s="313">
        <v>44</v>
      </c>
      <c r="T27" s="313">
        <v>50</v>
      </c>
      <c r="U27" s="313">
        <v>10</v>
      </c>
      <c r="V27" s="313">
        <v>28</v>
      </c>
      <c r="W27" s="313">
        <v>109</v>
      </c>
      <c r="X27" s="313">
        <v>83</v>
      </c>
      <c r="Y27" s="313">
        <v>51</v>
      </c>
      <c r="Z27" s="313">
        <v>0</v>
      </c>
      <c r="AA27" s="313">
        <v>0</v>
      </c>
      <c r="AB27" s="313">
        <v>0</v>
      </c>
      <c r="AC27" s="313">
        <v>0</v>
      </c>
    </row>
    <row r="28" spans="2:29" x14ac:dyDescent="0.25">
      <c r="B28" s="307" t="s">
        <v>462</v>
      </c>
      <c r="C28" s="307" t="s">
        <v>31</v>
      </c>
      <c r="D28" s="308">
        <v>3015</v>
      </c>
      <c r="E28" s="308">
        <v>617</v>
      </c>
      <c r="F28" s="308">
        <v>2082</v>
      </c>
      <c r="G28" s="308">
        <v>1623</v>
      </c>
      <c r="H28" s="308">
        <v>951</v>
      </c>
      <c r="I28" s="308">
        <v>2874</v>
      </c>
      <c r="J28" s="308">
        <v>1380</v>
      </c>
      <c r="K28" s="308">
        <v>1</v>
      </c>
      <c r="L28" s="308">
        <v>2</v>
      </c>
      <c r="M28" s="308">
        <v>2</v>
      </c>
      <c r="N28" s="308">
        <v>2332</v>
      </c>
      <c r="O28" s="309">
        <v>1122</v>
      </c>
      <c r="P28" s="310">
        <v>63</v>
      </c>
      <c r="Q28" s="310">
        <v>1545</v>
      </c>
      <c r="R28" s="311">
        <v>875</v>
      </c>
      <c r="S28" s="308">
        <v>230</v>
      </c>
      <c r="T28" s="308">
        <v>226</v>
      </c>
      <c r="U28" s="308">
        <v>34</v>
      </c>
      <c r="V28" s="308">
        <v>14</v>
      </c>
      <c r="W28" s="308">
        <v>28</v>
      </c>
      <c r="X28" s="308">
        <v>45</v>
      </c>
      <c r="Y28" s="308">
        <v>51</v>
      </c>
      <c r="Z28" s="308">
        <v>7</v>
      </c>
      <c r="AA28" s="308">
        <v>0</v>
      </c>
      <c r="AB28" s="308">
        <v>0</v>
      </c>
      <c r="AC28" s="308">
        <v>0</v>
      </c>
    </row>
    <row r="29" spans="2:29" x14ac:dyDescent="0.25">
      <c r="B29" s="312" t="s">
        <v>462</v>
      </c>
      <c r="C29" s="312" t="s">
        <v>25</v>
      </c>
      <c r="D29" s="313">
        <v>622</v>
      </c>
      <c r="E29" s="313">
        <v>373</v>
      </c>
      <c r="F29" s="313">
        <v>1101</v>
      </c>
      <c r="G29" s="313">
        <v>883</v>
      </c>
      <c r="H29" s="313">
        <v>489</v>
      </c>
      <c r="I29" s="313">
        <v>814</v>
      </c>
      <c r="J29" s="313">
        <v>617</v>
      </c>
      <c r="K29" s="313">
        <v>0</v>
      </c>
      <c r="L29" s="313">
        <v>0</v>
      </c>
      <c r="M29" s="313">
        <v>0</v>
      </c>
      <c r="N29" s="313">
        <v>812</v>
      </c>
      <c r="O29" s="314">
        <v>839</v>
      </c>
      <c r="P29" s="319">
        <v>105</v>
      </c>
      <c r="Q29" s="319">
        <v>806</v>
      </c>
      <c r="R29" s="316">
        <v>812</v>
      </c>
      <c r="S29" s="313">
        <v>43</v>
      </c>
      <c r="T29" s="313">
        <v>7</v>
      </c>
      <c r="U29" s="313">
        <v>3</v>
      </c>
      <c r="V29" s="313">
        <v>12</v>
      </c>
      <c r="W29" s="313">
        <v>63</v>
      </c>
      <c r="X29" s="313">
        <v>44</v>
      </c>
      <c r="Y29" s="313">
        <v>7</v>
      </c>
      <c r="Z29" s="313">
        <v>1</v>
      </c>
      <c r="AA29" s="313">
        <v>0</v>
      </c>
      <c r="AB29" s="313">
        <v>0</v>
      </c>
      <c r="AC29" s="313">
        <v>0</v>
      </c>
    </row>
    <row r="30" spans="2:29" x14ac:dyDescent="0.25">
      <c r="B30" s="307" t="s">
        <v>462</v>
      </c>
      <c r="C30" s="307" t="s">
        <v>934</v>
      </c>
      <c r="D30" s="308">
        <v>416</v>
      </c>
      <c r="E30" s="308">
        <v>71</v>
      </c>
      <c r="F30" s="308">
        <v>548</v>
      </c>
      <c r="G30" s="308">
        <v>509</v>
      </c>
      <c r="H30" s="308">
        <v>301</v>
      </c>
      <c r="I30" s="308">
        <v>524</v>
      </c>
      <c r="J30" s="308">
        <v>430</v>
      </c>
      <c r="K30" s="308">
        <v>6</v>
      </c>
      <c r="L30" s="308">
        <v>0</v>
      </c>
      <c r="M30" s="308">
        <v>0</v>
      </c>
      <c r="N30" s="308">
        <v>273</v>
      </c>
      <c r="O30" s="309">
        <v>328</v>
      </c>
      <c r="P30" s="310">
        <v>20</v>
      </c>
      <c r="Q30" s="310">
        <v>260</v>
      </c>
      <c r="R30" s="311">
        <v>264</v>
      </c>
      <c r="S30" s="308">
        <v>14</v>
      </c>
      <c r="T30" s="308">
        <v>5</v>
      </c>
      <c r="U30" s="308">
        <v>4</v>
      </c>
      <c r="V30" s="308">
        <v>5</v>
      </c>
      <c r="W30" s="308">
        <v>14</v>
      </c>
      <c r="X30" s="308">
        <v>28</v>
      </c>
      <c r="Y30" s="308">
        <v>12</v>
      </c>
      <c r="Z30" s="308">
        <v>9</v>
      </c>
      <c r="AA30" s="308">
        <v>0</v>
      </c>
      <c r="AB30" s="308">
        <v>0</v>
      </c>
      <c r="AC30" s="308">
        <v>0</v>
      </c>
    </row>
    <row r="31" spans="2:29" x14ac:dyDescent="0.25">
      <c r="B31" s="312" t="s">
        <v>462</v>
      </c>
      <c r="C31" s="312" t="s">
        <v>29</v>
      </c>
      <c r="D31" s="313">
        <v>947</v>
      </c>
      <c r="E31" s="313">
        <v>178</v>
      </c>
      <c r="F31" s="313">
        <v>1292</v>
      </c>
      <c r="G31" s="313">
        <v>1289</v>
      </c>
      <c r="H31" s="313">
        <v>883</v>
      </c>
      <c r="I31" s="313">
        <v>909</v>
      </c>
      <c r="J31" s="313">
        <v>711</v>
      </c>
      <c r="K31" s="313">
        <v>1</v>
      </c>
      <c r="L31" s="313">
        <v>1</v>
      </c>
      <c r="M31" s="313">
        <v>0</v>
      </c>
      <c r="N31" s="313">
        <v>924</v>
      </c>
      <c r="O31" s="314">
        <v>847</v>
      </c>
      <c r="P31" s="319">
        <v>93</v>
      </c>
      <c r="Q31" s="319">
        <v>791</v>
      </c>
      <c r="R31" s="316">
        <v>675</v>
      </c>
      <c r="S31" s="313">
        <v>30</v>
      </c>
      <c r="T31" s="313">
        <v>35</v>
      </c>
      <c r="U31" s="313">
        <v>8</v>
      </c>
      <c r="V31" s="313">
        <v>13</v>
      </c>
      <c r="W31" s="313">
        <v>14</v>
      </c>
      <c r="X31" s="313">
        <v>32</v>
      </c>
      <c r="Y31" s="313">
        <v>40</v>
      </c>
      <c r="Z31" s="313">
        <v>3</v>
      </c>
      <c r="AA31" s="313">
        <v>0</v>
      </c>
      <c r="AB31" s="313">
        <v>0</v>
      </c>
      <c r="AC31" s="313">
        <v>0</v>
      </c>
    </row>
    <row r="32" spans="2:29" x14ac:dyDescent="0.25">
      <c r="B32" s="307" t="s">
        <v>462</v>
      </c>
      <c r="C32" s="307" t="s">
        <v>27</v>
      </c>
      <c r="D32" s="308">
        <v>799</v>
      </c>
      <c r="E32" s="308">
        <v>126</v>
      </c>
      <c r="F32" s="308">
        <v>749</v>
      </c>
      <c r="G32" s="308">
        <v>581</v>
      </c>
      <c r="H32" s="308">
        <v>436</v>
      </c>
      <c r="I32" s="308">
        <v>100</v>
      </c>
      <c r="J32" s="308">
        <v>102</v>
      </c>
      <c r="K32" s="308">
        <v>0</v>
      </c>
      <c r="L32" s="308">
        <v>0</v>
      </c>
      <c r="M32" s="308">
        <v>1</v>
      </c>
      <c r="N32" s="308">
        <v>69</v>
      </c>
      <c r="O32" s="309">
        <v>336</v>
      </c>
      <c r="P32" s="310">
        <v>15</v>
      </c>
      <c r="Q32" s="310">
        <v>52</v>
      </c>
      <c r="R32" s="311">
        <v>176</v>
      </c>
      <c r="S32" s="308">
        <v>3</v>
      </c>
      <c r="T32" s="308">
        <v>2</v>
      </c>
      <c r="U32" s="308">
        <v>5</v>
      </c>
      <c r="V32" s="308">
        <v>14</v>
      </c>
      <c r="W32" s="308">
        <v>16</v>
      </c>
      <c r="X32" s="308">
        <v>10</v>
      </c>
      <c r="Y32" s="308">
        <v>3</v>
      </c>
      <c r="Z32" s="308">
        <v>0</v>
      </c>
      <c r="AA32" s="308">
        <v>0</v>
      </c>
      <c r="AB32" s="308">
        <v>0</v>
      </c>
      <c r="AC32" s="308">
        <v>0</v>
      </c>
    </row>
    <row r="33" spans="2:29" x14ac:dyDescent="0.25">
      <c r="B33" s="312" t="s">
        <v>462</v>
      </c>
      <c r="C33" s="312" t="s">
        <v>38</v>
      </c>
      <c r="D33" s="313">
        <v>460</v>
      </c>
      <c r="E33" s="313">
        <v>193</v>
      </c>
      <c r="F33" s="313">
        <v>721</v>
      </c>
      <c r="G33" s="313">
        <v>722</v>
      </c>
      <c r="H33" s="313">
        <v>478</v>
      </c>
      <c r="I33" s="313">
        <v>634</v>
      </c>
      <c r="J33" s="313">
        <v>457</v>
      </c>
      <c r="K33" s="313">
        <v>0</v>
      </c>
      <c r="L33" s="313">
        <v>0</v>
      </c>
      <c r="M33" s="313">
        <v>0</v>
      </c>
      <c r="N33" s="313">
        <v>473</v>
      </c>
      <c r="O33" s="314">
        <v>474</v>
      </c>
      <c r="P33" s="315">
        <v>67</v>
      </c>
      <c r="Q33" s="315">
        <v>308</v>
      </c>
      <c r="R33" s="316">
        <v>305</v>
      </c>
      <c r="S33" s="313">
        <v>20</v>
      </c>
      <c r="T33" s="313">
        <v>4</v>
      </c>
      <c r="U33" s="313">
        <v>21</v>
      </c>
      <c r="V33" s="313">
        <v>5</v>
      </c>
      <c r="W33" s="313">
        <v>11</v>
      </c>
      <c r="X33" s="313">
        <v>5</v>
      </c>
      <c r="Y33" s="313">
        <v>1</v>
      </c>
      <c r="Z33" s="313">
        <v>0</v>
      </c>
      <c r="AA33" s="313">
        <v>0</v>
      </c>
      <c r="AB33" s="313">
        <v>0</v>
      </c>
      <c r="AC33" s="313">
        <v>0</v>
      </c>
    </row>
    <row r="34" spans="2:29" x14ac:dyDescent="0.25">
      <c r="B34" s="307" t="s">
        <v>463</v>
      </c>
      <c r="C34" s="307" t="s">
        <v>35</v>
      </c>
      <c r="D34" s="308">
        <v>3036</v>
      </c>
      <c r="E34" s="308">
        <v>707</v>
      </c>
      <c r="F34" s="308">
        <v>3361</v>
      </c>
      <c r="G34" s="308">
        <v>2286</v>
      </c>
      <c r="H34" s="308">
        <v>1125</v>
      </c>
      <c r="I34" s="308">
        <v>2659</v>
      </c>
      <c r="J34" s="308">
        <v>978</v>
      </c>
      <c r="K34" s="308">
        <v>0</v>
      </c>
      <c r="L34" s="308">
        <v>0</v>
      </c>
      <c r="M34" s="308">
        <v>0</v>
      </c>
      <c r="N34" s="308">
        <v>2078</v>
      </c>
      <c r="O34" s="309">
        <v>1803</v>
      </c>
      <c r="P34" s="310">
        <v>1871</v>
      </c>
      <c r="Q34" s="310">
        <v>1609</v>
      </c>
      <c r="R34" s="311">
        <v>1488</v>
      </c>
      <c r="S34" s="308">
        <v>466</v>
      </c>
      <c r="T34" s="308">
        <v>416</v>
      </c>
      <c r="U34" s="308">
        <v>72</v>
      </c>
      <c r="V34" s="308">
        <v>304</v>
      </c>
      <c r="W34" s="308">
        <v>722</v>
      </c>
      <c r="X34" s="308">
        <v>501</v>
      </c>
      <c r="Y34" s="308">
        <v>338</v>
      </c>
      <c r="Z34" s="308">
        <v>798</v>
      </c>
      <c r="AA34" s="308">
        <v>0</v>
      </c>
      <c r="AB34" s="308">
        <v>0</v>
      </c>
      <c r="AC34" s="308">
        <v>0</v>
      </c>
    </row>
    <row r="35" spans="2:29" x14ac:dyDescent="0.25">
      <c r="B35" s="312" t="s">
        <v>463</v>
      </c>
      <c r="C35" s="312" t="s">
        <v>34</v>
      </c>
      <c r="D35" s="313">
        <v>652</v>
      </c>
      <c r="E35" s="313">
        <v>251</v>
      </c>
      <c r="F35" s="313">
        <v>716</v>
      </c>
      <c r="G35" s="313">
        <v>804</v>
      </c>
      <c r="H35" s="313">
        <v>690</v>
      </c>
      <c r="I35" s="313">
        <v>694</v>
      </c>
      <c r="J35" s="313">
        <v>584</v>
      </c>
      <c r="K35" s="313">
        <v>0</v>
      </c>
      <c r="L35" s="313">
        <v>0</v>
      </c>
      <c r="M35" s="313">
        <v>0</v>
      </c>
      <c r="N35" s="313">
        <v>806</v>
      </c>
      <c r="O35" s="314">
        <v>730</v>
      </c>
      <c r="P35" s="315">
        <v>1003</v>
      </c>
      <c r="Q35" s="315">
        <v>638</v>
      </c>
      <c r="R35" s="316">
        <v>579</v>
      </c>
      <c r="S35" s="313">
        <v>43</v>
      </c>
      <c r="T35" s="313">
        <v>89</v>
      </c>
      <c r="U35" s="313">
        <v>1</v>
      </c>
      <c r="V35" s="313">
        <v>9</v>
      </c>
      <c r="W35" s="313">
        <v>31</v>
      </c>
      <c r="X35" s="313">
        <v>42</v>
      </c>
      <c r="Y35" s="313">
        <v>96</v>
      </c>
      <c r="Z35" s="313">
        <v>4</v>
      </c>
      <c r="AA35" s="313">
        <v>0</v>
      </c>
      <c r="AB35" s="313">
        <v>0</v>
      </c>
      <c r="AC35" s="313">
        <v>0</v>
      </c>
    </row>
    <row r="36" spans="2:29" x14ac:dyDescent="0.25">
      <c r="B36" s="307" t="s">
        <v>463</v>
      </c>
      <c r="C36" s="307" t="s">
        <v>23</v>
      </c>
      <c r="D36" s="308">
        <v>1343</v>
      </c>
      <c r="E36" s="308">
        <v>714</v>
      </c>
      <c r="F36" s="308">
        <v>1499</v>
      </c>
      <c r="G36" s="308">
        <v>1250</v>
      </c>
      <c r="H36" s="308">
        <v>1031</v>
      </c>
      <c r="I36" s="308">
        <v>1450</v>
      </c>
      <c r="J36" s="308">
        <v>831</v>
      </c>
      <c r="K36" s="308">
        <v>0</v>
      </c>
      <c r="L36" s="308">
        <v>0</v>
      </c>
      <c r="M36" s="308">
        <v>0</v>
      </c>
      <c r="N36" s="308">
        <v>1562</v>
      </c>
      <c r="O36" s="309">
        <v>1334</v>
      </c>
      <c r="P36" s="317">
        <v>1918</v>
      </c>
      <c r="Q36" s="318">
        <v>1214</v>
      </c>
      <c r="R36" s="311">
        <v>1117</v>
      </c>
      <c r="S36" s="308">
        <v>159</v>
      </c>
      <c r="T36" s="308">
        <v>381</v>
      </c>
      <c r="U36" s="308">
        <v>11</v>
      </c>
      <c r="V36" s="308">
        <v>33</v>
      </c>
      <c r="W36" s="308">
        <v>65</v>
      </c>
      <c r="X36" s="308">
        <v>158</v>
      </c>
      <c r="Y36" s="308">
        <v>307</v>
      </c>
      <c r="Z36" s="308">
        <v>1558</v>
      </c>
      <c r="AA36" s="308">
        <v>0</v>
      </c>
      <c r="AB36" s="308">
        <v>0</v>
      </c>
      <c r="AC36" s="308">
        <v>0</v>
      </c>
    </row>
    <row r="37" spans="2:29" x14ac:dyDescent="0.25">
      <c r="B37" s="312" t="s">
        <v>463</v>
      </c>
      <c r="C37" s="312" t="s">
        <v>39</v>
      </c>
      <c r="D37" s="313">
        <v>1037</v>
      </c>
      <c r="E37" s="313">
        <v>460</v>
      </c>
      <c r="F37" s="313">
        <v>1054</v>
      </c>
      <c r="G37" s="313">
        <v>994</v>
      </c>
      <c r="H37" s="313">
        <v>749</v>
      </c>
      <c r="I37" s="313">
        <v>1186</v>
      </c>
      <c r="J37" s="313">
        <v>648</v>
      </c>
      <c r="K37" s="313">
        <v>0</v>
      </c>
      <c r="L37" s="313">
        <v>0</v>
      </c>
      <c r="M37" s="313">
        <v>0</v>
      </c>
      <c r="N37" s="313">
        <v>998</v>
      </c>
      <c r="O37" s="314">
        <v>728</v>
      </c>
      <c r="P37" s="319">
        <v>1413</v>
      </c>
      <c r="Q37" s="319">
        <v>1012</v>
      </c>
      <c r="R37" s="316">
        <v>794</v>
      </c>
      <c r="S37" s="313">
        <v>71</v>
      </c>
      <c r="T37" s="313">
        <v>12</v>
      </c>
      <c r="U37" s="313">
        <v>14</v>
      </c>
      <c r="V37" s="313">
        <v>41</v>
      </c>
      <c r="W37" s="313">
        <v>101</v>
      </c>
      <c r="X37" s="313">
        <v>78</v>
      </c>
      <c r="Y37" s="313">
        <v>10</v>
      </c>
      <c r="Z37" s="313">
        <v>8</v>
      </c>
      <c r="AA37" s="313">
        <v>0</v>
      </c>
      <c r="AB37" s="313">
        <v>0</v>
      </c>
      <c r="AC37" s="313">
        <v>0</v>
      </c>
    </row>
    <row r="38" spans="2:29" x14ac:dyDescent="0.25">
      <c r="B38" s="307" t="s">
        <v>463</v>
      </c>
      <c r="C38" s="307" t="s">
        <v>36</v>
      </c>
      <c r="D38" s="308">
        <v>1561</v>
      </c>
      <c r="E38" s="308">
        <v>852</v>
      </c>
      <c r="F38" s="308">
        <v>2020</v>
      </c>
      <c r="G38" s="308">
        <v>2058</v>
      </c>
      <c r="H38" s="308">
        <v>1559</v>
      </c>
      <c r="I38" s="308">
        <v>1837</v>
      </c>
      <c r="J38" s="308">
        <v>1602</v>
      </c>
      <c r="K38" s="308">
        <v>0</v>
      </c>
      <c r="L38" s="308">
        <v>0</v>
      </c>
      <c r="M38" s="308">
        <v>0</v>
      </c>
      <c r="N38" s="308">
        <v>3001</v>
      </c>
      <c r="O38" s="309">
        <v>2807</v>
      </c>
      <c r="P38" s="310">
        <v>1335</v>
      </c>
      <c r="Q38" s="310">
        <v>2661</v>
      </c>
      <c r="R38" s="311">
        <v>2509</v>
      </c>
      <c r="S38" s="308">
        <v>258</v>
      </c>
      <c r="T38" s="308">
        <v>17</v>
      </c>
      <c r="U38" s="308">
        <v>49</v>
      </c>
      <c r="V38" s="308">
        <v>83</v>
      </c>
      <c r="W38" s="308">
        <v>184</v>
      </c>
      <c r="X38" s="308">
        <v>250</v>
      </c>
      <c r="Y38" s="308">
        <v>16</v>
      </c>
      <c r="Z38" s="308">
        <v>34</v>
      </c>
      <c r="AA38" s="308">
        <v>0</v>
      </c>
      <c r="AB38" s="308">
        <v>0</v>
      </c>
      <c r="AC38" s="308">
        <v>0</v>
      </c>
    </row>
    <row r="39" spans="2:29" x14ac:dyDescent="0.25">
      <c r="B39" s="312" t="s">
        <v>463</v>
      </c>
      <c r="C39" s="312" t="s">
        <v>21</v>
      </c>
      <c r="D39" s="313">
        <v>377</v>
      </c>
      <c r="E39" s="313">
        <v>152</v>
      </c>
      <c r="F39" s="313">
        <v>491</v>
      </c>
      <c r="G39" s="313">
        <v>568</v>
      </c>
      <c r="H39" s="313">
        <v>387</v>
      </c>
      <c r="I39" s="313">
        <v>637</v>
      </c>
      <c r="J39" s="313">
        <v>411</v>
      </c>
      <c r="K39" s="313">
        <v>0</v>
      </c>
      <c r="L39" s="313">
        <v>0</v>
      </c>
      <c r="M39" s="313">
        <v>0</v>
      </c>
      <c r="N39" s="313">
        <v>545</v>
      </c>
      <c r="O39" s="314">
        <v>443</v>
      </c>
      <c r="P39" s="319">
        <v>745</v>
      </c>
      <c r="Q39" s="319">
        <v>413</v>
      </c>
      <c r="R39" s="316">
        <v>327</v>
      </c>
      <c r="S39" s="313">
        <v>13</v>
      </c>
      <c r="T39" s="313">
        <v>3</v>
      </c>
      <c r="U39" s="313">
        <v>2</v>
      </c>
      <c r="V39" s="313">
        <v>4</v>
      </c>
      <c r="W39" s="313">
        <v>4</v>
      </c>
      <c r="X39" s="313">
        <v>4</v>
      </c>
      <c r="Y39" s="313">
        <v>1</v>
      </c>
      <c r="Z39" s="313">
        <v>8</v>
      </c>
      <c r="AA39" s="313">
        <v>0</v>
      </c>
      <c r="AB39" s="313">
        <v>0</v>
      </c>
      <c r="AC39" s="313">
        <v>0</v>
      </c>
    </row>
    <row r="40" spans="2:29" x14ac:dyDescent="0.25">
      <c r="B40" s="307" t="s">
        <v>463</v>
      </c>
      <c r="C40" s="307" t="s">
        <v>24</v>
      </c>
      <c r="D40" s="308">
        <v>2242</v>
      </c>
      <c r="E40" s="308">
        <v>476</v>
      </c>
      <c r="F40" s="308">
        <v>2754</v>
      </c>
      <c r="G40" s="308">
        <v>2157</v>
      </c>
      <c r="H40" s="308">
        <v>1824</v>
      </c>
      <c r="I40" s="308">
        <v>2588</v>
      </c>
      <c r="J40" s="308">
        <v>1874</v>
      </c>
      <c r="K40" s="308">
        <v>0</v>
      </c>
      <c r="L40" s="308">
        <v>0</v>
      </c>
      <c r="M40" s="308">
        <v>0</v>
      </c>
      <c r="N40" s="308">
        <v>2337</v>
      </c>
      <c r="O40" s="309">
        <v>2260</v>
      </c>
      <c r="P40" s="310">
        <v>2173</v>
      </c>
      <c r="Q40" s="310">
        <v>2627</v>
      </c>
      <c r="R40" s="311">
        <v>2527</v>
      </c>
      <c r="S40" s="308">
        <v>231</v>
      </c>
      <c r="T40" s="308">
        <v>111</v>
      </c>
      <c r="U40" s="308">
        <v>28</v>
      </c>
      <c r="V40" s="308">
        <v>56</v>
      </c>
      <c r="W40" s="308">
        <v>168</v>
      </c>
      <c r="X40" s="308">
        <v>223</v>
      </c>
      <c r="Y40" s="308">
        <v>109</v>
      </c>
      <c r="Z40" s="308">
        <v>69</v>
      </c>
      <c r="AA40" s="308">
        <v>0</v>
      </c>
      <c r="AB40" s="308">
        <v>0</v>
      </c>
      <c r="AC40" s="308">
        <v>0</v>
      </c>
    </row>
    <row r="41" spans="2:29" x14ac:dyDescent="0.25">
      <c r="B41" s="312" t="s">
        <v>463</v>
      </c>
      <c r="C41" s="312" t="s">
        <v>20</v>
      </c>
      <c r="D41" s="313">
        <v>3875</v>
      </c>
      <c r="E41" s="313">
        <v>1152</v>
      </c>
      <c r="F41" s="313">
        <v>5813</v>
      </c>
      <c r="G41" s="313">
        <v>4964</v>
      </c>
      <c r="H41" s="313">
        <v>3882</v>
      </c>
      <c r="I41" s="313">
        <v>7355</v>
      </c>
      <c r="J41" s="313">
        <v>4387</v>
      </c>
      <c r="K41" s="313">
        <v>0</v>
      </c>
      <c r="L41" s="313">
        <v>0</v>
      </c>
      <c r="M41" s="313">
        <v>0</v>
      </c>
      <c r="N41" s="313">
        <v>5893</v>
      </c>
      <c r="O41" s="314">
        <v>4530</v>
      </c>
      <c r="P41" s="319">
        <v>7714</v>
      </c>
      <c r="Q41" s="319">
        <v>3794</v>
      </c>
      <c r="R41" s="316">
        <v>2987</v>
      </c>
      <c r="S41" s="313">
        <v>577</v>
      </c>
      <c r="T41" s="313">
        <v>304</v>
      </c>
      <c r="U41" s="313">
        <v>69</v>
      </c>
      <c r="V41" s="313">
        <v>176</v>
      </c>
      <c r="W41" s="313">
        <v>492</v>
      </c>
      <c r="X41" s="313">
        <v>447</v>
      </c>
      <c r="Y41" s="313">
        <v>212</v>
      </c>
      <c r="Z41" s="313">
        <v>137</v>
      </c>
      <c r="AA41" s="313">
        <v>0</v>
      </c>
      <c r="AB41" s="313">
        <v>0</v>
      </c>
      <c r="AC41" s="313">
        <v>0</v>
      </c>
    </row>
    <row r="42" spans="2:29" x14ac:dyDescent="0.25">
      <c r="B42" s="307" t="s">
        <v>463</v>
      </c>
      <c r="C42" s="307" t="s">
        <v>32</v>
      </c>
      <c r="D42" s="308">
        <v>4540</v>
      </c>
      <c r="E42" s="308">
        <v>539</v>
      </c>
      <c r="F42" s="308">
        <v>5416</v>
      </c>
      <c r="G42" s="308">
        <v>3467</v>
      </c>
      <c r="H42" s="308">
        <v>2200</v>
      </c>
      <c r="I42" s="308">
        <v>5321</v>
      </c>
      <c r="J42" s="308">
        <v>2172</v>
      </c>
      <c r="K42" s="308">
        <v>19</v>
      </c>
      <c r="L42" s="308">
        <v>5</v>
      </c>
      <c r="M42" s="308">
        <v>0</v>
      </c>
      <c r="N42" s="308">
        <v>4837</v>
      </c>
      <c r="O42" s="309">
        <v>4535</v>
      </c>
      <c r="P42" s="310">
        <v>5158</v>
      </c>
      <c r="Q42" s="310">
        <v>4015</v>
      </c>
      <c r="R42" s="311">
        <v>3807</v>
      </c>
      <c r="S42" s="308">
        <v>504</v>
      </c>
      <c r="T42" s="308">
        <v>203</v>
      </c>
      <c r="U42" s="308">
        <v>114</v>
      </c>
      <c r="V42" s="308">
        <v>88</v>
      </c>
      <c r="W42" s="308">
        <v>221</v>
      </c>
      <c r="X42" s="308">
        <v>411</v>
      </c>
      <c r="Y42" s="308">
        <v>131</v>
      </c>
      <c r="Z42" s="308">
        <v>80</v>
      </c>
      <c r="AA42" s="308">
        <v>0</v>
      </c>
      <c r="AB42" s="308">
        <v>0</v>
      </c>
      <c r="AC42" s="308">
        <v>0</v>
      </c>
    </row>
    <row r="43" spans="2:29" x14ac:dyDescent="0.25">
      <c r="B43" s="312" t="s">
        <v>463</v>
      </c>
      <c r="C43" s="312" t="s">
        <v>37</v>
      </c>
      <c r="D43" s="313">
        <v>765</v>
      </c>
      <c r="E43" s="313">
        <v>262</v>
      </c>
      <c r="F43" s="313">
        <v>1176</v>
      </c>
      <c r="G43" s="313">
        <v>985</v>
      </c>
      <c r="H43" s="313">
        <v>471</v>
      </c>
      <c r="I43" s="313">
        <v>953</v>
      </c>
      <c r="J43" s="313">
        <v>465</v>
      </c>
      <c r="K43" s="313">
        <v>0</v>
      </c>
      <c r="L43" s="313">
        <v>0</v>
      </c>
      <c r="M43" s="313">
        <v>0</v>
      </c>
      <c r="N43" s="313">
        <v>425</v>
      </c>
      <c r="O43" s="314">
        <v>599</v>
      </c>
      <c r="P43" s="319">
        <v>799</v>
      </c>
      <c r="Q43" s="319">
        <v>372</v>
      </c>
      <c r="R43" s="316">
        <v>485</v>
      </c>
      <c r="S43" s="313">
        <v>70</v>
      </c>
      <c r="T43" s="313">
        <v>7</v>
      </c>
      <c r="U43" s="313">
        <v>52</v>
      </c>
      <c r="V43" s="313">
        <v>52</v>
      </c>
      <c r="W43" s="313">
        <v>168</v>
      </c>
      <c r="X43" s="313">
        <v>76</v>
      </c>
      <c r="Y43" s="313">
        <v>8</v>
      </c>
      <c r="Z43" s="313">
        <v>216</v>
      </c>
      <c r="AA43" s="313">
        <v>0</v>
      </c>
      <c r="AB43" s="313">
        <v>0</v>
      </c>
      <c r="AC43" s="313">
        <v>0</v>
      </c>
    </row>
    <row r="44" spans="2:29" x14ac:dyDescent="0.25">
      <c r="B44" s="307" t="s">
        <v>463</v>
      </c>
      <c r="C44" s="307" t="s">
        <v>40</v>
      </c>
      <c r="D44" s="308">
        <v>924</v>
      </c>
      <c r="E44" s="308">
        <v>482</v>
      </c>
      <c r="F44" s="308">
        <v>1158</v>
      </c>
      <c r="G44" s="308">
        <v>1528</v>
      </c>
      <c r="H44" s="308">
        <v>684</v>
      </c>
      <c r="I44" s="308">
        <v>1268</v>
      </c>
      <c r="J44" s="308">
        <v>572</v>
      </c>
      <c r="K44" s="308">
        <v>1</v>
      </c>
      <c r="L44" s="308">
        <v>0</v>
      </c>
      <c r="M44" s="308">
        <v>0</v>
      </c>
      <c r="N44" s="308">
        <v>1509</v>
      </c>
      <c r="O44" s="309">
        <v>1007</v>
      </c>
      <c r="P44" s="310">
        <v>2144</v>
      </c>
      <c r="Q44" s="310">
        <v>1210</v>
      </c>
      <c r="R44" s="311">
        <v>801</v>
      </c>
      <c r="S44" s="308">
        <v>192</v>
      </c>
      <c r="T44" s="308">
        <v>214</v>
      </c>
      <c r="U44" s="308">
        <v>6</v>
      </c>
      <c r="V44" s="308">
        <v>57</v>
      </c>
      <c r="W44" s="308">
        <v>210</v>
      </c>
      <c r="X44" s="308">
        <v>122</v>
      </c>
      <c r="Y44" s="308">
        <v>117</v>
      </c>
      <c r="Z44" s="308">
        <v>532</v>
      </c>
      <c r="AA44" s="308">
        <v>0</v>
      </c>
      <c r="AB44" s="308">
        <v>0</v>
      </c>
      <c r="AC44" s="308">
        <v>0</v>
      </c>
    </row>
    <row r="45" spans="2:29" x14ac:dyDescent="0.25">
      <c r="B45" s="312" t="s">
        <v>463</v>
      </c>
      <c r="C45" s="312" t="s">
        <v>41</v>
      </c>
      <c r="D45" s="313">
        <v>1282</v>
      </c>
      <c r="E45" s="313">
        <v>341</v>
      </c>
      <c r="F45" s="313">
        <v>913</v>
      </c>
      <c r="G45" s="313">
        <v>1010</v>
      </c>
      <c r="H45" s="313">
        <v>625</v>
      </c>
      <c r="I45" s="313">
        <v>1301</v>
      </c>
      <c r="J45" s="313">
        <v>1132</v>
      </c>
      <c r="K45" s="313">
        <v>0</v>
      </c>
      <c r="L45" s="313">
        <v>1</v>
      </c>
      <c r="M45" s="313">
        <v>0</v>
      </c>
      <c r="N45" s="313">
        <v>1508</v>
      </c>
      <c r="O45" s="314">
        <v>933</v>
      </c>
      <c r="P45" s="319">
        <v>2440</v>
      </c>
      <c r="Q45" s="319">
        <v>1248</v>
      </c>
      <c r="R45" s="316">
        <v>757</v>
      </c>
      <c r="S45" s="313">
        <v>23</v>
      </c>
      <c r="T45" s="313">
        <v>18</v>
      </c>
      <c r="U45" s="313">
        <v>7</v>
      </c>
      <c r="V45" s="313">
        <v>4</v>
      </c>
      <c r="W45" s="313">
        <v>10</v>
      </c>
      <c r="X45" s="313">
        <v>11</v>
      </c>
      <c r="Y45" s="313">
        <v>6</v>
      </c>
      <c r="Z45" s="313">
        <v>12</v>
      </c>
      <c r="AA45" s="313">
        <v>0</v>
      </c>
      <c r="AB45" s="313">
        <v>0</v>
      </c>
      <c r="AC45" s="313">
        <v>0</v>
      </c>
    </row>
    <row r="46" spans="2:29" x14ac:dyDescent="0.25">
      <c r="B46" s="307" t="s">
        <v>463</v>
      </c>
      <c r="C46" s="307" t="s">
        <v>28</v>
      </c>
      <c r="D46" s="308">
        <v>1867</v>
      </c>
      <c r="E46" s="308">
        <v>337</v>
      </c>
      <c r="F46" s="308">
        <v>1740</v>
      </c>
      <c r="G46" s="308">
        <v>1571</v>
      </c>
      <c r="H46" s="308">
        <v>1314</v>
      </c>
      <c r="I46" s="308">
        <v>3139</v>
      </c>
      <c r="J46" s="308">
        <v>1776</v>
      </c>
      <c r="K46" s="308">
        <v>1</v>
      </c>
      <c r="L46" s="308">
        <v>0</v>
      </c>
      <c r="M46" s="308">
        <v>0</v>
      </c>
      <c r="N46" s="308">
        <v>2807</v>
      </c>
      <c r="O46" s="309">
        <v>1459</v>
      </c>
      <c r="P46" s="310">
        <v>2207</v>
      </c>
      <c r="Q46" s="310">
        <v>2267</v>
      </c>
      <c r="R46" s="311">
        <v>1240</v>
      </c>
      <c r="S46" s="308">
        <v>219</v>
      </c>
      <c r="T46" s="308">
        <v>145</v>
      </c>
      <c r="U46" s="308">
        <v>30</v>
      </c>
      <c r="V46" s="308">
        <v>88</v>
      </c>
      <c r="W46" s="308">
        <v>222</v>
      </c>
      <c r="X46" s="308">
        <v>155</v>
      </c>
      <c r="Y46" s="308">
        <v>93</v>
      </c>
      <c r="Z46" s="308">
        <v>70</v>
      </c>
      <c r="AA46" s="308">
        <v>0</v>
      </c>
      <c r="AB46" s="308">
        <v>0</v>
      </c>
      <c r="AC46" s="308">
        <v>0</v>
      </c>
    </row>
    <row r="47" spans="2:29" x14ac:dyDescent="0.25">
      <c r="B47" s="312" t="s">
        <v>463</v>
      </c>
      <c r="C47" s="312" t="s">
        <v>33</v>
      </c>
      <c r="D47" s="313">
        <v>2959</v>
      </c>
      <c r="E47" s="313">
        <v>967</v>
      </c>
      <c r="F47" s="313">
        <v>2572</v>
      </c>
      <c r="G47" s="313">
        <v>2274</v>
      </c>
      <c r="H47" s="313">
        <v>1678</v>
      </c>
      <c r="I47" s="313">
        <v>3129</v>
      </c>
      <c r="J47" s="313">
        <v>1738</v>
      </c>
      <c r="K47" s="313">
        <v>1</v>
      </c>
      <c r="L47" s="313">
        <v>1</v>
      </c>
      <c r="M47" s="313">
        <v>1</v>
      </c>
      <c r="N47" s="313">
        <v>2857</v>
      </c>
      <c r="O47" s="314">
        <v>2034</v>
      </c>
      <c r="P47" s="319">
        <v>3477</v>
      </c>
      <c r="Q47" s="319">
        <v>2285</v>
      </c>
      <c r="R47" s="316">
        <v>1814</v>
      </c>
      <c r="S47" s="313">
        <v>269</v>
      </c>
      <c r="T47" s="313">
        <v>159</v>
      </c>
      <c r="U47" s="313">
        <v>36</v>
      </c>
      <c r="V47" s="313">
        <v>116</v>
      </c>
      <c r="W47" s="313">
        <v>239</v>
      </c>
      <c r="X47" s="313">
        <v>164</v>
      </c>
      <c r="Y47" s="313">
        <v>90</v>
      </c>
      <c r="Z47" s="313">
        <v>291</v>
      </c>
      <c r="AA47" s="313">
        <v>0</v>
      </c>
      <c r="AB47" s="313">
        <v>0</v>
      </c>
      <c r="AC47" s="313">
        <v>0</v>
      </c>
    </row>
    <row r="48" spans="2:29" x14ac:dyDescent="0.25">
      <c r="B48" s="307" t="s">
        <v>463</v>
      </c>
      <c r="C48" s="307" t="s">
        <v>30</v>
      </c>
      <c r="D48" s="308">
        <v>675</v>
      </c>
      <c r="E48" s="308">
        <v>102</v>
      </c>
      <c r="F48" s="308">
        <v>813</v>
      </c>
      <c r="G48" s="308">
        <v>744</v>
      </c>
      <c r="H48" s="308">
        <v>590</v>
      </c>
      <c r="I48" s="308">
        <v>1020</v>
      </c>
      <c r="J48" s="308">
        <v>678</v>
      </c>
      <c r="K48" s="308">
        <v>0</v>
      </c>
      <c r="L48" s="308">
        <v>0</v>
      </c>
      <c r="M48" s="308">
        <v>0</v>
      </c>
      <c r="N48" s="308">
        <v>841</v>
      </c>
      <c r="O48" s="309">
        <v>642</v>
      </c>
      <c r="P48" s="310">
        <v>971</v>
      </c>
      <c r="Q48" s="310">
        <v>625</v>
      </c>
      <c r="R48" s="311">
        <v>438</v>
      </c>
      <c r="S48" s="308">
        <v>48</v>
      </c>
      <c r="T48" s="308">
        <v>22</v>
      </c>
      <c r="U48" s="308">
        <v>28</v>
      </c>
      <c r="V48" s="308">
        <v>25</v>
      </c>
      <c r="W48" s="308">
        <v>52</v>
      </c>
      <c r="X48" s="308">
        <v>36</v>
      </c>
      <c r="Y48" s="308">
        <v>19</v>
      </c>
      <c r="Z48" s="308">
        <v>122</v>
      </c>
      <c r="AA48" s="308">
        <v>0</v>
      </c>
      <c r="AB48" s="308">
        <v>0</v>
      </c>
      <c r="AC48" s="308">
        <v>0</v>
      </c>
    </row>
    <row r="49" spans="2:29" x14ac:dyDescent="0.25">
      <c r="B49" s="312" t="s">
        <v>463</v>
      </c>
      <c r="C49" s="312" t="s">
        <v>22</v>
      </c>
      <c r="D49" s="313">
        <v>279</v>
      </c>
      <c r="E49" s="313">
        <v>39</v>
      </c>
      <c r="F49" s="313">
        <v>991</v>
      </c>
      <c r="G49" s="313">
        <v>835</v>
      </c>
      <c r="H49" s="313">
        <v>711</v>
      </c>
      <c r="I49" s="313">
        <v>1350</v>
      </c>
      <c r="J49" s="313">
        <v>815</v>
      </c>
      <c r="K49" s="313">
        <v>0</v>
      </c>
      <c r="L49" s="313">
        <v>0</v>
      </c>
      <c r="M49" s="313">
        <v>0</v>
      </c>
      <c r="N49" s="313">
        <v>1096</v>
      </c>
      <c r="O49" s="314">
        <v>720</v>
      </c>
      <c r="P49" s="319">
        <v>1107</v>
      </c>
      <c r="Q49" s="319">
        <v>884</v>
      </c>
      <c r="R49" s="316">
        <v>678</v>
      </c>
      <c r="S49" s="313">
        <v>86</v>
      </c>
      <c r="T49" s="313">
        <v>81</v>
      </c>
      <c r="U49" s="313">
        <v>15</v>
      </c>
      <c r="V49" s="313">
        <v>43</v>
      </c>
      <c r="W49" s="313">
        <v>141</v>
      </c>
      <c r="X49" s="313">
        <v>107</v>
      </c>
      <c r="Y49" s="313">
        <v>68</v>
      </c>
      <c r="Z49" s="313">
        <v>19</v>
      </c>
      <c r="AA49" s="313">
        <v>0</v>
      </c>
      <c r="AB49" s="313">
        <v>0</v>
      </c>
      <c r="AC49" s="313">
        <v>0</v>
      </c>
    </row>
    <row r="50" spans="2:29" x14ac:dyDescent="0.25">
      <c r="B50" s="307" t="s">
        <v>463</v>
      </c>
      <c r="C50" s="307" t="s">
        <v>31</v>
      </c>
      <c r="D50" s="308">
        <v>4436</v>
      </c>
      <c r="E50" s="308">
        <v>1176</v>
      </c>
      <c r="F50" s="308">
        <v>4396</v>
      </c>
      <c r="G50" s="308">
        <v>3473</v>
      </c>
      <c r="H50" s="308">
        <v>2216</v>
      </c>
      <c r="I50" s="308">
        <v>5430</v>
      </c>
      <c r="J50" s="308">
        <v>2206</v>
      </c>
      <c r="K50" s="308">
        <v>1</v>
      </c>
      <c r="L50" s="308">
        <v>0</v>
      </c>
      <c r="M50" s="308">
        <v>1</v>
      </c>
      <c r="N50" s="308">
        <v>4233</v>
      </c>
      <c r="O50" s="309">
        <v>2718</v>
      </c>
      <c r="P50" s="310">
        <v>5469</v>
      </c>
      <c r="Q50" s="310">
        <v>3255</v>
      </c>
      <c r="R50" s="311">
        <v>2300</v>
      </c>
      <c r="S50" s="308">
        <v>351</v>
      </c>
      <c r="T50" s="308">
        <v>297</v>
      </c>
      <c r="U50" s="308">
        <v>91</v>
      </c>
      <c r="V50" s="308">
        <v>32</v>
      </c>
      <c r="W50" s="308">
        <v>126</v>
      </c>
      <c r="X50" s="308">
        <v>153</v>
      </c>
      <c r="Y50" s="308">
        <v>185</v>
      </c>
      <c r="Z50" s="308">
        <v>503</v>
      </c>
      <c r="AA50" s="308">
        <v>0</v>
      </c>
      <c r="AB50" s="308">
        <v>0</v>
      </c>
      <c r="AC50" s="308">
        <v>0</v>
      </c>
    </row>
    <row r="51" spans="2:29" x14ac:dyDescent="0.25">
      <c r="B51" s="312" t="s">
        <v>463</v>
      </c>
      <c r="C51" s="312" t="s">
        <v>25</v>
      </c>
      <c r="D51" s="313">
        <v>652</v>
      </c>
      <c r="E51" s="313">
        <v>180</v>
      </c>
      <c r="F51" s="313">
        <v>687</v>
      </c>
      <c r="G51" s="313">
        <v>608</v>
      </c>
      <c r="H51" s="313">
        <v>425</v>
      </c>
      <c r="I51" s="313">
        <v>1117</v>
      </c>
      <c r="J51" s="313">
        <v>803</v>
      </c>
      <c r="K51" s="313">
        <v>0</v>
      </c>
      <c r="L51" s="313">
        <v>0</v>
      </c>
      <c r="M51" s="313">
        <v>0</v>
      </c>
      <c r="N51" s="313">
        <v>1119</v>
      </c>
      <c r="O51" s="314">
        <v>528</v>
      </c>
      <c r="P51" s="319">
        <v>909</v>
      </c>
      <c r="Q51" s="319">
        <v>972</v>
      </c>
      <c r="R51" s="316">
        <v>520</v>
      </c>
      <c r="S51" s="313">
        <v>63</v>
      </c>
      <c r="T51" s="313">
        <v>22</v>
      </c>
      <c r="U51" s="313">
        <v>5</v>
      </c>
      <c r="V51" s="313">
        <v>16</v>
      </c>
      <c r="W51" s="313">
        <v>70</v>
      </c>
      <c r="X51" s="313">
        <v>46</v>
      </c>
      <c r="Y51" s="313">
        <v>12</v>
      </c>
      <c r="Z51" s="313">
        <v>6</v>
      </c>
      <c r="AA51" s="313">
        <v>0</v>
      </c>
      <c r="AB51" s="313">
        <v>0</v>
      </c>
      <c r="AC51" s="313">
        <v>0</v>
      </c>
    </row>
    <row r="52" spans="2:29" x14ac:dyDescent="0.25">
      <c r="B52" s="307" t="s">
        <v>463</v>
      </c>
      <c r="C52" s="307" t="s">
        <v>26</v>
      </c>
      <c r="D52" s="308">
        <v>499</v>
      </c>
      <c r="E52" s="308">
        <v>195</v>
      </c>
      <c r="F52" s="308">
        <v>779</v>
      </c>
      <c r="G52" s="308">
        <v>698</v>
      </c>
      <c r="H52" s="308">
        <v>602</v>
      </c>
      <c r="I52" s="308">
        <v>787</v>
      </c>
      <c r="J52" s="308">
        <v>567</v>
      </c>
      <c r="K52" s="308">
        <v>1</v>
      </c>
      <c r="L52" s="308">
        <v>0</v>
      </c>
      <c r="M52" s="308">
        <v>0</v>
      </c>
      <c r="N52" s="308">
        <v>972</v>
      </c>
      <c r="O52" s="309">
        <v>766</v>
      </c>
      <c r="P52" s="310">
        <v>742</v>
      </c>
      <c r="Q52" s="310">
        <v>760</v>
      </c>
      <c r="R52" s="311">
        <v>646</v>
      </c>
      <c r="S52" s="308">
        <v>133</v>
      </c>
      <c r="T52" s="308">
        <v>62</v>
      </c>
      <c r="U52" s="308">
        <v>9</v>
      </c>
      <c r="V52" s="308">
        <v>22</v>
      </c>
      <c r="W52" s="308">
        <v>37</v>
      </c>
      <c r="X52" s="308">
        <v>135</v>
      </c>
      <c r="Y52" s="308">
        <v>66</v>
      </c>
      <c r="Z52" s="308">
        <v>20</v>
      </c>
      <c r="AA52" s="308">
        <v>0</v>
      </c>
      <c r="AB52" s="308">
        <v>0</v>
      </c>
      <c r="AC52" s="308">
        <v>0</v>
      </c>
    </row>
    <row r="53" spans="2:29" x14ac:dyDescent="0.25">
      <c r="B53" s="312" t="s">
        <v>463</v>
      </c>
      <c r="C53" s="312" t="s">
        <v>29</v>
      </c>
      <c r="D53" s="313">
        <v>1117</v>
      </c>
      <c r="E53" s="313">
        <v>344</v>
      </c>
      <c r="F53" s="313">
        <v>1387</v>
      </c>
      <c r="G53" s="313">
        <v>1310</v>
      </c>
      <c r="H53" s="313">
        <v>1059</v>
      </c>
      <c r="I53" s="313">
        <v>1666</v>
      </c>
      <c r="J53" s="313">
        <v>1081</v>
      </c>
      <c r="K53" s="313">
        <v>0</v>
      </c>
      <c r="L53" s="313">
        <v>1</v>
      </c>
      <c r="M53" s="313">
        <v>0</v>
      </c>
      <c r="N53" s="313">
        <v>2192</v>
      </c>
      <c r="O53" s="314">
        <v>1467</v>
      </c>
      <c r="P53" s="319">
        <v>2390</v>
      </c>
      <c r="Q53" s="319">
        <v>1644</v>
      </c>
      <c r="R53" s="316">
        <v>1191</v>
      </c>
      <c r="S53" s="313">
        <v>82</v>
      </c>
      <c r="T53" s="313">
        <v>31</v>
      </c>
      <c r="U53" s="313">
        <v>18</v>
      </c>
      <c r="V53" s="313">
        <v>38</v>
      </c>
      <c r="W53" s="313">
        <v>126</v>
      </c>
      <c r="X53" s="313">
        <v>88</v>
      </c>
      <c r="Y53" s="313">
        <v>40</v>
      </c>
      <c r="Z53" s="313">
        <v>19</v>
      </c>
      <c r="AA53" s="313">
        <v>0</v>
      </c>
      <c r="AB53" s="313">
        <v>0</v>
      </c>
      <c r="AC53" s="313">
        <v>0</v>
      </c>
    </row>
    <row r="54" spans="2:29" x14ac:dyDescent="0.25">
      <c r="B54" s="307" t="s">
        <v>463</v>
      </c>
      <c r="C54" s="307" t="s">
        <v>27</v>
      </c>
      <c r="D54" s="308">
        <v>940</v>
      </c>
      <c r="E54" s="308">
        <v>228</v>
      </c>
      <c r="F54" s="308">
        <v>1009</v>
      </c>
      <c r="G54" s="308">
        <v>762</v>
      </c>
      <c r="H54" s="308">
        <v>529</v>
      </c>
      <c r="I54" s="308">
        <v>1001</v>
      </c>
      <c r="J54" s="308">
        <v>651</v>
      </c>
      <c r="K54" s="308">
        <v>0</v>
      </c>
      <c r="L54" s="308">
        <v>0</v>
      </c>
      <c r="M54" s="308">
        <v>0</v>
      </c>
      <c r="N54" s="308">
        <v>813</v>
      </c>
      <c r="O54" s="309">
        <v>659</v>
      </c>
      <c r="P54" s="310">
        <v>626</v>
      </c>
      <c r="Q54" s="310">
        <v>544</v>
      </c>
      <c r="R54" s="311">
        <v>455</v>
      </c>
      <c r="S54" s="308">
        <v>34</v>
      </c>
      <c r="T54" s="308">
        <v>3</v>
      </c>
      <c r="U54" s="308">
        <v>25</v>
      </c>
      <c r="V54" s="308">
        <v>35</v>
      </c>
      <c r="W54" s="308">
        <v>38</v>
      </c>
      <c r="X54" s="308">
        <v>38</v>
      </c>
      <c r="Y54" s="308">
        <v>3</v>
      </c>
      <c r="Z54" s="308">
        <v>4</v>
      </c>
      <c r="AA54" s="308">
        <v>0</v>
      </c>
      <c r="AB54" s="308">
        <v>0</v>
      </c>
      <c r="AC54" s="308">
        <v>0</v>
      </c>
    </row>
    <row r="55" spans="2:29" x14ac:dyDescent="0.25">
      <c r="B55" s="312" t="s">
        <v>463</v>
      </c>
      <c r="C55" s="312" t="s">
        <v>38</v>
      </c>
      <c r="D55" s="313">
        <v>563</v>
      </c>
      <c r="E55" s="313">
        <v>182</v>
      </c>
      <c r="F55" s="313">
        <v>673</v>
      </c>
      <c r="G55" s="313">
        <v>726</v>
      </c>
      <c r="H55" s="313">
        <v>532</v>
      </c>
      <c r="I55" s="313">
        <v>734</v>
      </c>
      <c r="J55" s="313">
        <v>590</v>
      </c>
      <c r="K55" s="313">
        <v>0</v>
      </c>
      <c r="L55" s="313">
        <v>0</v>
      </c>
      <c r="M55" s="313">
        <v>1</v>
      </c>
      <c r="N55" s="313">
        <v>704</v>
      </c>
      <c r="O55" s="314">
        <v>603</v>
      </c>
      <c r="P55" s="315">
        <v>620</v>
      </c>
      <c r="Q55" s="315">
        <v>493</v>
      </c>
      <c r="R55" s="316">
        <v>396</v>
      </c>
      <c r="S55" s="313">
        <v>50</v>
      </c>
      <c r="T55" s="313">
        <v>18</v>
      </c>
      <c r="U55" s="313">
        <v>30</v>
      </c>
      <c r="V55" s="313">
        <v>17</v>
      </c>
      <c r="W55" s="313">
        <v>39</v>
      </c>
      <c r="X55" s="313">
        <v>26</v>
      </c>
      <c r="Y55" s="313">
        <v>18</v>
      </c>
      <c r="Z55" s="313">
        <v>12</v>
      </c>
      <c r="AA55" s="313">
        <v>5</v>
      </c>
      <c r="AB55" s="313">
        <v>0</v>
      </c>
      <c r="AC55" s="313">
        <v>0</v>
      </c>
    </row>
    <row r="56" spans="2:29" x14ac:dyDescent="0.25">
      <c r="B56" s="307" t="s">
        <v>464</v>
      </c>
      <c r="C56" s="307" t="s">
        <v>35</v>
      </c>
      <c r="D56" s="308">
        <v>2256</v>
      </c>
      <c r="E56" s="308">
        <v>627</v>
      </c>
      <c r="F56" s="308">
        <v>2903</v>
      </c>
      <c r="G56" s="308">
        <v>2161</v>
      </c>
      <c r="H56" s="308">
        <v>1128</v>
      </c>
      <c r="I56" s="308">
        <v>2695</v>
      </c>
      <c r="J56" s="308">
        <v>1329</v>
      </c>
      <c r="K56" s="308">
        <v>0</v>
      </c>
      <c r="L56" s="308">
        <v>0</v>
      </c>
      <c r="M56" s="308">
        <v>0</v>
      </c>
      <c r="N56" s="308">
        <v>1830</v>
      </c>
      <c r="O56" s="309">
        <v>1489</v>
      </c>
      <c r="P56" s="310">
        <v>2859</v>
      </c>
      <c r="Q56" s="310">
        <v>1675</v>
      </c>
      <c r="R56" s="311">
        <v>1366</v>
      </c>
      <c r="S56" s="308">
        <v>743</v>
      </c>
      <c r="T56" s="308">
        <v>315</v>
      </c>
      <c r="U56" s="308">
        <v>128</v>
      </c>
      <c r="V56" s="308">
        <v>410</v>
      </c>
      <c r="W56" s="308">
        <v>641</v>
      </c>
      <c r="X56" s="308">
        <v>588</v>
      </c>
      <c r="Y56" s="308">
        <v>255</v>
      </c>
      <c r="Z56" s="308">
        <v>1251</v>
      </c>
      <c r="AA56" s="308">
        <v>0</v>
      </c>
      <c r="AB56" s="308">
        <v>0</v>
      </c>
      <c r="AC56" s="308">
        <v>0</v>
      </c>
    </row>
    <row r="57" spans="2:29" x14ac:dyDescent="0.25">
      <c r="B57" s="312" t="s">
        <v>464</v>
      </c>
      <c r="C57" s="312" t="s">
        <v>34</v>
      </c>
      <c r="D57" s="313">
        <v>553</v>
      </c>
      <c r="E57" s="313">
        <v>258</v>
      </c>
      <c r="F57" s="313">
        <v>602</v>
      </c>
      <c r="G57" s="313">
        <v>594</v>
      </c>
      <c r="H57" s="313">
        <v>588</v>
      </c>
      <c r="I57" s="313">
        <v>479</v>
      </c>
      <c r="J57" s="313">
        <v>459</v>
      </c>
      <c r="K57" s="313">
        <v>1</v>
      </c>
      <c r="L57" s="313">
        <v>0</v>
      </c>
      <c r="M57" s="313">
        <v>0</v>
      </c>
      <c r="N57" s="313">
        <v>588</v>
      </c>
      <c r="O57" s="314">
        <v>599</v>
      </c>
      <c r="P57" s="315">
        <v>753</v>
      </c>
      <c r="Q57" s="315">
        <v>481</v>
      </c>
      <c r="R57" s="316">
        <v>496</v>
      </c>
      <c r="S57" s="313">
        <v>21</v>
      </c>
      <c r="T57" s="313">
        <v>17</v>
      </c>
      <c r="U57" s="313">
        <v>1</v>
      </c>
      <c r="V57" s="313">
        <v>26</v>
      </c>
      <c r="W57" s="313">
        <v>64</v>
      </c>
      <c r="X57" s="313">
        <v>24</v>
      </c>
      <c r="Y57" s="313">
        <v>24</v>
      </c>
      <c r="Z57" s="313">
        <v>22</v>
      </c>
      <c r="AA57" s="313">
        <v>0</v>
      </c>
      <c r="AB57" s="313">
        <v>0</v>
      </c>
      <c r="AC57" s="313">
        <v>0</v>
      </c>
    </row>
    <row r="58" spans="2:29" x14ac:dyDescent="0.25">
      <c r="B58" s="307" t="s">
        <v>464</v>
      </c>
      <c r="C58" s="307" t="s">
        <v>23</v>
      </c>
      <c r="D58" s="308">
        <v>1113</v>
      </c>
      <c r="E58" s="308">
        <v>615</v>
      </c>
      <c r="F58" s="308">
        <v>1015</v>
      </c>
      <c r="G58" s="308">
        <v>908</v>
      </c>
      <c r="H58" s="308">
        <v>755</v>
      </c>
      <c r="I58" s="308">
        <v>1534</v>
      </c>
      <c r="J58" s="308">
        <v>988</v>
      </c>
      <c r="K58" s="308">
        <v>0</v>
      </c>
      <c r="L58" s="308">
        <v>0</v>
      </c>
      <c r="M58" s="308">
        <v>0</v>
      </c>
      <c r="N58" s="308">
        <v>1000</v>
      </c>
      <c r="O58" s="309">
        <v>737</v>
      </c>
      <c r="P58" s="317">
        <v>1573</v>
      </c>
      <c r="Q58" s="318">
        <v>869</v>
      </c>
      <c r="R58" s="311">
        <v>603</v>
      </c>
      <c r="S58" s="308">
        <v>170</v>
      </c>
      <c r="T58" s="308">
        <v>218</v>
      </c>
      <c r="U58" s="308">
        <v>19</v>
      </c>
      <c r="V58" s="308">
        <v>17</v>
      </c>
      <c r="W58" s="308">
        <v>53</v>
      </c>
      <c r="X58" s="308">
        <v>73</v>
      </c>
      <c r="Y58" s="308">
        <v>87</v>
      </c>
      <c r="Z58" s="308">
        <v>799</v>
      </c>
      <c r="AA58" s="308">
        <v>0</v>
      </c>
      <c r="AB58" s="308">
        <v>0</v>
      </c>
      <c r="AC58" s="308">
        <v>0</v>
      </c>
    </row>
    <row r="59" spans="2:29" x14ac:dyDescent="0.25">
      <c r="B59" s="312" t="s">
        <v>464</v>
      </c>
      <c r="C59" s="312" t="s">
        <v>39</v>
      </c>
      <c r="D59" s="313">
        <v>816</v>
      </c>
      <c r="E59" s="313">
        <v>274</v>
      </c>
      <c r="F59" s="313">
        <v>1148</v>
      </c>
      <c r="G59" s="313">
        <v>1054</v>
      </c>
      <c r="H59" s="313">
        <v>912</v>
      </c>
      <c r="I59" s="313">
        <v>1227</v>
      </c>
      <c r="J59" s="313">
        <v>775</v>
      </c>
      <c r="K59" s="313">
        <v>0</v>
      </c>
      <c r="L59" s="313">
        <v>0</v>
      </c>
      <c r="M59" s="313">
        <v>0</v>
      </c>
      <c r="N59" s="313">
        <v>1059</v>
      </c>
      <c r="O59" s="314">
        <v>888</v>
      </c>
      <c r="P59" s="319">
        <v>1791</v>
      </c>
      <c r="Q59" s="319">
        <v>1021</v>
      </c>
      <c r="R59" s="316">
        <v>889</v>
      </c>
      <c r="S59" s="313">
        <v>126</v>
      </c>
      <c r="T59" s="313">
        <v>16</v>
      </c>
      <c r="U59" s="313">
        <v>21</v>
      </c>
      <c r="V59" s="313">
        <v>73</v>
      </c>
      <c r="W59" s="313">
        <v>172</v>
      </c>
      <c r="X59" s="313">
        <v>128</v>
      </c>
      <c r="Y59" s="313">
        <v>16</v>
      </c>
      <c r="Z59" s="313">
        <v>26</v>
      </c>
      <c r="AA59" s="313">
        <v>0</v>
      </c>
      <c r="AB59" s="313">
        <v>0</v>
      </c>
      <c r="AC59" s="313">
        <v>0</v>
      </c>
    </row>
    <row r="60" spans="2:29" x14ac:dyDescent="0.25">
      <c r="B60" s="307" t="s">
        <v>464</v>
      </c>
      <c r="C60" s="307" t="s">
        <v>36</v>
      </c>
      <c r="D60" s="308">
        <v>1372</v>
      </c>
      <c r="E60" s="308">
        <v>792</v>
      </c>
      <c r="F60" s="308">
        <v>1379</v>
      </c>
      <c r="G60" s="308">
        <v>1685</v>
      </c>
      <c r="H60" s="308">
        <v>1583</v>
      </c>
      <c r="I60" s="308">
        <v>1296</v>
      </c>
      <c r="J60" s="308">
        <v>1462</v>
      </c>
      <c r="K60" s="308">
        <v>0</v>
      </c>
      <c r="L60" s="308">
        <v>0</v>
      </c>
      <c r="M60" s="308">
        <v>0</v>
      </c>
      <c r="N60" s="308">
        <v>1556</v>
      </c>
      <c r="O60" s="309">
        <v>1499</v>
      </c>
      <c r="P60" s="310">
        <v>1847</v>
      </c>
      <c r="Q60" s="310">
        <v>1263</v>
      </c>
      <c r="R60" s="311">
        <v>1240</v>
      </c>
      <c r="S60" s="308">
        <v>224</v>
      </c>
      <c r="T60" s="308">
        <v>33</v>
      </c>
      <c r="U60" s="308">
        <v>51</v>
      </c>
      <c r="V60" s="308">
        <v>120</v>
      </c>
      <c r="W60" s="308">
        <v>139</v>
      </c>
      <c r="X60" s="308">
        <v>220</v>
      </c>
      <c r="Y60" s="308">
        <v>27</v>
      </c>
      <c r="Z60" s="308">
        <v>89</v>
      </c>
      <c r="AA60" s="308">
        <v>0</v>
      </c>
      <c r="AB60" s="308">
        <v>0</v>
      </c>
      <c r="AC60" s="308">
        <v>0</v>
      </c>
    </row>
    <row r="61" spans="2:29" x14ac:dyDescent="0.25">
      <c r="B61" s="312" t="s">
        <v>464</v>
      </c>
      <c r="C61" s="312" t="s">
        <v>21</v>
      </c>
      <c r="D61" s="313">
        <v>274</v>
      </c>
      <c r="E61" s="313">
        <v>195</v>
      </c>
      <c r="F61" s="313">
        <v>549</v>
      </c>
      <c r="G61" s="313">
        <v>555</v>
      </c>
      <c r="H61" s="313">
        <v>508</v>
      </c>
      <c r="I61" s="313">
        <v>452</v>
      </c>
      <c r="J61" s="313">
        <v>378</v>
      </c>
      <c r="K61" s="313">
        <v>0</v>
      </c>
      <c r="L61" s="313">
        <v>0</v>
      </c>
      <c r="M61" s="313">
        <v>0</v>
      </c>
      <c r="N61" s="313">
        <v>365</v>
      </c>
      <c r="O61" s="314">
        <v>440</v>
      </c>
      <c r="P61" s="319">
        <v>571</v>
      </c>
      <c r="Q61" s="319">
        <v>335</v>
      </c>
      <c r="R61" s="316">
        <v>357</v>
      </c>
      <c r="S61" s="313">
        <v>16</v>
      </c>
      <c r="T61" s="313">
        <v>2</v>
      </c>
      <c r="U61" s="313">
        <v>7</v>
      </c>
      <c r="V61" s="313">
        <v>22</v>
      </c>
      <c r="W61" s="313">
        <v>35</v>
      </c>
      <c r="X61" s="313">
        <v>13</v>
      </c>
      <c r="Y61" s="313">
        <v>3</v>
      </c>
      <c r="Z61" s="313">
        <v>14</v>
      </c>
      <c r="AA61" s="313">
        <v>0</v>
      </c>
      <c r="AB61" s="313">
        <v>0</v>
      </c>
      <c r="AC61" s="313">
        <v>0</v>
      </c>
    </row>
    <row r="62" spans="2:29" x14ac:dyDescent="0.25">
      <c r="B62" s="307" t="s">
        <v>464</v>
      </c>
      <c r="C62" s="307" t="s">
        <v>24</v>
      </c>
      <c r="D62" s="308">
        <v>1627</v>
      </c>
      <c r="E62" s="308">
        <v>310</v>
      </c>
      <c r="F62" s="308">
        <v>1168</v>
      </c>
      <c r="G62" s="308">
        <v>848</v>
      </c>
      <c r="H62" s="308">
        <v>715</v>
      </c>
      <c r="I62" s="308">
        <v>1220</v>
      </c>
      <c r="J62" s="308">
        <v>774</v>
      </c>
      <c r="K62" s="308">
        <v>0</v>
      </c>
      <c r="L62" s="308">
        <v>0</v>
      </c>
      <c r="M62" s="308">
        <v>0</v>
      </c>
      <c r="N62" s="308">
        <v>1118</v>
      </c>
      <c r="O62" s="309">
        <v>1035</v>
      </c>
      <c r="P62" s="310">
        <v>1558</v>
      </c>
      <c r="Q62" s="310">
        <v>1006</v>
      </c>
      <c r="R62" s="311">
        <v>909</v>
      </c>
      <c r="S62" s="308">
        <v>114</v>
      </c>
      <c r="T62" s="308">
        <v>45</v>
      </c>
      <c r="U62" s="308">
        <v>15</v>
      </c>
      <c r="V62" s="308">
        <v>51</v>
      </c>
      <c r="W62" s="308">
        <v>74</v>
      </c>
      <c r="X62" s="308">
        <v>92</v>
      </c>
      <c r="Y62" s="308">
        <v>37</v>
      </c>
      <c r="Z62" s="308">
        <v>69</v>
      </c>
      <c r="AA62" s="308">
        <v>0</v>
      </c>
      <c r="AB62" s="308">
        <v>0</v>
      </c>
      <c r="AC62" s="308">
        <v>0</v>
      </c>
    </row>
    <row r="63" spans="2:29" x14ac:dyDescent="0.25">
      <c r="B63" s="312" t="s">
        <v>464</v>
      </c>
      <c r="C63" s="312" t="s">
        <v>20</v>
      </c>
      <c r="D63" s="313">
        <v>3191</v>
      </c>
      <c r="E63" s="313">
        <v>1272</v>
      </c>
      <c r="F63" s="313">
        <v>6184</v>
      </c>
      <c r="G63" s="313">
        <v>5818</v>
      </c>
      <c r="H63" s="313">
        <v>4756</v>
      </c>
      <c r="I63" s="313">
        <v>4722</v>
      </c>
      <c r="J63" s="313">
        <v>4374</v>
      </c>
      <c r="K63" s="313">
        <v>1</v>
      </c>
      <c r="L63" s="313">
        <v>0</v>
      </c>
      <c r="M63" s="313">
        <v>0</v>
      </c>
      <c r="N63" s="313">
        <v>5124</v>
      </c>
      <c r="O63" s="314">
        <v>4950</v>
      </c>
      <c r="P63" s="319">
        <v>8160</v>
      </c>
      <c r="Q63" s="319">
        <v>3565</v>
      </c>
      <c r="R63" s="316">
        <v>3366</v>
      </c>
      <c r="S63" s="313">
        <v>658</v>
      </c>
      <c r="T63" s="313">
        <v>396</v>
      </c>
      <c r="U63" s="313">
        <v>105</v>
      </c>
      <c r="V63" s="313">
        <v>304</v>
      </c>
      <c r="W63" s="313">
        <v>734</v>
      </c>
      <c r="X63" s="313">
        <v>623</v>
      </c>
      <c r="Y63" s="313">
        <v>382</v>
      </c>
      <c r="Z63" s="313">
        <v>350</v>
      </c>
      <c r="AA63" s="313">
        <v>0</v>
      </c>
      <c r="AB63" s="313">
        <v>0</v>
      </c>
      <c r="AC63" s="313">
        <v>0</v>
      </c>
    </row>
    <row r="64" spans="2:29" x14ac:dyDescent="0.25">
      <c r="B64" s="307" t="s">
        <v>464</v>
      </c>
      <c r="C64" s="307" t="s">
        <v>32</v>
      </c>
      <c r="D64" s="308">
        <v>3230</v>
      </c>
      <c r="E64" s="308">
        <v>810</v>
      </c>
      <c r="F64" s="308">
        <v>4446</v>
      </c>
      <c r="G64" s="308">
        <v>3001</v>
      </c>
      <c r="H64" s="308">
        <v>2033</v>
      </c>
      <c r="I64" s="308">
        <v>4360</v>
      </c>
      <c r="J64" s="308">
        <v>1998</v>
      </c>
      <c r="K64" s="308">
        <v>20</v>
      </c>
      <c r="L64" s="308">
        <v>2</v>
      </c>
      <c r="M64" s="308">
        <v>1</v>
      </c>
      <c r="N64" s="308">
        <v>4279</v>
      </c>
      <c r="O64" s="309">
        <v>3936</v>
      </c>
      <c r="P64" s="310">
        <v>4613</v>
      </c>
      <c r="Q64" s="310">
        <v>3301</v>
      </c>
      <c r="R64" s="311">
        <v>3047</v>
      </c>
      <c r="S64" s="308">
        <v>525</v>
      </c>
      <c r="T64" s="308">
        <v>217</v>
      </c>
      <c r="U64" s="308">
        <v>110</v>
      </c>
      <c r="V64" s="308">
        <v>115</v>
      </c>
      <c r="W64" s="308">
        <v>233</v>
      </c>
      <c r="X64" s="308">
        <v>399</v>
      </c>
      <c r="Y64" s="308">
        <v>176</v>
      </c>
      <c r="Z64" s="308">
        <v>93</v>
      </c>
      <c r="AA64" s="308">
        <v>0</v>
      </c>
      <c r="AB64" s="308">
        <v>0</v>
      </c>
      <c r="AC64" s="308">
        <v>0</v>
      </c>
    </row>
    <row r="65" spans="2:29" x14ac:dyDescent="0.25">
      <c r="B65" s="312" t="s">
        <v>464</v>
      </c>
      <c r="C65" s="312" t="s">
        <v>37</v>
      </c>
      <c r="D65" s="313">
        <v>446</v>
      </c>
      <c r="E65" s="313">
        <v>238</v>
      </c>
      <c r="F65" s="313">
        <v>981</v>
      </c>
      <c r="G65" s="313">
        <v>800</v>
      </c>
      <c r="H65" s="313">
        <v>567</v>
      </c>
      <c r="I65" s="313">
        <v>905</v>
      </c>
      <c r="J65" s="313">
        <v>555</v>
      </c>
      <c r="K65" s="313">
        <v>1</v>
      </c>
      <c r="L65" s="313">
        <v>1</v>
      </c>
      <c r="M65" s="313">
        <v>1</v>
      </c>
      <c r="N65" s="313">
        <v>707</v>
      </c>
      <c r="O65" s="314">
        <v>558</v>
      </c>
      <c r="P65" s="319">
        <v>1122</v>
      </c>
      <c r="Q65" s="319">
        <v>608</v>
      </c>
      <c r="R65" s="316">
        <v>486</v>
      </c>
      <c r="S65" s="313">
        <v>132</v>
      </c>
      <c r="T65" s="313">
        <v>28</v>
      </c>
      <c r="U65" s="313">
        <v>31</v>
      </c>
      <c r="V65" s="313">
        <v>69</v>
      </c>
      <c r="W65" s="313">
        <v>137</v>
      </c>
      <c r="X65" s="313">
        <v>93</v>
      </c>
      <c r="Y65" s="313">
        <v>35</v>
      </c>
      <c r="Z65" s="313">
        <v>130</v>
      </c>
      <c r="AA65" s="313">
        <v>0</v>
      </c>
      <c r="AB65" s="313">
        <v>0</v>
      </c>
      <c r="AC65" s="313">
        <v>0</v>
      </c>
    </row>
    <row r="66" spans="2:29" x14ac:dyDescent="0.25">
      <c r="B66" s="307" t="s">
        <v>464</v>
      </c>
      <c r="C66" s="307" t="s">
        <v>40</v>
      </c>
      <c r="D66" s="308">
        <v>638</v>
      </c>
      <c r="E66" s="308">
        <v>220</v>
      </c>
      <c r="F66" s="308">
        <v>1016</v>
      </c>
      <c r="G66" s="308">
        <v>847</v>
      </c>
      <c r="H66" s="308">
        <v>729</v>
      </c>
      <c r="I66" s="308">
        <v>636</v>
      </c>
      <c r="J66" s="308">
        <v>504</v>
      </c>
      <c r="K66" s="308">
        <v>0</v>
      </c>
      <c r="L66" s="308">
        <v>0</v>
      </c>
      <c r="M66" s="308">
        <v>0</v>
      </c>
      <c r="N66" s="308">
        <v>930</v>
      </c>
      <c r="O66" s="309">
        <v>793</v>
      </c>
      <c r="P66" s="310">
        <v>1083</v>
      </c>
      <c r="Q66" s="310">
        <v>666</v>
      </c>
      <c r="R66" s="311">
        <v>630</v>
      </c>
      <c r="S66" s="308">
        <v>148</v>
      </c>
      <c r="T66" s="308">
        <v>119</v>
      </c>
      <c r="U66" s="308">
        <v>10</v>
      </c>
      <c r="V66" s="308">
        <v>51</v>
      </c>
      <c r="W66" s="308">
        <v>167</v>
      </c>
      <c r="X66" s="308">
        <v>120</v>
      </c>
      <c r="Y66" s="308">
        <v>81</v>
      </c>
      <c r="Z66" s="308">
        <v>210</v>
      </c>
      <c r="AA66" s="308">
        <v>0</v>
      </c>
      <c r="AB66" s="308">
        <v>0</v>
      </c>
      <c r="AC66" s="308">
        <v>0</v>
      </c>
    </row>
    <row r="67" spans="2:29" x14ac:dyDescent="0.25">
      <c r="B67" s="312" t="s">
        <v>464</v>
      </c>
      <c r="C67" s="312" t="s">
        <v>41</v>
      </c>
      <c r="D67" s="313">
        <v>1040</v>
      </c>
      <c r="E67" s="313">
        <v>294</v>
      </c>
      <c r="F67" s="313">
        <v>1906</v>
      </c>
      <c r="G67" s="313">
        <v>1772</v>
      </c>
      <c r="H67" s="313">
        <v>1523</v>
      </c>
      <c r="I67" s="313">
        <v>1396</v>
      </c>
      <c r="J67" s="313">
        <v>1092</v>
      </c>
      <c r="K67" s="313">
        <v>0</v>
      </c>
      <c r="L67" s="313">
        <v>0</v>
      </c>
      <c r="M67" s="313">
        <v>0</v>
      </c>
      <c r="N67" s="313">
        <v>1736</v>
      </c>
      <c r="O67" s="314">
        <v>1542</v>
      </c>
      <c r="P67" s="319">
        <v>1835</v>
      </c>
      <c r="Q67" s="319">
        <v>1430</v>
      </c>
      <c r="R67" s="316">
        <v>1329</v>
      </c>
      <c r="S67" s="313">
        <v>48</v>
      </c>
      <c r="T67" s="313">
        <v>15</v>
      </c>
      <c r="U67" s="313">
        <v>10</v>
      </c>
      <c r="V67" s="313">
        <v>27</v>
      </c>
      <c r="W67" s="313">
        <v>43</v>
      </c>
      <c r="X67" s="313">
        <v>52</v>
      </c>
      <c r="Y67" s="313">
        <v>7</v>
      </c>
      <c r="Z67" s="313">
        <v>16</v>
      </c>
      <c r="AA67" s="313">
        <v>0</v>
      </c>
      <c r="AB67" s="313">
        <v>0</v>
      </c>
      <c r="AC67" s="313">
        <v>0</v>
      </c>
    </row>
    <row r="68" spans="2:29" x14ac:dyDescent="0.25">
      <c r="B68" s="307" t="s">
        <v>464</v>
      </c>
      <c r="C68" s="307" t="s">
        <v>28</v>
      </c>
      <c r="D68" s="308">
        <v>1555</v>
      </c>
      <c r="E68" s="308">
        <v>409</v>
      </c>
      <c r="F68" s="308">
        <v>2182</v>
      </c>
      <c r="G68" s="308">
        <v>2166</v>
      </c>
      <c r="H68" s="308">
        <v>1688</v>
      </c>
      <c r="I68" s="308">
        <v>2111</v>
      </c>
      <c r="J68" s="308">
        <v>1808</v>
      </c>
      <c r="K68" s="308">
        <v>0</v>
      </c>
      <c r="L68" s="308">
        <v>0</v>
      </c>
      <c r="M68" s="308">
        <v>0</v>
      </c>
      <c r="N68" s="308">
        <v>2033</v>
      </c>
      <c r="O68" s="309">
        <v>1455</v>
      </c>
      <c r="P68" s="310">
        <v>3127</v>
      </c>
      <c r="Q68" s="310">
        <v>1518</v>
      </c>
      <c r="R68" s="311">
        <v>1130</v>
      </c>
      <c r="S68" s="308">
        <v>232</v>
      </c>
      <c r="T68" s="308">
        <v>89</v>
      </c>
      <c r="U68" s="308">
        <v>42</v>
      </c>
      <c r="V68" s="308">
        <v>110</v>
      </c>
      <c r="W68" s="308">
        <v>246</v>
      </c>
      <c r="X68" s="308">
        <v>157</v>
      </c>
      <c r="Y68" s="308">
        <v>83</v>
      </c>
      <c r="Z68" s="308">
        <v>58</v>
      </c>
      <c r="AA68" s="308">
        <v>0</v>
      </c>
      <c r="AB68" s="308">
        <v>0</v>
      </c>
      <c r="AC68" s="308">
        <v>0</v>
      </c>
    </row>
    <row r="69" spans="2:29" x14ac:dyDescent="0.25">
      <c r="B69" s="312" t="s">
        <v>464</v>
      </c>
      <c r="C69" s="312" t="s">
        <v>33</v>
      </c>
      <c r="D69" s="313">
        <v>2814</v>
      </c>
      <c r="E69" s="313">
        <v>723</v>
      </c>
      <c r="F69" s="313">
        <v>3533</v>
      </c>
      <c r="G69" s="313">
        <v>2990</v>
      </c>
      <c r="H69" s="313">
        <v>2317</v>
      </c>
      <c r="I69" s="313">
        <v>3372</v>
      </c>
      <c r="J69" s="313">
        <v>2189</v>
      </c>
      <c r="K69" s="313">
        <v>0</v>
      </c>
      <c r="L69" s="313">
        <v>1</v>
      </c>
      <c r="M69" s="313">
        <v>1</v>
      </c>
      <c r="N69" s="313">
        <v>4046</v>
      </c>
      <c r="O69" s="314">
        <v>2950</v>
      </c>
      <c r="P69" s="319">
        <v>4224</v>
      </c>
      <c r="Q69" s="319">
        <v>3330</v>
      </c>
      <c r="R69" s="316">
        <v>2636</v>
      </c>
      <c r="S69" s="313">
        <v>469</v>
      </c>
      <c r="T69" s="313">
        <v>136</v>
      </c>
      <c r="U69" s="313">
        <v>66</v>
      </c>
      <c r="V69" s="313">
        <v>209</v>
      </c>
      <c r="W69" s="313">
        <v>420</v>
      </c>
      <c r="X69" s="313">
        <v>366</v>
      </c>
      <c r="Y69" s="313">
        <v>96</v>
      </c>
      <c r="Z69" s="313">
        <v>716</v>
      </c>
      <c r="AA69" s="313">
        <v>0</v>
      </c>
      <c r="AB69" s="313">
        <v>0</v>
      </c>
      <c r="AC69" s="313">
        <v>0</v>
      </c>
    </row>
    <row r="70" spans="2:29" x14ac:dyDescent="0.25">
      <c r="B70" s="307" t="s">
        <v>464</v>
      </c>
      <c r="C70" s="307" t="s">
        <v>30</v>
      </c>
      <c r="D70" s="308">
        <v>545</v>
      </c>
      <c r="E70" s="308">
        <v>135</v>
      </c>
      <c r="F70" s="308">
        <v>921</v>
      </c>
      <c r="G70" s="308">
        <v>935</v>
      </c>
      <c r="H70" s="308">
        <v>754</v>
      </c>
      <c r="I70" s="308">
        <v>748</v>
      </c>
      <c r="J70" s="308">
        <v>628</v>
      </c>
      <c r="K70" s="308">
        <v>0</v>
      </c>
      <c r="L70" s="308">
        <v>0</v>
      </c>
      <c r="M70" s="308">
        <v>0</v>
      </c>
      <c r="N70" s="308">
        <v>715</v>
      </c>
      <c r="O70" s="309">
        <v>723</v>
      </c>
      <c r="P70" s="310">
        <v>907</v>
      </c>
      <c r="Q70" s="310">
        <v>538</v>
      </c>
      <c r="R70" s="311">
        <v>514</v>
      </c>
      <c r="S70" s="308">
        <v>46</v>
      </c>
      <c r="T70" s="308">
        <v>16</v>
      </c>
      <c r="U70" s="308">
        <v>15</v>
      </c>
      <c r="V70" s="308">
        <v>30</v>
      </c>
      <c r="W70" s="308">
        <v>103</v>
      </c>
      <c r="X70" s="308">
        <v>41</v>
      </c>
      <c r="Y70" s="308">
        <v>10</v>
      </c>
      <c r="Z70" s="308">
        <v>113</v>
      </c>
      <c r="AA70" s="308">
        <v>0</v>
      </c>
      <c r="AB70" s="308">
        <v>0</v>
      </c>
      <c r="AC70" s="308">
        <v>0</v>
      </c>
    </row>
    <row r="71" spans="2:29" x14ac:dyDescent="0.25">
      <c r="B71" s="312" t="s">
        <v>464</v>
      </c>
      <c r="C71" s="312" t="s">
        <v>22</v>
      </c>
      <c r="D71" s="313">
        <v>300</v>
      </c>
      <c r="E71" s="313">
        <v>54</v>
      </c>
      <c r="F71" s="313">
        <v>630</v>
      </c>
      <c r="G71" s="313">
        <v>638</v>
      </c>
      <c r="H71" s="313">
        <v>668</v>
      </c>
      <c r="I71" s="313">
        <v>691</v>
      </c>
      <c r="J71" s="313">
        <v>711</v>
      </c>
      <c r="K71" s="313">
        <v>0</v>
      </c>
      <c r="L71" s="313">
        <v>0</v>
      </c>
      <c r="M71" s="313">
        <v>0</v>
      </c>
      <c r="N71" s="313">
        <v>591</v>
      </c>
      <c r="O71" s="314">
        <v>496</v>
      </c>
      <c r="P71" s="319">
        <v>1059</v>
      </c>
      <c r="Q71" s="319">
        <v>494</v>
      </c>
      <c r="R71" s="316">
        <v>411</v>
      </c>
      <c r="S71" s="313">
        <v>108</v>
      </c>
      <c r="T71" s="313">
        <v>46</v>
      </c>
      <c r="U71" s="313">
        <v>7</v>
      </c>
      <c r="V71" s="313">
        <v>71</v>
      </c>
      <c r="W71" s="313">
        <v>141</v>
      </c>
      <c r="X71" s="313">
        <v>135</v>
      </c>
      <c r="Y71" s="313">
        <v>20</v>
      </c>
      <c r="Z71" s="313">
        <v>27</v>
      </c>
      <c r="AA71" s="313">
        <v>0</v>
      </c>
      <c r="AB71" s="313">
        <v>0</v>
      </c>
      <c r="AC71" s="313">
        <v>0</v>
      </c>
    </row>
    <row r="72" spans="2:29" x14ac:dyDescent="0.25">
      <c r="B72" s="307" t="s">
        <v>464</v>
      </c>
      <c r="C72" s="307" t="s">
        <v>31</v>
      </c>
      <c r="D72" s="308">
        <v>2735</v>
      </c>
      <c r="E72" s="308">
        <v>828</v>
      </c>
      <c r="F72" s="308">
        <v>3895</v>
      </c>
      <c r="G72" s="308">
        <v>3163</v>
      </c>
      <c r="H72" s="308">
        <v>2341</v>
      </c>
      <c r="I72" s="308">
        <v>3163</v>
      </c>
      <c r="J72" s="308">
        <v>2260</v>
      </c>
      <c r="K72" s="308">
        <v>1</v>
      </c>
      <c r="L72" s="308">
        <v>0</v>
      </c>
      <c r="M72" s="308">
        <v>2</v>
      </c>
      <c r="N72" s="308">
        <v>1936</v>
      </c>
      <c r="O72" s="309">
        <v>2153</v>
      </c>
      <c r="P72" s="310">
        <v>2708</v>
      </c>
      <c r="Q72" s="310">
        <v>1454</v>
      </c>
      <c r="R72" s="311">
        <v>1409</v>
      </c>
      <c r="S72" s="308">
        <v>177</v>
      </c>
      <c r="T72" s="308">
        <v>131</v>
      </c>
      <c r="U72" s="308">
        <v>64</v>
      </c>
      <c r="V72" s="308">
        <v>70</v>
      </c>
      <c r="W72" s="308">
        <v>127</v>
      </c>
      <c r="X72" s="308">
        <v>140</v>
      </c>
      <c r="Y72" s="308">
        <v>124</v>
      </c>
      <c r="Z72" s="308">
        <v>235</v>
      </c>
      <c r="AA72" s="308">
        <v>0</v>
      </c>
      <c r="AB72" s="308">
        <v>0</v>
      </c>
      <c r="AC72" s="308">
        <v>0</v>
      </c>
    </row>
    <row r="73" spans="2:29" x14ac:dyDescent="0.25">
      <c r="B73" s="312" t="s">
        <v>464</v>
      </c>
      <c r="C73" s="312" t="s">
        <v>25</v>
      </c>
      <c r="D73" s="313">
        <v>663</v>
      </c>
      <c r="E73" s="313">
        <v>237</v>
      </c>
      <c r="F73" s="313">
        <v>979</v>
      </c>
      <c r="G73" s="313">
        <v>980</v>
      </c>
      <c r="H73" s="313">
        <v>697</v>
      </c>
      <c r="I73" s="313">
        <v>674</v>
      </c>
      <c r="J73" s="313">
        <v>614</v>
      </c>
      <c r="K73" s="313">
        <v>0</v>
      </c>
      <c r="L73" s="313">
        <v>0</v>
      </c>
      <c r="M73" s="313">
        <v>0</v>
      </c>
      <c r="N73" s="313">
        <v>766</v>
      </c>
      <c r="O73" s="314">
        <v>822</v>
      </c>
      <c r="P73" s="319">
        <v>1415</v>
      </c>
      <c r="Q73" s="319">
        <v>668</v>
      </c>
      <c r="R73" s="316">
        <v>643</v>
      </c>
      <c r="S73" s="313">
        <v>90</v>
      </c>
      <c r="T73" s="313">
        <v>10</v>
      </c>
      <c r="U73" s="313">
        <v>10</v>
      </c>
      <c r="V73" s="313">
        <v>54</v>
      </c>
      <c r="W73" s="313">
        <v>133</v>
      </c>
      <c r="X73" s="313">
        <v>99</v>
      </c>
      <c r="Y73" s="313">
        <v>12</v>
      </c>
      <c r="Z73" s="313">
        <v>24</v>
      </c>
      <c r="AA73" s="313">
        <v>0</v>
      </c>
      <c r="AB73" s="313">
        <v>0</v>
      </c>
      <c r="AC73" s="313">
        <v>0</v>
      </c>
    </row>
    <row r="74" spans="2:29" x14ac:dyDescent="0.25">
      <c r="B74" s="307" t="s">
        <v>464</v>
      </c>
      <c r="C74" s="307" t="s">
        <v>26</v>
      </c>
      <c r="D74" s="308">
        <v>525</v>
      </c>
      <c r="E74" s="308">
        <v>178</v>
      </c>
      <c r="F74" s="308">
        <v>911</v>
      </c>
      <c r="G74" s="308">
        <v>730</v>
      </c>
      <c r="H74" s="308">
        <v>645</v>
      </c>
      <c r="I74" s="308">
        <v>852</v>
      </c>
      <c r="J74" s="308">
        <v>586</v>
      </c>
      <c r="K74" s="308">
        <v>0</v>
      </c>
      <c r="L74" s="308">
        <v>0</v>
      </c>
      <c r="M74" s="308">
        <v>0</v>
      </c>
      <c r="N74" s="308">
        <v>649</v>
      </c>
      <c r="O74" s="309">
        <v>683</v>
      </c>
      <c r="P74" s="310">
        <v>1465</v>
      </c>
      <c r="Q74" s="310">
        <v>647</v>
      </c>
      <c r="R74" s="311">
        <v>668</v>
      </c>
      <c r="S74" s="308">
        <v>140</v>
      </c>
      <c r="T74" s="308">
        <v>53</v>
      </c>
      <c r="U74" s="308">
        <v>15</v>
      </c>
      <c r="V74" s="308">
        <v>30</v>
      </c>
      <c r="W74" s="308">
        <v>62</v>
      </c>
      <c r="X74" s="308">
        <v>157</v>
      </c>
      <c r="Y74" s="308">
        <v>49</v>
      </c>
      <c r="Z74" s="308">
        <v>104</v>
      </c>
      <c r="AA74" s="308">
        <v>0</v>
      </c>
      <c r="AB74" s="308">
        <v>0</v>
      </c>
      <c r="AC74" s="308">
        <v>0</v>
      </c>
    </row>
    <row r="75" spans="2:29" x14ac:dyDescent="0.25">
      <c r="B75" s="312" t="s">
        <v>464</v>
      </c>
      <c r="C75" s="312" t="s">
        <v>29</v>
      </c>
      <c r="D75" s="313">
        <v>792</v>
      </c>
      <c r="E75" s="313">
        <v>298</v>
      </c>
      <c r="F75" s="313">
        <v>1317</v>
      </c>
      <c r="G75" s="313">
        <v>1341</v>
      </c>
      <c r="H75" s="313">
        <v>1227</v>
      </c>
      <c r="I75" s="313">
        <v>1160</v>
      </c>
      <c r="J75" s="313">
        <v>994</v>
      </c>
      <c r="K75" s="313">
        <v>1</v>
      </c>
      <c r="L75" s="313">
        <v>0</v>
      </c>
      <c r="M75" s="313">
        <v>0</v>
      </c>
      <c r="N75" s="313">
        <v>1379</v>
      </c>
      <c r="O75" s="314">
        <v>1308</v>
      </c>
      <c r="P75" s="319">
        <v>2102</v>
      </c>
      <c r="Q75" s="319">
        <v>1035</v>
      </c>
      <c r="R75" s="316">
        <v>972</v>
      </c>
      <c r="S75" s="313">
        <v>91</v>
      </c>
      <c r="T75" s="313">
        <v>48</v>
      </c>
      <c r="U75" s="313">
        <v>13</v>
      </c>
      <c r="V75" s="313">
        <v>46</v>
      </c>
      <c r="W75" s="313">
        <v>126</v>
      </c>
      <c r="X75" s="313">
        <v>93</v>
      </c>
      <c r="Y75" s="313">
        <v>46</v>
      </c>
      <c r="Z75" s="313">
        <v>11</v>
      </c>
      <c r="AA75" s="313">
        <v>0</v>
      </c>
      <c r="AB75" s="313">
        <v>0</v>
      </c>
      <c r="AC75" s="313">
        <v>0</v>
      </c>
    </row>
    <row r="76" spans="2:29" x14ac:dyDescent="0.25">
      <c r="B76" s="307" t="s">
        <v>464</v>
      </c>
      <c r="C76" s="307" t="s">
        <v>27</v>
      </c>
      <c r="D76" s="308">
        <v>847</v>
      </c>
      <c r="E76" s="308">
        <v>196</v>
      </c>
      <c r="F76" s="308">
        <v>809</v>
      </c>
      <c r="G76" s="308">
        <v>774</v>
      </c>
      <c r="H76" s="308">
        <v>604</v>
      </c>
      <c r="I76" s="308">
        <v>859</v>
      </c>
      <c r="J76" s="308">
        <v>568</v>
      </c>
      <c r="K76" s="308">
        <v>0</v>
      </c>
      <c r="L76" s="308">
        <v>0</v>
      </c>
      <c r="M76" s="308">
        <v>0</v>
      </c>
      <c r="N76" s="308">
        <v>526</v>
      </c>
      <c r="O76" s="309">
        <v>472</v>
      </c>
      <c r="P76" s="310">
        <v>1089</v>
      </c>
      <c r="Q76" s="310">
        <v>417</v>
      </c>
      <c r="R76" s="311">
        <v>385</v>
      </c>
      <c r="S76" s="308">
        <v>28</v>
      </c>
      <c r="T76" s="308">
        <v>6</v>
      </c>
      <c r="U76" s="308">
        <v>17</v>
      </c>
      <c r="V76" s="308">
        <v>28</v>
      </c>
      <c r="W76" s="308">
        <v>66</v>
      </c>
      <c r="X76" s="308">
        <v>25</v>
      </c>
      <c r="Y76" s="308">
        <v>5</v>
      </c>
      <c r="Z76" s="308">
        <v>13</v>
      </c>
      <c r="AA76" s="308">
        <v>0</v>
      </c>
      <c r="AB76" s="308">
        <v>0</v>
      </c>
      <c r="AC76" s="308">
        <v>0</v>
      </c>
    </row>
    <row r="77" spans="2:29" x14ac:dyDescent="0.25">
      <c r="B77" s="312" t="s">
        <v>464</v>
      </c>
      <c r="C77" s="312" t="s">
        <v>38</v>
      </c>
      <c r="D77" s="313">
        <v>465</v>
      </c>
      <c r="E77" s="313">
        <v>173</v>
      </c>
      <c r="F77" s="313">
        <v>569</v>
      </c>
      <c r="G77" s="313">
        <v>614</v>
      </c>
      <c r="H77" s="313">
        <v>586</v>
      </c>
      <c r="I77" s="313">
        <v>573</v>
      </c>
      <c r="J77" s="313">
        <v>590</v>
      </c>
      <c r="K77" s="313">
        <v>0</v>
      </c>
      <c r="L77" s="313">
        <v>0</v>
      </c>
      <c r="M77" s="313">
        <v>0</v>
      </c>
      <c r="N77" s="313">
        <v>676</v>
      </c>
      <c r="O77" s="314">
        <v>564</v>
      </c>
      <c r="P77" s="315">
        <v>784</v>
      </c>
      <c r="Q77" s="315">
        <v>386</v>
      </c>
      <c r="R77" s="316">
        <v>340</v>
      </c>
      <c r="S77" s="313">
        <v>45</v>
      </c>
      <c r="T77" s="313">
        <v>5</v>
      </c>
      <c r="U77" s="313">
        <v>26</v>
      </c>
      <c r="V77" s="313">
        <v>9</v>
      </c>
      <c r="W77" s="313">
        <v>30</v>
      </c>
      <c r="X77" s="313">
        <v>21</v>
      </c>
      <c r="Y77" s="313">
        <v>4</v>
      </c>
      <c r="Z77" s="313">
        <v>13</v>
      </c>
      <c r="AA77" s="313">
        <v>0</v>
      </c>
      <c r="AB77" s="313">
        <v>0</v>
      </c>
      <c r="AC77" s="313">
        <v>0</v>
      </c>
    </row>
    <row r="78" spans="2:29" x14ac:dyDescent="0.25">
      <c r="B78" s="307" t="s">
        <v>466</v>
      </c>
      <c r="C78" s="307" t="s">
        <v>35</v>
      </c>
      <c r="D78" s="308">
        <v>1931</v>
      </c>
      <c r="E78" s="308">
        <v>607</v>
      </c>
      <c r="F78" s="308">
        <v>2453</v>
      </c>
      <c r="G78" s="308">
        <v>2237</v>
      </c>
      <c r="H78" s="308">
        <v>1458</v>
      </c>
      <c r="I78" s="308">
        <v>2163</v>
      </c>
      <c r="J78" s="308">
        <v>1757</v>
      </c>
      <c r="K78" s="308">
        <v>1</v>
      </c>
      <c r="L78" s="308">
        <v>0</v>
      </c>
      <c r="M78" s="308">
        <v>1</v>
      </c>
      <c r="N78" s="308">
        <v>2000</v>
      </c>
      <c r="O78" s="309">
        <v>1603</v>
      </c>
      <c r="P78" s="310">
        <v>2238</v>
      </c>
      <c r="Q78" s="310">
        <v>1663</v>
      </c>
      <c r="R78" s="311">
        <v>1447</v>
      </c>
      <c r="S78" s="308">
        <v>791</v>
      </c>
      <c r="T78" s="308">
        <v>425</v>
      </c>
      <c r="U78" s="308">
        <v>252</v>
      </c>
      <c r="V78" s="308">
        <v>506</v>
      </c>
      <c r="W78" s="308">
        <v>734</v>
      </c>
      <c r="X78" s="308">
        <v>628</v>
      </c>
      <c r="Y78" s="308">
        <v>390</v>
      </c>
      <c r="Z78" s="308">
        <v>621</v>
      </c>
      <c r="AA78" s="308">
        <v>0</v>
      </c>
      <c r="AB78" s="308">
        <v>0</v>
      </c>
      <c r="AC78" s="308">
        <v>0</v>
      </c>
    </row>
    <row r="79" spans="2:29" x14ac:dyDescent="0.25">
      <c r="B79" s="312" t="s">
        <v>466</v>
      </c>
      <c r="C79" s="312" t="s">
        <v>34</v>
      </c>
      <c r="D79" s="313">
        <v>702</v>
      </c>
      <c r="E79" s="313">
        <v>240</v>
      </c>
      <c r="F79" s="313">
        <v>916</v>
      </c>
      <c r="G79" s="313">
        <v>810</v>
      </c>
      <c r="H79" s="313">
        <v>711</v>
      </c>
      <c r="I79" s="313">
        <v>753</v>
      </c>
      <c r="J79" s="313">
        <v>660</v>
      </c>
      <c r="K79" s="313">
        <v>0</v>
      </c>
      <c r="L79" s="313">
        <v>0</v>
      </c>
      <c r="M79" s="313">
        <v>0</v>
      </c>
      <c r="N79" s="313">
        <v>831</v>
      </c>
      <c r="O79" s="314">
        <v>847</v>
      </c>
      <c r="P79" s="315">
        <v>660</v>
      </c>
      <c r="Q79" s="315">
        <v>812</v>
      </c>
      <c r="R79" s="316">
        <v>748</v>
      </c>
      <c r="S79" s="313">
        <v>141</v>
      </c>
      <c r="T79" s="313">
        <v>61</v>
      </c>
      <c r="U79" s="313">
        <v>18</v>
      </c>
      <c r="V79" s="313">
        <v>47</v>
      </c>
      <c r="W79" s="313">
        <v>133</v>
      </c>
      <c r="X79" s="313">
        <v>113</v>
      </c>
      <c r="Y79" s="313">
        <v>48</v>
      </c>
      <c r="Z79" s="313">
        <v>6</v>
      </c>
      <c r="AA79" s="313">
        <v>0</v>
      </c>
      <c r="AB79" s="313">
        <v>0</v>
      </c>
      <c r="AC79" s="313">
        <v>0</v>
      </c>
    </row>
    <row r="80" spans="2:29" x14ac:dyDescent="0.25">
      <c r="B80" s="307" t="s">
        <v>466</v>
      </c>
      <c r="C80" s="307" t="s">
        <v>23</v>
      </c>
      <c r="D80" s="308">
        <v>1229</v>
      </c>
      <c r="E80" s="308">
        <v>540</v>
      </c>
      <c r="F80" s="308">
        <v>1593</v>
      </c>
      <c r="G80" s="308">
        <v>1516</v>
      </c>
      <c r="H80" s="308">
        <v>1296</v>
      </c>
      <c r="I80" s="308">
        <v>1364</v>
      </c>
      <c r="J80" s="308">
        <v>1151</v>
      </c>
      <c r="K80" s="308">
        <v>0</v>
      </c>
      <c r="L80" s="308">
        <v>0</v>
      </c>
      <c r="M80" s="308">
        <v>0</v>
      </c>
      <c r="N80" s="308">
        <v>1489</v>
      </c>
      <c r="O80" s="309">
        <v>1426</v>
      </c>
      <c r="P80" s="317">
        <v>1480</v>
      </c>
      <c r="Q80" s="318">
        <v>1309</v>
      </c>
      <c r="R80" s="311">
        <v>1231</v>
      </c>
      <c r="S80" s="308">
        <v>294</v>
      </c>
      <c r="T80" s="308">
        <v>131</v>
      </c>
      <c r="U80" s="308">
        <v>24</v>
      </c>
      <c r="V80" s="308">
        <v>67</v>
      </c>
      <c r="W80" s="308">
        <v>166</v>
      </c>
      <c r="X80" s="308">
        <v>238</v>
      </c>
      <c r="Y80" s="308">
        <v>108</v>
      </c>
      <c r="Z80" s="308">
        <v>354</v>
      </c>
      <c r="AA80" s="308">
        <v>0</v>
      </c>
      <c r="AB80" s="308">
        <v>0</v>
      </c>
      <c r="AC80" s="308">
        <v>0</v>
      </c>
    </row>
    <row r="81" spans="2:29" x14ac:dyDescent="0.25">
      <c r="B81" s="312" t="s">
        <v>466</v>
      </c>
      <c r="C81" s="312" t="s">
        <v>39</v>
      </c>
      <c r="D81" s="313">
        <v>1045</v>
      </c>
      <c r="E81" s="313">
        <v>320</v>
      </c>
      <c r="F81" s="313">
        <v>1544</v>
      </c>
      <c r="G81" s="313">
        <v>1451</v>
      </c>
      <c r="H81" s="313">
        <v>1119</v>
      </c>
      <c r="I81" s="313">
        <v>1015</v>
      </c>
      <c r="J81" s="313">
        <v>895</v>
      </c>
      <c r="K81" s="313">
        <v>0</v>
      </c>
      <c r="L81" s="313">
        <v>0</v>
      </c>
      <c r="M81" s="313">
        <v>0</v>
      </c>
      <c r="N81" s="313">
        <v>1093</v>
      </c>
      <c r="O81" s="314">
        <v>1065</v>
      </c>
      <c r="P81" s="319">
        <v>614</v>
      </c>
      <c r="Q81" s="319">
        <v>1007</v>
      </c>
      <c r="R81" s="316">
        <v>979</v>
      </c>
      <c r="S81" s="313">
        <v>120</v>
      </c>
      <c r="T81" s="313">
        <v>18</v>
      </c>
      <c r="U81" s="313">
        <v>71</v>
      </c>
      <c r="V81" s="313">
        <v>161</v>
      </c>
      <c r="W81" s="313">
        <v>289</v>
      </c>
      <c r="X81" s="313">
        <v>159</v>
      </c>
      <c r="Y81" s="313">
        <v>17</v>
      </c>
      <c r="Z81" s="313">
        <v>14</v>
      </c>
      <c r="AA81" s="313">
        <v>0</v>
      </c>
      <c r="AB81" s="313">
        <v>0</v>
      </c>
      <c r="AC81" s="313">
        <v>0</v>
      </c>
    </row>
    <row r="82" spans="2:29" x14ac:dyDescent="0.25">
      <c r="B82" s="307" t="s">
        <v>466</v>
      </c>
      <c r="C82" s="307" t="s">
        <v>36</v>
      </c>
      <c r="D82" s="308">
        <v>1484</v>
      </c>
      <c r="E82" s="308">
        <v>889</v>
      </c>
      <c r="F82" s="308">
        <v>1632</v>
      </c>
      <c r="G82" s="308">
        <v>1672</v>
      </c>
      <c r="H82" s="308">
        <v>1899</v>
      </c>
      <c r="I82" s="308">
        <v>1420</v>
      </c>
      <c r="J82" s="308">
        <v>1322</v>
      </c>
      <c r="K82" s="308">
        <v>0</v>
      </c>
      <c r="L82" s="308">
        <v>0</v>
      </c>
      <c r="M82" s="308">
        <v>0</v>
      </c>
      <c r="N82" s="308">
        <v>1622</v>
      </c>
      <c r="O82" s="309">
        <v>1600</v>
      </c>
      <c r="P82" s="310">
        <v>1679</v>
      </c>
      <c r="Q82" s="310">
        <v>1277</v>
      </c>
      <c r="R82" s="311">
        <v>1265</v>
      </c>
      <c r="S82" s="308">
        <v>165</v>
      </c>
      <c r="T82" s="308">
        <v>22</v>
      </c>
      <c r="U82" s="308">
        <v>69</v>
      </c>
      <c r="V82" s="308">
        <v>119</v>
      </c>
      <c r="W82" s="308">
        <v>223</v>
      </c>
      <c r="X82" s="308">
        <v>184</v>
      </c>
      <c r="Y82" s="308">
        <v>16</v>
      </c>
      <c r="Z82" s="308">
        <v>54</v>
      </c>
      <c r="AA82" s="308">
        <v>0</v>
      </c>
      <c r="AB82" s="308">
        <v>0</v>
      </c>
      <c r="AC82" s="308">
        <v>0</v>
      </c>
    </row>
    <row r="83" spans="2:29" x14ac:dyDescent="0.25">
      <c r="B83" s="312" t="s">
        <v>466</v>
      </c>
      <c r="C83" s="312" t="s">
        <v>21</v>
      </c>
      <c r="D83" s="313">
        <v>265</v>
      </c>
      <c r="E83" s="313">
        <v>173</v>
      </c>
      <c r="F83" s="313">
        <v>446</v>
      </c>
      <c r="G83" s="313">
        <v>601</v>
      </c>
      <c r="H83" s="313">
        <v>567</v>
      </c>
      <c r="I83" s="313">
        <v>397</v>
      </c>
      <c r="J83" s="313">
        <v>433</v>
      </c>
      <c r="K83" s="313">
        <v>1</v>
      </c>
      <c r="L83" s="313">
        <v>0</v>
      </c>
      <c r="M83" s="313">
        <v>0</v>
      </c>
      <c r="N83" s="313">
        <v>403</v>
      </c>
      <c r="O83" s="314">
        <v>457</v>
      </c>
      <c r="P83" s="319">
        <v>478</v>
      </c>
      <c r="Q83" s="319">
        <v>303</v>
      </c>
      <c r="R83" s="316">
        <v>316</v>
      </c>
      <c r="S83" s="313">
        <v>18</v>
      </c>
      <c r="T83" s="313">
        <v>2</v>
      </c>
      <c r="U83" s="313">
        <v>7</v>
      </c>
      <c r="V83" s="313">
        <v>31</v>
      </c>
      <c r="W83" s="313">
        <v>70</v>
      </c>
      <c r="X83" s="313">
        <v>15</v>
      </c>
      <c r="Y83" s="313">
        <v>1</v>
      </c>
      <c r="Z83" s="313">
        <v>8</v>
      </c>
      <c r="AA83" s="313">
        <v>0</v>
      </c>
      <c r="AB83" s="313">
        <v>0</v>
      </c>
      <c r="AC83" s="313">
        <v>0</v>
      </c>
    </row>
    <row r="84" spans="2:29" x14ac:dyDescent="0.25">
      <c r="B84" s="307" t="s">
        <v>466</v>
      </c>
      <c r="C84" s="307" t="s">
        <v>24</v>
      </c>
      <c r="D84" s="308">
        <v>1156</v>
      </c>
      <c r="E84" s="308">
        <v>525</v>
      </c>
      <c r="F84" s="308">
        <v>1777</v>
      </c>
      <c r="G84" s="308">
        <v>1940</v>
      </c>
      <c r="H84" s="308">
        <v>1484</v>
      </c>
      <c r="I84" s="308">
        <v>1440</v>
      </c>
      <c r="J84" s="308">
        <v>1396</v>
      </c>
      <c r="K84" s="308">
        <v>0</v>
      </c>
      <c r="L84" s="308">
        <v>0</v>
      </c>
      <c r="M84" s="308">
        <v>0</v>
      </c>
      <c r="N84" s="308">
        <v>2104</v>
      </c>
      <c r="O84" s="309">
        <v>1976</v>
      </c>
      <c r="P84" s="310">
        <v>2385</v>
      </c>
      <c r="Q84" s="310">
        <v>2025</v>
      </c>
      <c r="R84" s="311">
        <v>1887</v>
      </c>
      <c r="S84" s="308">
        <v>399</v>
      </c>
      <c r="T84" s="308">
        <v>153</v>
      </c>
      <c r="U84" s="308">
        <v>38</v>
      </c>
      <c r="V84" s="308">
        <v>97</v>
      </c>
      <c r="W84" s="308">
        <v>262</v>
      </c>
      <c r="X84" s="308">
        <v>361</v>
      </c>
      <c r="Y84" s="308">
        <v>128</v>
      </c>
      <c r="Z84" s="308">
        <v>128</v>
      </c>
      <c r="AA84" s="308">
        <v>0</v>
      </c>
      <c r="AB84" s="308">
        <v>0</v>
      </c>
      <c r="AC84" s="308">
        <v>0</v>
      </c>
    </row>
    <row r="85" spans="2:29" x14ac:dyDescent="0.25">
      <c r="B85" s="312" t="s">
        <v>466</v>
      </c>
      <c r="C85" s="312" t="s">
        <v>20</v>
      </c>
      <c r="D85" s="313">
        <v>2977</v>
      </c>
      <c r="E85" s="313">
        <v>1128</v>
      </c>
      <c r="F85" s="313">
        <v>5873</v>
      </c>
      <c r="G85" s="313">
        <v>5893</v>
      </c>
      <c r="H85" s="313">
        <v>5182</v>
      </c>
      <c r="I85" s="313">
        <v>5123</v>
      </c>
      <c r="J85" s="313">
        <v>4482</v>
      </c>
      <c r="K85" s="313">
        <v>0</v>
      </c>
      <c r="L85" s="313">
        <v>0</v>
      </c>
      <c r="M85" s="313">
        <v>0</v>
      </c>
      <c r="N85" s="313">
        <v>4943</v>
      </c>
      <c r="O85" s="314">
        <v>4930</v>
      </c>
      <c r="P85" s="319">
        <v>6357</v>
      </c>
      <c r="Q85" s="319">
        <v>4366</v>
      </c>
      <c r="R85" s="316">
        <v>4290</v>
      </c>
      <c r="S85" s="313">
        <v>1546</v>
      </c>
      <c r="T85" s="313">
        <v>876</v>
      </c>
      <c r="U85" s="313">
        <v>261</v>
      </c>
      <c r="V85" s="313">
        <v>517</v>
      </c>
      <c r="W85" s="313">
        <v>1016</v>
      </c>
      <c r="X85" s="313">
        <v>1375</v>
      </c>
      <c r="Y85" s="313">
        <v>844</v>
      </c>
      <c r="Z85" s="313">
        <v>566</v>
      </c>
      <c r="AA85" s="313">
        <v>0</v>
      </c>
      <c r="AB85" s="313">
        <v>0</v>
      </c>
      <c r="AC85" s="313">
        <v>0</v>
      </c>
    </row>
    <row r="86" spans="2:29" x14ac:dyDescent="0.25">
      <c r="B86" s="307" t="s">
        <v>466</v>
      </c>
      <c r="C86" s="307" t="s">
        <v>32</v>
      </c>
      <c r="D86" s="308">
        <v>2857</v>
      </c>
      <c r="E86" s="308">
        <v>934</v>
      </c>
      <c r="F86" s="308">
        <v>3711</v>
      </c>
      <c r="G86" s="308">
        <v>4070</v>
      </c>
      <c r="H86" s="308">
        <v>2857</v>
      </c>
      <c r="I86" s="308">
        <v>2719</v>
      </c>
      <c r="J86" s="308">
        <v>2569</v>
      </c>
      <c r="K86" s="308">
        <v>7</v>
      </c>
      <c r="L86" s="308">
        <v>3</v>
      </c>
      <c r="M86" s="308">
        <v>0</v>
      </c>
      <c r="N86" s="308">
        <v>3473</v>
      </c>
      <c r="O86" s="309">
        <v>3420</v>
      </c>
      <c r="P86" s="310">
        <v>2325</v>
      </c>
      <c r="Q86" s="310">
        <v>2530</v>
      </c>
      <c r="R86" s="311">
        <v>2439</v>
      </c>
      <c r="S86" s="308">
        <v>728</v>
      </c>
      <c r="T86" s="308">
        <v>348</v>
      </c>
      <c r="U86" s="308">
        <v>140</v>
      </c>
      <c r="V86" s="308">
        <v>222</v>
      </c>
      <c r="W86" s="308">
        <v>432</v>
      </c>
      <c r="X86" s="308">
        <v>568</v>
      </c>
      <c r="Y86" s="308">
        <v>307</v>
      </c>
      <c r="Z86" s="308">
        <v>55</v>
      </c>
      <c r="AA86" s="308">
        <v>0</v>
      </c>
      <c r="AB86" s="308">
        <v>0</v>
      </c>
      <c r="AC86" s="308">
        <v>0</v>
      </c>
    </row>
    <row r="87" spans="2:29" x14ac:dyDescent="0.25">
      <c r="B87" s="312" t="s">
        <v>466</v>
      </c>
      <c r="C87" s="312" t="s">
        <v>37</v>
      </c>
      <c r="D87" s="313">
        <v>836</v>
      </c>
      <c r="E87" s="313">
        <v>156</v>
      </c>
      <c r="F87" s="313">
        <v>667</v>
      </c>
      <c r="G87" s="313">
        <v>786</v>
      </c>
      <c r="H87" s="313">
        <v>622</v>
      </c>
      <c r="I87" s="313">
        <v>146</v>
      </c>
      <c r="J87" s="313">
        <v>152</v>
      </c>
      <c r="K87" s="313">
        <v>2</v>
      </c>
      <c r="L87" s="313">
        <v>1</v>
      </c>
      <c r="M87" s="313">
        <v>1</v>
      </c>
      <c r="N87" s="313">
        <v>553</v>
      </c>
      <c r="O87" s="314">
        <v>489</v>
      </c>
      <c r="P87" s="319">
        <v>644</v>
      </c>
      <c r="Q87" s="319">
        <v>487</v>
      </c>
      <c r="R87" s="316">
        <v>422</v>
      </c>
      <c r="S87" s="313">
        <v>145</v>
      </c>
      <c r="T87" s="313">
        <v>21</v>
      </c>
      <c r="U87" s="313">
        <v>33</v>
      </c>
      <c r="V87" s="313">
        <v>66</v>
      </c>
      <c r="W87" s="313">
        <v>113</v>
      </c>
      <c r="X87" s="313">
        <v>101</v>
      </c>
      <c r="Y87" s="313">
        <v>9</v>
      </c>
      <c r="Z87" s="313">
        <v>50</v>
      </c>
      <c r="AA87" s="313">
        <v>0</v>
      </c>
      <c r="AB87" s="313">
        <v>0</v>
      </c>
      <c r="AC87" s="313">
        <v>0</v>
      </c>
    </row>
    <row r="88" spans="2:29" x14ac:dyDescent="0.25">
      <c r="B88" s="307" t="s">
        <v>466</v>
      </c>
      <c r="C88" s="307" t="s">
        <v>40</v>
      </c>
      <c r="D88" s="308">
        <v>764</v>
      </c>
      <c r="E88" s="308">
        <v>404</v>
      </c>
      <c r="F88" s="308">
        <v>924</v>
      </c>
      <c r="G88" s="308">
        <v>1118</v>
      </c>
      <c r="H88" s="308">
        <v>893</v>
      </c>
      <c r="I88" s="308">
        <v>1109</v>
      </c>
      <c r="J88" s="308">
        <v>843</v>
      </c>
      <c r="K88" s="308">
        <v>0</v>
      </c>
      <c r="L88" s="308">
        <v>0</v>
      </c>
      <c r="M88" s="308">
        <v>0</v>
      </c>
      <c r="N88" s="308">
        <v>695</v>
      </c>
      <c r="O88" s="309">
        <v>935</v>
      </c>
      <c r="P88" s="310">
        <v>890</v>
      </c>
      <c r="Q88" s="310">
        <v>512</v>
      </c>
      <c r="R88" s="311">
        <v>669</v>
      </c>
      <c r="S88" s="308">
        <v>116</v>
      </c>
      <c r="T88" s="308">
        <v>72</v>
      </c>
      <c r="U88" s="308">
        <v>39</v>
      </c>
      <c r="V88" s="308">
        <v>131</v>
      </c>
      <c r="W88" s="308">
        <v>347</v>
      </c>
      <c r="X88" s="308">
        <v>177</v>
      </c>
      <c r="Y88" s="308">
        <v>83</v>
      </c>
      <c r="Z88" s="308">
        <v>79</v>
      </c>
      <c r="AA88" s="308">
        <v>0</v>
      </c>
      <c r="AB88" s="308">
        <v>0</v>
      </c>
      <c r="AC88" s="308">
        <v>0</v>
      </c>
    </row>
    <row r="89" spans="2:29" x14ac:dyDescent="0.25">
      <c r="B89" s="312" t="s">
        <v>466</v>
      </c>
      <c r="C89" s="312" t="s">
        <v>41</v>
      </c>
      <c r="D89" s="313">
        <v>888</v>
      </c>
      <c r="E89" s="313">
        <v>438</v>
      </c>
      <c r="F89" s="313">
        <v>1659</v>
      </c>
      <c r="G89" s="313">
        <v>1864</v>
      </c>
      <c r="H89" s="313">
        <v>1767</v>
      </c>
      <c r="I89" s="313">
        <v>1048</v>
      </c>
      <c r="J89" s="313">
        <v>1005</v>
      </c>
      <c r="K89" s="313">
        <v>1</v>
      </c>
      <c r="L89" s="313">
        <v>0</v>
      </c>
      <c r="M89" s="313">
        <v>0</v>
      </c>
      <c r="N89" s="313">
        <v>1808</v>
      </c>
      <c r="O89" s="314">
        <v>1607</v>
      </c>
      <c r="P89" s="319">
        <v>496</v>
      </c>
      <c r="Q89" s="319">
        <v>1535</v>
      </c>
      <c r="R89" s="316">
        <v>1443</v>
      </c>
      <c r="S89" s="313">
        <v>101</v>
      </c>
      <c r="T89" s="313">
        <v>23</v>
      </c>
      <c r="U89" s="313">
        <v>42</v>
      </c>
      <c r="V89" s="313">
        <v>36</v>
      </c>
      <c r="W89" s="313">
        <v>88</v>
      </c>
      <c r="X89" s="313">
        <v>60</v>
      </c>
      <c r="Y89" s="313">
        <v>16</v>
      </c>
      <c r="Z89" s="313">
        <v>5</v>
      </c>
      <c r="AA89" s="313">
        <v>0</v>
      </c>
      <c r="AB89" s="313">
        <v>0</v>
      </c>
      <c r="AC89" s="313">
        <v>0</v>
      </c>
    </row>
    <row r="90" spans="2:29" x14ac:dyDescent="0.25">
      <c r="B90" s="307" t="s">
        <v>466</v>
      </c>
      <c r="C90" s="307" t="s">
        <v>28</v>
      </c>
      <c r="D90" s="308">
        <v>1832</v>
      </c>
      <c r="E90" s="308">
        <v>209</v>
      </c>
      <c r="F90" s="308">
        <v>2090</v>
      </c>
      <c r="G90" s="308">
        <v>2208</v>
      </c>
      <c r="H90" s="308">
        <v>2102</v>
      </c>
      <c r="I90" s="308">
        <v>1500</v>
      </c>
      <c r="J90" s="308">
        <v>1257</v>
      </c>
      <c r="K90" s="308">
        <v>0</v>
      </c>
      <c r="L90" s="308">
        <v>0</v>
      </c>
      <c r="M90" s="308">
        <v>0</v>
      </c>
      <c r="N90" s="308">
        <v>1813</v>
      </c>
      <c r="O90" s="309">
        <v>1764</v>
      </c>
      <c r="P90" s="310">
        <v>2332</v>
      </c>
      <c r="Q90" s="310">
        <v>1778</v>
      </c>
      <c r="R90" s="311">
        <v>1630</v>
      </c>
      <c r="S90" s="308">
        <v>533</v>
      </c>
      <c r="T90" s="308">
        <v>98</v>
      </c>
      <c r="U90" s="308">
        <v>99</v>
      </c>
      <c r="V90" s="308">
        <v>242</v>
      </c>
      <c r="W90" s="308">
        <v>454</v>
      </c>
      <c r="X90" s="308">
        <v>478</v>
      </c>
      <c r="Y90" s="308">
        <v>91</v>
      </c>
      <c r="Z90" s="308">
        <v>113</v>
      </c>
      <c r="AA90" s="308">
        <v>0</v>
      </c>
      <c r="AB90" s="308">
        <v>0</v>
      </c>
      <c r="AC90" s="308">
        <v>0</v>
      </c>
    </row>
    <row r="91" spans="2:29" x14ac:dyDescent="0.25">
      <c r="B91" s="312" t="s">
        <v>466</v>
      </c>
      <c r="C91" s="312" t="s">
        <v>33</v>
      </c>
      <c r="D91" s="313">
        <v>2728</v>
      </c>
      <c r="E91" s="313">
        <v>1103</v>
      </c>
      <c r="F91" s="313">
        <v>3205</v>
      </c>
      <c r="G91" s="313">
        <v>3181</v>
      </c>
      <c r="H91" s="313">
        <v>2759</v>
      </c>
      <c r="I91" s="313">
        <v>2700</v>
      </c>
      <c r="J91" s="313">
        <v>2395</v>
      </c>
      <c r="K91" s="313">
        <v>1</v>
      </c>
      <c r="L91" s="313">
        <v>0</v>
      </c>
      <c r="M91" s="313">
        <v>0</v>
      </c>
      <c r="N91" s="313">
        <v>3087</v>
      </c>
      <c r="O91" s="314">
        <v>2688</v>
      </c>
      <c r="P91" s="319">
        <v>2527</v>
      </c>
      <c r="Q91" s="319">
        <v>2824</v>
      </c>
      <c r="R91" s="316">
        <v>2513</v>
      </c>
      <c r="S91" s="313">
        <v>793</v>
      </c>
      <c r="T91" s="313">
        <v>310</v>
      </c>
      <c r="U91" s="313">
        <v>170</v>
      </c>
      <c r="V91" s="313">
        <v>395</v>
      </c>
      <c r="W91" s="313">
        <v>707</v>
      </c>
      <c r="X91" s="313">
        <v>601</v>
      </c>
      <c r="Y91" s="313">
        <v>247</v>
      </c>
      <c r="Z91" s="313">
        <v>485</v>
      </c>
      <c r="AA91" s="313">
        <v>0</v>
      </c>
      <c r="AB91" s="313">
        <v>0</v>
      </c>
      <c r="AC91" s="313">
        <v>0</v>
      </c>
    </row>
    <row r="92" spans="2:29" x14ac:dyDescent="0.25">
      <c r="B92" s="307" t="s">
        <v>466</v>
      </c>
      <c r="C92" s="307" t="s">
        <v>30</v>
      </c>
      <c r="D92" s="308">
        <v>649</v>
      </c>
      <c r="E92" s="308">
        <v>204</v>
      </c>
      <c r="F92" s="308">
        <v>836</v>
      </c>
      <c r="G92" s="308">
        <v>935</v>
      </c>
      <c r="H92" s="308">
        <v>907</v>
      </c>
      <c r="I92" s="308">
        <v>742</v>
      </c>
      <c r="J92" s="308">
        <v>677</v>
      </c>
      <c r="K92" s="308">
        <v>1</v>
      </c>
      <c r="L92" s="308">
        <v>1</v>
      </c>
      <c r="M92" s="308">
        <v>0</v>
      </c>
      <c r="N92" s="308">
        <v>851</v>
      </c>
      <c r="O92" s="309">
        <v>963</v>
      </c>
      <c r="P92" s="310">
        <v>678</v>
      </c>
      <c r="Q92" s="310">
        <v>693</v>
      </c>
      <c r="R92" s="311">
        <v>740</v>
      </c>
      <c r="S92" s="308">
        <v>146</v>
      </c>
      <c r="T92" s="308">
        <v>46</v>
      </c>
      <c r="U92" s="308">
        <v>31</v>
      </c>
      <c r="V92" s="308">
        <v>57</v>
      </c>
      <c r="W92" s="308">
        <v>103</v>
      </c>
      <c r="X92" s="308">
        <v>129</v>
      </c>
      <c r="Y92" s="308">
        <v>51</v>
      </c>
      <c r="Z92" s="308">
        <v>54</v>
      </c>
      <c r="AA92" s="308">
        <v>0</v>
      </c>
      <c r="AB92" s="308">
        <v>0</v>
      </c>
      <c r="AC92" s="308">
        <v>0</v>
      </c>
    </row>
    <row r="93" spans="2:29" x14ac:dyDescent="0.25">
      <c r="B93" s="312" t="s">
        <v>466</v>
      </c>
      <c r="C93" s="312" t="s">
        <v>22</v>
      </c>
      <c r="D93" s="313">
        <v>413</v>
      </c>
      <c r="E93" s="313">
        <v>54</v>
      </c>
      <c r="F93" s="313">
        <v>791</v>
      </c>
      <c r="G93" s="313">
        <v>781</v>
      </c>
      <c r="H93" s="313">
        <v>754</v>
      </c>
      <c r="I93" s="313">
        <v>666</v>
      </c>
      <c r="J93" s="313">
        <v>635</v>
      </c>
      <c r="K93" s="313">
        <v>0</v>
      </c>
      <c r="L93" s="313">
        <v>0</v>
      </c>
      <c r="M93" s="313">
        <v>0</v>
      </c>
      <c r="N93" s="313">
        <v>598</v>
      </c>
      <c r="O93" s="314">
        <v>596</v>
      </c>
      <c r="P93" s="319">
        <v>709</v>
      </c>
      <c r="Q93" s="319">
        <v>564</v>
      </c>
      <c r="R93" s="316">
        <v>551</v>
      </c>
      <c r="S93" s="313">
        <v>195</v>
      </c>
      <c r="T93" s="313">
        <v>34</v>
      </c>
      <c r="U93" s="313">
        <v>41</v>
      </c>
      <c r="V93" s="313">
        <v>95</v>
      </c>
      <c r="W93" s="313">
        <v>173</v>
      </c>
      <c r="X93" s="313">
        <v>199</v>
      </c>
      <c r="Y93" s="313">
        <v>34</v>
      </c>
      <c r="Z93" s="313">
        <v>63</v>
      </c>
      <c r="AA93" s="313">
        <v>0</v>
      </c>
      <c r="AB93" s="313">
        <v>0</v>
      </c>
      <c r="AC93" s="313">
        <v>0</v>
      </c>
    </row>
    <row r="94" spans="2:29" x14ac:dyDescent="0.25">
      <c r="B94" s="307" t="s">
        <v>466</v>
      </c>
      <c r="C94" s="307" t="s">
        <v>31</v>
      </c>
      <c r="D94" s="308">
        <v>3274</v>
      </c>
      <c r="E94" s="308">
        <v>732</v>
      </c>
      <c r="F94" s="308">
        <v>3877</v>
      </c>
      <c r="G94" s="308">
        <v>4213</v>
      </c>
      <c r="H94" s="308">
        <v>3296</v>
      </c>
      <c r="I94" s="308">
        <v>2938</v>
      </c>
      <c r="J94" s="308">
        <v>2529</v>
      </c>
      <c r="K94" s="308">
        <v>3</v>
      </c>
      <c r="L94" s="308">
        <v>1</v>
      </c>
      <c r="M94" s="308">
        <v>1</v>
      </c>
      <c r="N94" s="308">
        <v>2928</v>
      </c>
      <c r="O94" s="309">
        <v>2739</v>
      </c>
      <c r="P94" s="310">
        <v>2159</v>
      </c>
      <c r="Q94" s="310">
        <v>2104</v>
      </c>
      <c r="R94" s="311">
        <v>1978</v>
      </c>
      <c r="S94" s="308">
        <v>474</v>
      </c>
      <c r="T94" s="308">
        <v>413</v>
      </c>
      <c r="U94" s="308">
        <v>146</v>
      </c>
      <c r="V94" s="308">
        <v>141</v>
      </c>
      <c r="W94" s="308">
        <v>256</v>
      </c>
      <c r="X94" s="308">
        <v>266</v>
      </c>
      <c r="Y94" s="308">
        <v>275</v>
      </c>
      <c r="Z94" s="308">
        <v>189</v>
      </c>
      <c r="AA94" s="308">
        <v>0</v>
      </c>
      <c r="AB94" s="308">
        <v>0</v>
      </c>
      <c r="AC94" s="308">
        <v>0</v>
      </c>
    </row>
    <row r="95" spans="2:29" x14ac:dyDescent="0.25">
      <c r="B95" s="312" t="s">
        <v>466</v>
      </c>
      <c r="C95" s="312" t="s">
        <v>25</v>
      </c>
      <c r="D95" s="313">
        <v>660</v>
      </c>
      <c r="E95" s="313">
        <v>464</v>
      </c>
      <c r="F95" s="313">
        <v>899</v>
      </c>
      <c r="G95" s="313">
        <v>985</v>
      </c>
      <c r="H95" s="313">
        <v>877</v>
      </c>
      <c r="I95" s="313">
        <v>687</v>
      </c>
      <c r="J95" s="313">
        <v>652</v>
      </c>
      <c r="K95" s="313">
        <v>1</v>
      </c>
      <c r="L95" s="313">
        <v>0</v>
      </c>
      <c r="M95" s="313">
        <v>0</v>
      </c>
      <c r="N95" s="313">
        <v>839</v>
      </c>
      <c r="O95" s="314">
        <v>846</v>
      </c>
      <c r="P95" s="319">
        <v>387</v>
      </c>
      <c r="Q95" s="319">
        <v>767</v>
      </c>
      <c r="R95" s="316">
        <v>768</v>
      </c>
      <c r="S95" s="313">
        <v>149</v>
      </c>
      <c r="T95" s="313">
        <v>27</v>
      </c>
      <c r="U95" s="313">
        <v>24</v>
      </c>
      <c r="V95" s="313">
        <v>75</v>
      </c>
      <c r="W95" s="313">
        <v>156</v>
      </c>
      <c r="X95" s="313">
        <v>142</v>
      </c>
      <c r="Y95" s="313">
        <v>25</v>
      </c>
      <c r="Z95" s="313">
        <v>11</v>
      </c>
      <c r="AA95" s="313">
        <v>0</v>
      </c>
      <c r="AB95" s="313">
        <v>0</v>
      </c>
      <c r="AC95" s="313">
        <v>0</v>
      </c>
    </row>
    <row r="96" spans="2:29" x14ac:dyDescent="0.25">
      <c r="B96" s="307" t="s">
        <v>466</v>
      </c>
      <c r="C96" s="307" t="s">
        <v>934</v>
      </c>
      <c r="D96" s="308">
        <v>529</v>
      </c>
      <c r="E96" s="308">
        <v>238</v>
      </c>
      <c r="F96" s="308">
        <v>894</v>
      </c>
      <c r="G96" s="308">
        <v>937</v>
      </c>
      <c r="H96" s="308">
        <v>742</v>
      </c>
      <c r="I96" s="308">
        <v>751</v>
      </c>
      <c r="J96" s="308">
        <v>753</v>
      </c>
      <c r="K96" s="308">
        <v>0</v>
      </c>
      <c r="L96" s="308">
        <v>0</v>
      </c>
      <c r="M96" s="308">
        <v>0</v>
      </c>
      <c r="N96" s="308">
        <v>842</v>
      </c>
      <c r="O96" s="309">
        <v>817</v>
      </c>
      <c r="P96" s="310">
        <v>670</v>
      </c>
      <c r="Q96" s="310">
        <v>791</v>
      </c>
      <c r="R96" s="311">
        <v>744</v>
      </c>
      <c r="S96" s="308">
        <v>263</v>
      </c>
      <c r="T96" s="308">
        <v>106</v>
      </c>
      <c r="U96" s="308">
        <v>35</v>
      </c>
      <c r="V96" s="308">
        <v>69</v>
      </c>
      <c r="W96" s="308">
        <v>130</v>
      </c>
      <c r="X96" s="308">
        <v>238</v>
      </c>
      <c r="Y96" s="308">
        <v>106</v>
      </c>
      <c r="Z96" s="308">
        <v>27</v>
      </c>
      <c r="AA96" s="308">
        <v>0</v>
      </c>
      <c r="AB96" s="308">
        <v>0</v>
      </c>
      <c r="AC96" s="308">
        <v>0</v>
      </c>
    </row>
    <row r="97" spans="2:29" x14ac:dyDescent="0.25">
      <c r="B97" s="312" t="s">
        <v>466</v>
      </c>
      <c r="C97" s="312" t="s">
        <v>29</v>
      </c>
      <c r="D97" s="313">
        <v>876</v>
      </c>
      <c r="E97" s="313">
        <v>327</v>
      </c>
      <c r="F97" s="313">
        <v>1294</v>
      </c>
      <c r="G97" s="313">
        <v>1370</v>
      </c>
      <c r="H97" s="313">
        <v>1236</v>
      </c>
      <c r="I97" s="313">
        <v>1075</v>
      </c>
      <c r="J97" s="313">
        <v>1101</v>
      </c>
      <c r="K97" s="313">
        <v>4</v>
      </c>
      <c r="L97" s="313">
        <v>0</v>
      </c>
      <c r="M97" s="313">
        <v>0</v>
      </c>
      <c r="N97" s="313">
        <v>1401</v>
      </c>
      <c r="O97" s="314">
        <v>1459</v>
      </c>
      <c r="P97" s="319">
        <v>939</v>
      </c>
      <c r="Q97" s="319">
        <v>1298</v>
      </c>
      <c r="R97" s="316">
        <v>1310</v>
      </c>
      <c r="S97" s="313">
        <v>159</v>
      </c>
      <c r="T97" s="313">
        <v>69</v>
      </c>
      <c r="U97" s="313">
        <v>47</v>
      </c>
      <c r="V97" s="313">
        <v>131</v>
      </c>
      <c r="W97" s="313">
        <v>288</v>
      </c>
      <c r="X97" s="313">
        <v>150</v>
      </c>
      <c r="Y97" s="313">
        <v>68</v>
      </c>
      <c r="Z97" s="313">
        <v>35</v>
      </c>
      <c r="AA97" s="313">
        <v>0</v>
      </c>
      <c r="AB97" s="313">
        <v>0</v>
      </c>
      <c r="AC97" s="313">
        <v>0</v>
      </c>
    </row>
    <row r="98" spans="2:29" x14ac:dyDescent="0.25">
      <c r="B98" s="307" t="s">
        <v>466</v>
      </c>
      <c r="C98" s="307" t="s">
        <v>27</v>
      </c>
      <c r="D98" s="308">
        <v>1040</v>
      </c>
      <c r="E98" s="308">
        <v>318</v>
      </c>
      <c r="F98" s="308">
        <v>945</v>
      </c>
      <c r="G98" s="308">
        <v>930</v>
      </c>
      <c r="H98" s="308">
        <v>964</v>
      </c>
      <c r="I98" s="308">
        <v>896</v>
      </c>
      <c r="J98" s="308">
        <v>711</v>
      </c>
      <c r="K98" s="308">
        <v>0</v>
      </c>
      <c r="L98" s="308">
        <v>0</v>
      </c>
      <c r="M98" s="308">
        <v>0</v>
      </c>
      <c r="N98" s="308">
        <v>638</v>
      </c>
      <c r="O98" s="309">
        <v>629</v>
      </c>
      <c r="P98" s="310">
        <v>135</v>
      </c>
      <c r="Q98" s="310">
        <v>569</v>
      </c>
      <c r="R98" s="311">
        <v>566</v>
      </c>
      <c r="S98" s="308">
        <v>85</v>
      </c>
      <c r="T98" s="308">
        <v>22</v>
      </c>
      <c r="U98" s="308">
        <v>43</v>
      </c>
      <c r="V98" s="308">
        <v>51</v>
      </c>
      <c r="W98" s="308">
        <v>130</v>
      </c>
      <c r="X98" s="308">
        <v>74</v>
      </c>
      <c r="Y98" s="308">
        <v>20</v>
      </c>
      <c r="Z98" s="308">
        <v>2</v>
      </c>
      <c r="AA98" s="308">
        <v>0</v>
      </c>
      <c r="AB98" s="308">
        <v>0</v>
      </c>
      <c r="AC98" s="308">
        <v>0</v>
      </c>
    </row>
    <row r="99" spans="2:29" x14ac:dyDescent="0.25">
      <c r="B99" s="312" t="s">
        <v>466</v>
      </c>
      <c r="C99" s="312" t="s">
        <v>38</v>
      </c>
      <c r="D99" s="313">
        <v>358</v>
      </c>
      <c r="E99" s="313">
        <v>138</v>
      </c>
      <c r="F99" s="313">
        <v>544</v>
      </c>
      <c r="G99" s="313">
        <v>575</v>
      </c>
      <c r="H99" s="313">
        <v>584</v>
      </c>
      <c r="I99" s="313">
        <v>387</v>
      </c>
      <c r="J99" s="313">
        <v>409</v>
      </c>
      <c r="K99" s="313">
        <v>2</v>
      </c>
      <c r="L99" s="313">
        <v>1</v>
      </c>
      <c r="M99" s="313">
        <v>1</v>
      </c>
      <c r="N99" s="313">
        <v>491</v>
      </c>
      <c r="O99" s="314">
        <v>534</v>
      </c>
      <c r="P99" s="315">
        <v>348</v>
      </c>
      <c r="Q99" s="315">
        <v>323</v>
      </c>
      <c r="R99" s="316">
        <v>335</v>
      </c>
      <c r="S99" s="313">
        <v>86</v>
      </c>
      <c r="T99" s="313">
        <v>31</v>
      </c>
      <c r="U99" s="313">
        <v>32</v>
      </c>
      <c r="V99" s="313">
        <v>30</v>
      </c>
      <c r="W99" s="313">
        <v>34</v>
      </c>
      <c r="X99" s="313">
        <v>33</v>
      </c>
      <c r="Y99" s="313">
        <v>14</v>
      </c>
      <c r="Z99" s="313">
        <v>3</v>
      </c>
      <c r="AA99" s="313">
        <v>0</v>
      </c>
      <c r="AB99" s="313">
        <v>0</v>
      </c>
      <c r="AC99" s="313">
        <v>0</v>
      </c>
    </row>
    <row r="100" spans="2:29" x14ac:dyDescent="0.25">
      <c r="B100" s="307" t="s">
        <v>465</v>
      </c>
      <c r="C100" s="307" t="s">
        <v>35</v>
      </c>
      <c r="D100" s="308">
        <v>1068</v>
      </c>
      <c r="E100" s="308">
        <v>698</v>
      </c>
      <c r="F100" s="308">
        <v>2072</v>
      </c>
      <c r="G100" s="308">
        <v>2140</v>
      </c>
      <c r="H100" s="308">
        <v>1270</v>
      </c>
      <c r="I100" s="308">
        <v>1915</v>
      </c>
      <c r="J100" s="308">
        <v>1558</v>
      </c>
      <c r="K100" s="308">
        <v>0</v>
      </c>
      <c r="L100" s="308">
        <v>0</v>
      </c>
      <c r="M100" s="308">
        <v>0</v>
      </c>
      <c r="N100" s="308">
        <v>1584</v>
      </c>
      <c r="O100" s="309">
        <v>1279</v>
      </c>
      <c r="P100" s="310">
        <v>2012</v>
      </c>
      <c r="Q100" s="310">
        <v>1030</v>
      </c>
      <c r="R100" s="311">
        <v>887</v>
      </c>
      <c r="S100" s="308">
        <v>424</v>
      </c>
      <c r="T100" s="308">
        <v>189</v>
      </c>
      <c r="U100" s="308">
        <v>68</v>
      </c>
      <c r="V100" s="308">
        <v>282</v>
      </c>
      <c r="W100" s="308">
        <v>507</v>
      </c>
      <c r="X100" s="308">
        <v>360</v>
      </c>
      <c r="Y100" s="308">
        <v>151</v>
      </c>
      <c r="Z100" s="308">
        <v>333</v>
      </c>
      <c r="AA100" s="308">
        <v>0</v>
      </c>
      <c r="AB100" s="308">
        <v>0</v>
      </c>
      <c r="AC100" s="308">
        <v>0</v>
      </c>
    </row>
    <row r="101" spans="2:29" x14ac:dyDescent="0.25">
      <c r="B101" s="312" t="s">
        <v>465</v>
      </c>
      <c r="C101" s="312" t="s">
        <v>34</v>
      </c>
      <c r="D101" s="313">
        <v>497</v>
      </c>
      <c r="E101" s="313">
        <v>267</v>
      </c>
      <c r="F101" s="313">
        <v>709</v>
      </c>
      <c r="G101" s="313">
        <v>620</v>
      </c>
      <c r="H101" s="313">
        <v>590</v>
      </c>
      <c r="I101" s="313">
        <v>825</v>
      </c>
      <c r="J101" s="313">
        <v>696</v>
      </c>
      <c r="K101" s="313">
        <v>0</v>
      </c>
      <c r="L101" s="313">
        <v>0</v>
      </c>
      <c r="M101" s="313">
        <v>0</v>
      </c>
      <c r="N101" s="313">
        <v>722</v>
      </c>
      <c r="O101" s="314">
        <v>550</v>
      </c>
      <c r="P101" s="315">
        <v>849</v>
      </c>
      <c r="Q101" s="315">
        <v>649</v>
      </c>
      <c r="R101" s="316">
        <v>543</v>
      </c>
      <c r="S101" s="313">
        <v>83</v>
      </c>
      <c r="T101" s="313">
        <v>47</v>
      </c>
      <c r="U101" s="313">
        <v>6</v>
      </c>
      <c r="V101" s="313">
        <v>26</v>
      </c>
      <c r="W101" s="313">
        <v>67</v>
      </c>
      <c r="X101" s="313">
        <v>56</v>
      </c>
      <c r="Y101" s="313">
        <v>25</v>
      </c>
      <c r="Z101" s="313">
        <v>14</v>
      </c>
      <c r="AA101" s="313">
        <v>0</v>
      </c>
      <c r="AB101" s="313">
        <v>0</v>
      </c>
      <c r="AC101" s="313">
        <v>0</v>
      </c>
    </row>
    <row r="102" spans="2:29" x14ac:dyDescent="0.25">
      <c r="B102" s="307" t="s">
        <v>465</v>
      </c>
      <c r="C102" s="307" t="s">
        <v>23</v>
      </c>
      <c r="D102" s="308">
        <v>909</v>
      </c>
      <c r="E102" s="308">
        <v>636</v>
      </c>
      <c r="F102" s="308">
        <v>1520</v>
      </c>
      <c r="G102" s="308">
        <v>1451</v>
      </c>
      <c r="H102" s="308">
        <v>1064</v>
      </c>
      <c r="I102" s="308">
        <v>1295</v>
      </c>
      <c r="J102" s="308">
        <v>1087</v>
      </c>
      <c r="K102" s="308">
        <v>0</v>
      </c>
      <c r="L102" s="308">
        <v>0</v>
      </c>
      <c r="M102" s="308">
        <v>0</v>
      </c>
      <c r="N102" s="308">
        <v>1382</v>
      </c>
      <c r="O102" s="309">
        <v>1290</v>
      </c>
      <c r="P102" s="317">
        <v>1615</v>
      </c>
      <c r="Q102" s="318">
        <v>1286</v>
      </c>
      <c r="R102" s="311">
        <v>1191</v>
      </c>
      <c r="S102" s="308">
        <v>226</v>
      </c>
      <c r="T102" s="308">
        <v>178</v>
      </c>
      <c r="U102" s="308">
        <v>19</v>
      </c>
      <c r="V102" s="308">
        <v>38</v>
      </c>
      <c r="W102" s="308">
        <v>111</v>
      </c>
      <c r="X102" s="308">
        <v>146</v>
      </c>
      <c r="Y102" s="308">
        <v>142</v>
      </c>
      <c r="Z102" s="308">
        <v>417</v>
      </c>
      <c r="AA102" s="308">
        <v>0</v>
      </c>
      <c r="AB102" s="308">
        <v>0</v>
      </c>
      <c r="AC102" s="308">
        <v>0</v>
      </c>
    </row>
    <row r="103" spans="2:29" x14ac:dyDescent="0.25">
      <c r="B103" s="312" t="s">
        <v>465</v>
      </c>
      <c r="C103" s="312" t="s">
        <v>39</v>
      </c>
      <c r="D103" s="313">
        <v>704</v>
      </c>
      <c r="E103" s="313">
        <v>24</v>
      </c>
      <c r="F103" s="313">
        <v>425</v>
      </c>
      <c r="G103" s="313">
        <v>446</v>
      </c>
      <c r="H103" s="313">
        <v>355</v>
      </c>
      <c r="I103" s="313">
        <v>490</v>
      </c>
      <c r="J103" s="313">
        <v>387</v>
      </c>
      <c r="K103" s="313">
        <v>0</v>
      </c>
      <c r="L103" s="313">
        <v>0</v>
      </c>
      <c r="M103" s="313">
        <v>0</v>
      </c>
      <c r="N103" s="313">
        <v>474</v>
      </c>
      <c r="O103" s="314">
        <v>328</v>
      </c>
      <c r="P103" s="319">
        <v>1013</v>
      </c>
      <c r="Q103" s="319">
        <v>441</v>
      </c>
      <c r="R103" s="316">
        <v>303</v>
      </c>
      <c r="S103" s="313">
        <v>61</v>
      </c>
      <c r="T103" s="313">
        <v>7</v>
      </c>
      <c r="U103" s="313">
        <v>6</v>
      </c>
      <c r="V103" s="313">
        <v>13</v>
      </c>
      <c r="W103" s="313">
        <v>66</v>
      </c>
      <c r="X103" s="313">
        <v>39</v>
      </c>
      <c r="Y103" s="313">
        <v>3</v>
      </c>
      <c r="Z103" s="313">
        <v>19</v>
      </c>
      <c r="AA103" s="313">
        <v>0</v>
      </c>
      <c r="AB103" s="313">
        <v>0</v>
      </c>
      <c r="AC103" s="313">
        <v>0</v>
      </c>
    </row>
    <row r="104" spans="2:29" x14ac:dyDescent="0.25">
      <c r="B104" s="307" t="s">
        <v>465</v>
      </c>
      <c r="C104" s="307" t="s">
        <v>36</v>
      </c>
      <c r="D104" s="308">
        <v>1248</v>
      </c>
      <c r="E104" s="308">
        <v>636</v>
      </c>
      <c r="F104" s="308">
        <v>1165</v>
      </c>
      <c r="G104" s="308">
        <v>1334</v>
      </c>
      <c r="H104" s="308">
        <v>1320</v>
      </c>
      <c r="I104" s="308">
        <v>1172</v>
      </c>
      <c r="J104" s="308">
        <v>1229</v>
      </c>
      <c r="K104" s="308">
        <v>0</v>
      </c>
      <c r="L104" s="308">
        <v>0</v>
      </c>
      <c r="M104" s="308">
        <v>0</v>
      </c>
      <c r="N104" s="308">
        <v>1444</v>
      </c>
      <c r="O104" s="309">
        <v>1454</v>
      </c>
      <c r="P104" s="310">
        <v>1947</v>
      </c>
      <c r="Q104" s="310">
        <v>1146</v>
      </c>
      <c r="R104" s="311">
        <v>1134</v>
      </c>
      <c r="S104" s="308">
        <v>144</v>
      </c>
      <c r="T104" s="308">
        <v>17</v>
      </c>
      <c r="U104" s="308">
        <v>44</v>
      </c>
      <c r="V104" s="308">
        <v>77</v>
      </c>
      <c r="W104" s="308">
        <v>148</v>
      </c>
      <c r="X104" s="308">
        <v>130</v>
      </c>
      <c r="Y104" s="308">
        <v>12</v>
      </c>
      <c r="Z104" s="308">
        <v>82</v>
      </c>
      <c r="AA104" s="308">
        <v>0</v>
      </c>
      <c r="AB104" s="308">
        <v>0</v>
      </c>
      <c r="AC104" s="308">
        <v>0</v>
      </c>
    </row>
    <row r="105" spans="2:29" x14ac:dyDescent="0.25">
      <c r="B105" s="312" t="s">
        <v>465</v>
      </c>
      <c r="C105" s="312" t="s">
        <v>21</v>
      </c>
      <c r="D105" s="313">
        <v>299</v>
      </c>
      <c r="E105" s="313">
        <v>175</v>
      </c>
      <c r="F105" s="313">
        <v>455</v>
      </c>
      <c r="G105" s="313">
        <v>545</v>
      </c>
      <c r="H105" s="313">
        <v>524</v>
      </c>
      <c r="I105" s="313">
        <v>398</v>
      </c>
      <c r="J105" s="313">
        <v>428</v>
      </c>
      <c r="K105" s="313">
        <v>0</v>
      </c>
      <c r="L105" s="313">
        <v>0</v>
      </c>
      <c r="M105" s="313">
        <v>0</v>
      </c>
      <c r="N105" s="313">
        <v>298</v>
      </c>
      <c r="O105" s="314">
        <v>348</v>
      </c>
      <c r="P105" s="319">
        <v>492</v>
      </c>
      <c r="Q105" s="319">
        <v>300</v>
      </c>
      <c r="R105" s="316">
        <v>327</v>
      </c>
      <c r="S105" s="313">
        <v>14</v>
      </c>
      <c r="T105" s="313">
        <v>5</v>
      </c>
      <c r="U105" s="313">
        <v>2</v>
      </c>
      <c r="V105" s="313">
        <v>13</v>
      </c>
      <c r="W105" s="313">
        <v>25</v>
      </c>
      <c r="X105" s="313">
        <v>12</v>
      </c>
      <c r="Y105" s="313">
        <v>4</v>
      </c>
      <c r="Z105" s="313">
        <v>9</v>
      </c>
      <c r="AA105" s="313">
        <v>0</v>
      </c>
      <c r="AB105" s="313">
        <v>0</v>
      </c>
      <c r="AC105" s="313">
        <v>0</v>
      </c>
    </row>
    <row r="106" spans="2:29" x14ac:dyDescent="0.25">
      <c r="B106" s="307" t="s">
        <v>465</v>
      </c>
      <c r="C106" s="307" t="s">
        <v>24</v>
      </c>
      <c r="D106" s="308">
        <v>1435</v>
      </c>
      <c r="E106" s="308">
        <v>431</v>
      </c>
      <c r="F106" s="308">
        <v>1228</v>
      </c>
      <c r="G106" s="308">
        <v>1338</v>
      </c>
      <c r="H106" s="308">
        <v>1011</v>
      </c>
      <c r="I106" s="308">
        <v>1348</v>
      </c>
      <c r="J106" s="308">
        <v>1414</v>
      </c>
      <c r="K106" s="308">
        <v>0</v>
      </c>
      <c r="L106" s="308">
        <v>0</v>
      </c>
      <c r="M106" s="308">
        <v>0</v>
      </c>
      <c r="N106" s="308">
        <v>985</v>
      </c>
      <c r="O106" s="309">
        <v>813</v>
      </c>
      <c r="P106" s="310">
        <v>1389</v>
      </c>
      <c r="Q106" s="310">
        <v>827</v>
      </c>
      <c r="R106" s="311">
        <v>669</v>
      </c>
      <c r="S106" s="308">
        <v>110</v>
      </c>
      <c r="T106" s="308">
        <v>62</v>
      </c>
      <c r="U106" s="308">
        <v>5</v>
      </c>
      <c r="V106" s="308">
        <v>19</v>
      </c>
      <c r="W106" s="308">
        <v>83</v>
      </c>
      <c r="X106" s="308">
        <v>85</v>
      </c>
      <c r="Y106" s="308">
        <v>55</v>
      </c>
      <c r="Z106" s="308">
        <v>36</v>
      </c>
      <c r="AA106" s="308">
        <v>0</v>
      </c>
      <c r="AB106" s="308">
        <v>0</v>
      </c>
      <c r="AC106" s="308">
        <v>0</v>
      </c>
    </row>
    <row r="107" spans="2:29" x14ac:dyDescent="0.25">
      <c r="B107" s="312" t="s">
        <v>465</v>
      </c>
      <c r="C107" s="312" t="s">
        <v>20</v>
      </c>
      <c r="D107" s="313">
        <v>3270</v>
      </c>
      <c r="E107" s="313">
        <v>1121</v>
      </c>
      <c r="F107" s="313">
        <v>5832</v>
      </c>
      <c r="G107" s="313">
        <v>5540</v>
      </c>
      <c r="H107" s="313">
        <v>4653</v>
      </c>
      <c r="I107" s="313">
        <v>4936</v>
      </c>
      <c r="J107" s="313">
        <v>4850</v>
      </c>
      <c r="K107" s="313">
        <v>2</v>
      </c>
      <c r="L107" s="313">
        <v>1</v>
      </c>
      <c r="M107" s="313">
        <v>0</v>
      </c>
      <c r="N107" s="313">
        <v>4367</v>
      </c>
      <c r="O107" s="314">
        <v>4099</v>
      </c>
      <c r="P107" s="319">
        <v>5875</v>
      </c>
      <c r="Q107" s="319">
        <v>3236</v>
      </c>
      <c r="R107" s="316">
        <v>3104</v>
      </c>
      <c r="S107" s="313">
        <v>649</v>
      </c>
      <c r="T107" s="313">
        <v>453</v>
      </c>
      <c r="U107" s="313">
        <v>106</v>
      </c>
      <c r="V107" s="313">
        <v>291</v>
      </c>
      <c r="W107" s="313">
        <v>676</v>
      </c>
      <c r="X107" s="313">
        <v>594</v>
      </c>
      <c r="Y107" s="313">
        <v>406</v>
      </c>
      <c r="Z107" s="313">
        <v>262</v>
      </c>
      <c r="AA107" s="313">
        <v>0</v>
      </c>
      <c r="AB107" s="313">
        <v>0</v>
      </c>
      <c r="AC107" s="313">
        <v>0</v>
      </c>
    </row>
    <row r="108" spans="2:29" x14ac:dyDescent="0.25">
      <c r="B108" s="307" t="s">
        <v>465</v>
      </c>
      <c r="C108" s="307" t="s">
        <v>32</v>
      </c>
      <c r="D108" s="308">
        <v>2637</v>
      </c>
      <c r="E108" s="308">
        <v>806</v>
      </c>
      <c r="F108" s="308">
        <v>3232</v>
      </c>
      <c r="G108" s="308">
        <v>3245</v>
      </c>
      <c r="H108" s="308">
        <v>2214</v>
      </c>
      <c r="I108" s="308">
        <v>3264</v>
      </c>
      <c r="J108" s="308">
        <v>2620</v>
      </c>
      <c r="K108" s="308">
        <v>4</v>
      </c>
      <c r="L108" s="308">
        <v>3</v>
      </c>
      <c r="M108" s="308">
        <v>1</v>
      </c>
      <c r="N108" s="308">
        <v>3321</v>
      </c>
      <c r="O108" s="309">
        <v>3249</v>
      </c>
      <c r="P108" s="310">
        <v>1701</v>
      </c>
      <c r="Q108" s="310">
        <v>2690</v>
      </c>
      <c r="R108" s="311">
        <v>2606</v>
      </c>
      <c r="S108" s="308">
        <v>526</v>
      </c>
      <c r="T108" s="308">
        <v>211</v>
      </c>
      <c r="U108" s="308">
        <v>109</v>
      </c>
      <c r="V108" s="308">
        <v>72</v>
      </c>
      <c r="W108" s="308">
        <v>159</v>
      </c>
      <c r="X108" s="308">
        <v>426</v>
      </c>
      <c r="Y108" s="308">
        <v>204</v>
      </c>
      <c r="Z108" s="308">
        <v>30</v>
      </c>
      <c r="AA108" s="308">
        <v>0</v>
      </c>
      <c r="AB108" s="308">
        <v>0</v>
      </c>
      <c r="AC108" s="308">
        <v>0</v>
      </c>
    </row>
    <row r="109" spans="2:29" x14ac:dyDescent="0.25">
      <c r="B109" s="312" t="s">
        <v>465</v>
      </c>
      <c r="C109" s="312" t="s">
        <v>37</v>
      </c>
      <c r="D109" s="313">
        <v>253</v>
      </c>
      <c r="E109" s="313">
        <v>115</v>
      </c>
      <c r="F109" s="313">
        <v>663</v>
      </c>
      <c r="G109" s="313">
        <v>763</v>
      </c>
      <c r="H109" s="313">
        <v>598</v>
      </c>
      <c r="I109" s="313">
        <v>545</v>
      </c>
      <c r="J109" s="313">
        <v>451</v>
      </c>
      <c r="K109" s="313">
        <v>1</v>
      </c>
      <c r="L109" s="313">
        <v>0</v>
      </c>
      <c r="M109" s="313">
        <v>0</v>
      </c>
      <c r="N109" s="313">
        <v>395</v>
      </c>
      <c r="O109" s="314">
        <v>414</v>
      </c>
      <c r="P109" s="319">
        <v>701</v>
      </c>
      <c r="Q109" s="319">
        <v>312</v>
      </c>
      <c r="R109" s="316">
        <v>323</v>
      </c>
      <c r="S109" s="313">
        <v>85</v>
      </c>
      <c r="T109" s="313">
        <v>17</v>
      </c>
      <c r="U109" s="313">
        <v>22</v>
      </c>
      <c r="V109" s="313">
        <v>45</v>
      </c>
      <c r="W109" s="313">
        <v>89</v>
      </c>
      <c r="X109" s="313">
        <v>86</v>
      </c>
      <c r="Y109" s="313">
        <v>22</v>
      </c>
      <c r="Z109" s="313">
        <v>28</v>
      </c>
      <c r="AA109" s="313">
        <v>0</v>
      </c>
      <c r="AB109" s="313">
        <v>0</v>
      </c>
      <c r="AC109" s="313">
        <v>0</v>
      </c>
    </row>
    <row r="110" spans="2:29" x14ac:dyDescent="0.25">
      <c r="B110" s="307" t="s">
        <v>465</v>
      </c>
      <c r="C110" s="307" t="s">
        <v>40</v>
      </c>
      <c r="D110" s="308">
        <v>528</v>
      </c>
      <c r="E110" s="308">
        <v>535</v>
      </c>
      <c r="F110" s="308">
        <v>999</v>
      </c>
      <c r="G110" s="308">
        <v>1018</v>
      </c>
      <c r="H110" s="308">
        <v>957</v>
      </c>
      <c r="I110" s="308">
        <v>896</v>
      </c>
      <c r="J110" s="308">
        <v>944</v>
      </c>
      <c r="K110" s="308">
        <v>0</v>
      </c>
      <c r="L110" s="308">
        <v>0</v>
      </c>
      <c r="M110" s="308">
        <v>0</v>
      </c>
      <c r="N110" s="308">
        <v>858</v>
      </c>
      <c r="O110" s="309">
        <v>893</v>
      </c>
      <c r="P110" s="310">
        <v>1291</v>
      </c>
      <c r="Q110" s="310">
        <v>686</v>
      </c>
      <c r="R110" s="311">
        <v>714</v>
      </c>
      <c r="S110" s="308">
        <v>180</v>
      </c>
      <c r="T110" s="308">
        <v>72</v>
      </c>
      <c r="U110" s="308">
        <v>43</v>
      </c>
      <c r="V110" s="308">
        <v>91</v>
      </c>
      <c r="W110" s="308">
        <v>283</v>
      </c>
      <c r="X110" s="308">
        <v>187</v>
      </c>
      <c r="Y110" s="308">
        <v>73</v>
      </c>
      <c r="Z110" s="308">
        <v>199</v>
      </c>
      <c r="AA110" s="308">
        <v>0</v>
      </c>
      <c r="AB110" s="308">
        <v>0</v>
      </c>
      <c r="AC110" s="308">
        <v>0</v>
      </c>
    </row>
    <row r="111" spans="2:29" x14ac:dyDescent="0.25">
      <c r="B111" s="312" t="s">
        <v>465</v>
      </c>
      <c r="C111" s="312" t="s">
        <v>41</v>
      </c>
      <c r="D111" s="313">
        <v>853</v>
      </c>
      <c r="E111" s="313">
        <v>561</v>
      </c>
      <c r="F111" s="313">
        <v>1375</v>
      </c>
      <c r="G111" s="313">
        <v>1412</v>
      </c>
      <c r="H111" s="313">
        <v>1297</v>
      </c>
      <c r="I111" s="313">
        <v>890</v>
      </c>
      <c r="J111" s="313">
        <v>723</v>
      </c>
      <c r="K111" s="313">
        <v>1</v>
      </c>
      <c r="L111" s="313">
        <v>0</v>
      </c>
      <c r="M111" s="313">
        <v>0</v>
      </c>
      <c r="N111" s="313">
        <v>1516</v>
      </c>
      <c r="O111" s="314">
        <v>1368</v>
      </c>
      <c r="P111" s="319">
        <v>591</v>
      </c>
      <c r="Q111" s="319">
        <v>1162</v>
      </c>
      <c r="R111" s="316">
        <v>1089</v>
      </c>
      <c r="S111" s="313">
        <v>41</v>
      </c>
      <c r="T111" s="313">
        <v>6</v>
      </c>
      <c r="U111" s="313">
        <v>7</v>
      </c>
      <c r="V111" s="313">
        <v>19</v>
      </c>
      <c r="W111" s="313">
        <v>42</v>
      </c>
      <c r="X111" s="313">
        <v>37</v>
      </c>
      <c r="Y111" s="313">
        <v>6</v>
      </c>
      <c r="Z111" s="313">
        <v>4</v>
      </c>
      <c r="AA111" s="313">
        <v>0</v>
      </c>
      <c r="AB111" s="313">
        <v>0</v>
      </c>
      <c r="AC111" s="313">
        <v>0</v>
      </c>
    </row>
    <row r="112" spans="2:29" x14ac:dyDescent="0.25">
      <c r="B112" s="307" t="s">
        <v>465</v>
      </c>
      <c r="C112" s="307" t="s">
        <v>28</v>
      </c>
      <c r="D112" s="308">
        <v>1119</v>
      </c>
      <c r="E112" s="308">
        <v>150</v>
      </c>
      <c r="F112" s="308">
        <v>2035</v>
      </c>
      <c r="G112" s="308">
        <v>2070</v>
      </c>
      <c r="H112" s="308">
        <v>1685</v>
      </c>
      <c r="I112" s="308">
        <v>1250</v>
      </c>
      <c r="J112" s="308">
        <v>1285</v>
      </c>
      <c r="K112" s="308">
        <v>0</v>
      </c>
      <c r="L112" s="308">
        <v>0</v>
      </c>
      <c r="M112" s="308">
        <v>0</v>
      </c>
      <c r="N112" s="308">
        <v>1865</v>
      </c>
      <c r="O112" s="309">
        <v>1554</v>
      </c>
      <c r="P112" s="310">
        <v>2171</v>
      </c>
      <c r="Q112" s="310">
        <v>1676</v>
      </c>
      <c r="R112" s="311">
        <v>1314</v>
      </c>
      <c r="S112" s="308">
        <v>323</v>
      </c>
      <c r="T112" s="308">
        <v>92</v>
      </c>
      <c r="U112" s="308">
        <v>58</v>
      </c>
      <c r="V112" s="308">
        <v>113</v>
      </c>
      <c r="W112" s="308">
        <v>295</v>
      </c>
      <c r="X112" s="308">
        <v>284</v>
      </c>
      <c r="Y112" s="308">
        <v>84</v>
      </c>
      <c r="Z112" s="308">
        <v>126</v>
      </c>
      <c r="AA112" s="308">
        <v>0</v>
      </c>
      <c r="AB112" s="308">
        <v>0</v>
      </c>
      <c r="AC112" s="308">
        <v>0</v>
      </c>
    </row>
    <row r="113" spans="2:29" x14ac:dyDescent="0.25">
      <c r="B113" s="312" t="s">
        <v>465</v>
      </c>
      <c r="C113" s="312" t="s">
        <v>33</v>
      </c>
      <c r="D113" s="313">
        <v>2402</v>
      </c>
      <c r="E113" s="313">
        <v>631</v>
      </c>
      <c r="F113" s="313">
        <v>2987</v>
      </c>
      <c r="G113" s="313">
        <v>2920</v>
      </c>
      <c r="H113" s="313">
        <v>2364</v>
      </c>
      <c r="I113" s="313">
        <v>2326</v>
      </c>
      <c r="J113" s="313">
        <v>1907</v>
      </c>
      <c r="K113" s="313">
        <v>0</v>
      </c>
      <c r="L113" s="313">
        <v>0</v>
      </c>
      <c r="M113" s="313">
        <v>0</v>
      </c>
      <c r="N113" s="313">
        <v>2447</v>
      </c>
      <c r="O113" s="314">
        <v>2275</v>
      </c>
      <c r="P113" s="319">
        <v>2659</v>
      </c>
      <c r="Q113" s="319">
        <v>2237</v>
      </c>
      <c r="R113" s="316">
        <v>2057</v>
      </c>
      <c r="S113" s="313">
        <v>338</v>
      </c>
      <c r="T113" s="313">
        <v>135</v>
      </c>
      <c r="U113" s="313">
        <v>54</v>
      </c>
      <c r="V113" s="313">
        <v>139</v>
      </c>
      <c r="W113" s="313">
        <v>309</v>
      </c>
      <c r="X113" s="313">
        <v>250</v>
      </c>
      <c r="Y113" s="313">
        <v>106</v>
      </c>
      <c r="Z113" s="313">
        <v>281</v>
      </c>
      <c r="AA113" s="313">
        <v>0</v>
      </c>
      <c r="AB113" s="313">
        <v>0</v>
      </c>
      <c r="AC113" s="313">
        <v>0</v>
      </c>
    </row>
    <row r="114" spans="2:29" x14ac:dyDescent="0.25">
      <c r="B114" s="307" t="s">
        <v>465</v>
      </c>
      <c r="C114" s="307" t="s">
        <v>30</v>
      </c>
      <c r="D114" s="308">
        <v>556</v>
      </c>
      <c r="E114" s="308">
        <v>156</v>
      </c>
      <c r="F114" s="308">
        <v>871</v>
      </c>
      <c r="G114" s="308">
        <v>938</v>
      </c>
      <c r="H114" s="308">
        <v>727</v>
      </c>
      <c r="I114" s="308">
        <v>752</v>
      </c>
      <c r="J114" s="308">
        <v>792</v>
      </c>
      <c r="K114" s="308">
        <v>0</v>
      </c>
      <c r="L114" s="308">
        <v>0</v>
      </c>
      <c r="M114" s="308">
        <v>0</v>
      </c>
      <c r="N114" s="308">
        <v>804</v>
      </c>
      <c r="O114" s="309">
        <v>853</v>
      </c>
      <c r="P114" s="310">
        <v>850</v>
      </c>
      <c r="Q114" s="310">
        <v>591</v>
      </c>
      <c r="R114" s="311">
        <v>594</v>
      </c>
      <c r="S114" s="308">
        <v>75</v>
      </c>
      <c r="T114" s="308">
        <v>47</v>
      </c>
      <c r="U114" s="308">
        <v>33</v>
      </c>
      <c r="V114" s="308">
        <v>53</v>
      </c>
      <c r="W114" s="308">
        <v>108</v>
      </c>
      <c r="X114" s="308">
        <v>90</v>
      </c>
      <c r="Y114" s="308">
        <v>36</v>
      </c>
      <c r="Z114" s="308">
        <v>81</v>
      </c>
      <c r="AA114" s="308">
        <v>0</v>
      </c>
      <c r="AB114" s="308">
        <v>0</v>
      </c>
      <c r="AC114" s="308">
        <v>0</v>
      </c>
    </row>
    <row r="115" spans="2:29" x14ac:dyDescent="0.25">
      <c r="B115" s="312" t="s">
        <v>465</v>
      </c>
      <c r="C115" s="312" t="s">
        <v>22</v>
      </c>
      <c r="D115" s="313">
        <v>427</v>
      </c>
      <c r="E115" s="313">
        <v>46</v>
      </c>
      <c r="F115" s="313">
        <v>766</v>
      </c>
      <c r="G115" s="313">
        <v>850</v>
      </c>
      <c r="H115" s="313">
        <v>644</v>
      </c>
      <c r="I115" s="313">
        <v>749</v>
      </c>
      <c r="J115" s="313">
        <v>831</v>
      </c>
      <c r="K115" s="313">
        <v>0</v>
      </c>
      <c r="L115" s="313">
        <v>0</v>
      </c>
      <c r="M115" s="313">
        <v>0</v>
      </c>
      <c r="N115" s="313">
        <v>630</v>
      </c>
      <c r="O115" s="314">
        <v>526</v>
      </c>
      <c r="P115" s="319">
        <v>845</v>
      </c>
      <c r="Q115" s="319">
        <v>540</v>
      </c>
      <c r="R115" s="316">
        <v>457</v>
      </c>
      <c r="S115" s="313">
        <v>110</v>
      </c>
      <c r="T115" s="313">
        <v>25</v>
      </c>
      <c r="U115" s="313">
        <v>27</v>
      </c>
      <c r="V115" s="313">
        <v>63</v>
      </c>
      <c r="W115" s="313">
        <v>114</v>
      </c>
      <c r="X115" s="313">
        <v>110</v>
      </c>
      <c r="Y115" s="313">
        <v>21</v>
      </c>
      <c r="Z115" s="313">
        <v>40</v>
      </c>
      <c r="AA115" s="313">
        <v>0</v>
      </c>
      <c r="AB115" s="313">
        <v>0</v>
      </c>
      <c r="AC115" s="313">
        <v>0</v>
      </c>
    </row>
    <row r="116" spans="2:29" x14ac:dyDescent="0.25">
      <c r="B116" s="307" t="s">
        <v>465</v>
      </c>
      <c r="C116" s="307" t="s">
        <v>31</v>
      </c>
      <c r="D116" s="308">
        <v>1638</v>
      </c>
      <c r="E116" s="308">
        <v>918</v>
      </c>
      <c r="F116" s="308">
        <v>3642</v>
      </c>
      <c r="G116" s="308">
        <v>3108</v>
      </c>
      <c r="H116" s="308">
        <v>2446</v>
      </c>
      <c r="I116" s="308">
        <v>2466</v>
      </c>
      <c r="J116" s="308">
        <v>2142</v>
      </c>
      <c r="K116" s="308">
        <v>1</v>
      </c>
      <c r="L116" s="308">
        <v>0</v>
      </c>
      <c r="M116" s="308">
        <v>0</v>
      </c>
      <c r="N116" s="308">
        <v>2133</v>
      </c>
      <c r="O116" s="309">
        <v>2136</v>
      </c>
      <c r="P116" s="310">
        <v>3623</v>
      </c>
      <c r="Q116" s="310">
        <v>1512</v>
      </c>
      <c r="R116" s="311">
        <v>1432</v>
      </c>
      <c r="S116" s="308">
        <v>117</v>
      </c>
      <c r="T116" s="308">
        <v>135</v>
      </c>
      <c r="U116" s="308">
        <v>63</v>
      </c>
      <c r="V116" s="308">
        <v>94</v>
      </c>
      <c r="W116" s="308">
        <v>161</v>
      </c>
      <c r="X116" s="308">
        <v>81</v>
      </c>
      <c r="Y116" s="308">
        <v>105</v>
      </c>
      <c r="Z116" s="308">
        <v>100</v>
      </c>
      <c r="AA116" s="308">
        <v>0</v>
      </c>
      <c r="AB116" s="308">
        <v>0</v>
      </c>
      <c r="AC116" s="308">
        <v>0</v>
      </c>
    </row>
    <row r="117" spans="2:29" x14ac:dyDescent="0.25">
      <c r="B117" s="312" t="s">
        <v>465</v>
      </c>
      <c r="C117" s="312" t="s">
        <v>25</v>
      </c>
      <c r="D117" s="313">
        <v>673</v>
      </c>
      <c r="E117" s="313">
        <v>258</v>
      </c>
      <c r="F117" s="313">
        <v>928</v>
      </c>
      <c r="G117" s="313">
        <v>939</v>
      </c>
      <c r="H117" s="313">
        <v>752</v>
      </c>
      <c r="I117" s="313">
        <v>863</v>
      </c>
      <c r="J117" s="313">
        <v>891</v>
      </c>
      <c r="K117" s="313">
        <v>0</v>
      </c>
      <c r="L117" s="313">
        <v>0</v>
      </c>
      <c r="M117" s="313">
        <v>0</v>
      </c>
      <c r="N117" s="313">
        <v>765</v>
      </c>
      <c r="O117" s="314">
        <v>783</v>
      </c>
      <c r="P117" s="319">
        <v>770</v>
      </c>
      <c r="Q117" s="319">
        <v>740</v>
      </c>
      <c r="R117" s="316">
        <v>731</v>
      </c>
      <c r="S117" s="313">
        <v>107</v>
      </c>
      <c r="T117" s="313">
        <v>10</v>
      </c>
      <c r="U117" s="313">
        <v>25</v>
      </c>
      <c r="V117" s="313">
        <v>44</v>
      </c>
      <c r="W117" s="313">
        <v>155</v>
      </c>
      <c r="X117" s="313">
        <v>103</v>
      </c>
      <c r="Y117" s="313">
        <v>10</v>
      </c>
      <c r="Z117" s="313">
        <v>12</v>
      </c>
      <c r="AA117" s="313">
        <v>0</v>
      </c>
      <c r="AB117" s="313">
        <v>0</v>
      </c>
      <c r="AC117" s="313">
        <v>0</v>
      </c>
    </row>
    <row r="118" spans="2:29" x14ac:dyDescent="0.25">
      <c r="B118" s="307" t="s">
        <v>465</v>
      </c>
      <c r="C118" s="307" t="s">
        <v>26</v>
      </c>
      <c r="D118" s="308">
        <v>576</v>
      </c>
      <c r="E118" s="308">
        <v>215</v>
      </c>
      <c r="F118" s="308">
        <v>827</v>
      </c>
      <c r="G118" s="308">
        <v>739</v>
      </c>
      <c r="H118" s="308">
        <v>655</v>
      </c>
      <c r="I118" s="308">
        <v>814</v>
      </c>
      <c r="J118" s="308">
        <v>655</v>
      </c>
      <c r="K118" s="308">
        <v>0</v>
      </c>
      <c r="L118" s="308">
        <v>0</v>
      </c>
      <c r="M118" s="308">
        <v>0</v>
      </c>
      <c r="N118" s="308">
        <v>596</v>
      </c>
      <c r="O118" s="309">
        <v>570</v>
      </c>
      <c r="P118" s="310">
        <v>951</v>
      </c>
      <c r="Q118" s="310">
        <v>472</v>
      </c>
      <c r="R118" s="311">
        <v>483</v>
      </c>
      <c r="S118" s="308">
        <v>115</v>
      </c>
      <c r="T118" s="308">
        <v>66</v>
      </c>
      <c r="U118" s="308">
        <v>15</v>
      </c>
      <c r="V118" s="308">
        <v>39</v>
      </c>
      <c r="W118" s="308">
        <v>72</v>
      </c>
      <c r="X118" s="308">
        <v>119</v>
      </c>
      <c r="Y118" s="308">
        <v>59</v>
      </c>
      <c r="Z118" s="308">
        <v>79</v>
      </c>
      <c r="AA118" s="308">
        <v>0</v>
      </c>
      <c r="AB118" s="308">
        <v>0</v>
      </c>
      <c r="AC118" s="308">
        <v>0</v>
      </c>
    </row>
    <row r="119" spans="2:29" x14ac:dyDescent="0.25">
      <c r="B119" s="312" t="s">
        <v>465</v>
      </c>
      <c r="C119" s="312" t="s">
        <v>29</v>
      </c>
      <c r="D119" s="313">
        <v>838</v>
      </c>
      <c r="E119" s="313">
        <v>359</v>
      </c>
      <c r="F119" s="313">
        <v>1221</v>
      </c>
      <c r="G119" s="313">
        <v>1228</v>
      </c>
      <c r="H119" s="313">
        <v>1037</v>
      </c>
      <c r="I119" s="313">
        <v>1017</v>
      </c>
      <c r="J119" s="313">
        <v>1055</v>
      </c>
      <c r="K119" s="313">
        <v>1</v>
      </c>
      <c r="L119" s="313">
        <v>0</v>
      </c>
      <c r="M119" s="313">
        <v>0</v>
      </c>
      <c r="N119" s="313">
        <v>1139</v>
      </c>
      <c r="O119" s="314">
        <v>1125</v>
      </c>
      <c r="P119" s="319">
        <v>1299</v>
      </c>
      <c r="Q119" s="319">
        <v>997</v>
      </c>
      <c r="R119" s="316">
        <v>948</v>
      </c>
      <c r="S119" s="313">
        <v>63</v>
      </c>
      <c r="T119" s="313">
        <v>28</v>
      </c>
      <c r="U119" s="313">
        <v>5</v>
      </c>
      <c r="V119" s="313">
        <v>46</v>
      </c>
      <c r="W119" s="313">
        <v>123</v>
      </c>
      <c r="X119" s="313">
        <v>67</v>
      </c>
      <c r="Y119" s="313">
        <v>28</v>
      </c>
      <c r="Z119" s="313">
        <v>19</v>
      </c>
      <c r="AA119" s="313">
        <v>0</v>
      </c>
      <c r="AB119" s="313">
        <v>0</v>
      </c>
      <c r="AC119" s="313">
        <v>0</v>
      </c>
    </row>
    <row r="120" spans="2:29" x14ac:dyDescent="0.25">
      <c r="B120" s="307" t="s">
        <v>465</v>
      </c>
      <c r="C120" s="307" t="s">
        <v>27</v>
      </c>
      <c r="D120" s="308">
        <v>683</v>
      </c>
      <c r="E120" s="308">
        <v>208</v>
      </c>
      <c r="F120" s="308">
        <v>831</v>
      </c>
      <c r="G120" s="308">
        <v>792</v>
      </c>
      <c r="H120" s="308">
        <v>602</v>
      </c>
      <c r="I120" s="308">
        <v>823</v>
      </c>
      <c r="J120" s="308">
        <v>652</v>
      </c>
      <c r="K120" s="308">
        <v>0</v>
      </c>
      <c r="L120" s="308">
        <v>0</v>
      </c>
      <c r="M120" s="308">
        <v>0</v>
      </c>
      <c r="N120" s="308">
        <v>522</v>
      </c>
      <c r="O120" s="309">
        <v>500</v>
      </c>
      <c r="P120" s="310">
        <v>245</v>
      </c>
      <c r="Q120" s="310">
        <v>433</v>
      </c>
      <c r="R120" s="311">
        <v>428</v>
      </c>
      <c r="S120" s="308">
        <v>38</v>
      </c>
      <c r="T120" s="308">
        <v>14</v>
      </c>
      <c r="U120" s="308">
        <v>21</v>
      </c>
      <c r="V120" s="308">
        <v>29</v>
      </c>
      <c r="W120" s="308">
        <v>56</v>
      </c>
      <c r="X120" s="308">
        <v>34</v>
      </c>
      <c r="Y120" s="308">
        <v>13</v>
      </c>
      <c r="Z120" s="308">
        <v>2</v>
      </c>
      <c r="AA120" s="308">
        <v>0</v>
      </c>
      <c r="AB120" s="308">
        <v>0</v>
      </c>
      <c r="AC120" s="308">
        <v>0</v>
      </c>
    </row>
    <row r="121" spans="2:29" x14ac:dyDescent="0.25">
      <c r="B121" s="312" t="s">
        <v>465</v>
      </c>
      <c r="C121" s="312" t="s">
        <v>38</v>
      </c>
      <c r="D121" s="313">
        <v>452</v>
      </c>
      <c r="E121" s="313">
        <v>140</v>
      </c>
      <c r="F121" s="313">
        <v>591</v>
      </c>
      <c r="G121" s="313">
        <v>717</v>
      </c>
      <c r="H121" s="313">
        <v>672</v>
      </c>
      <c r="I121" s="313">
        <v>453</v>
      </c>
      <c r="J121" s="313">
        <v>549</v>
      </c>
      <c r="K121" s="313">
        <v>0</v>
      </c>
      <c r="L121" s="313">
        <v>0</v>
      </c>
      <c r="M121" s="313">
        <v>0</v>
      </c>
      <c r="N121" s="313">
        <v>530</v>
      </c>
      <c r="O121" s="314">
        <v>576</v>
      </c>
      <c r="P121" s="315">
        <v>545</v>
      </c>
      <c r="Q121" s="315">
        <v>335</v>
      </c>
      <c r="R121" s="316">
        <v>365</v>
      </c>
      <c r="S121" s="313">
        <v>35</v>
      </c>
      <c r="T121" s="313">
        <v>10</v>
      </c>
      <c r="U121" s="313">
        <v>34</v>
      </c>
      <c r="V121" s="313">
        <v>8</v>
      </c>
      <c r="W121" s="313">
        <v>28</v>
      </c>
      <c r="X121" s="313">
        <v>17</v>
      </c>
      <c r="Y121" s="313">
        <v>7</v>
      </c>
      <c r="Z121" s="313">
        <v>8</v>
      </c>
      <c r="AA121" s="313">
        <v>0</v>
      </c>
      <c r="AB121" s="313">
        <v>0</v>
      </c>
      <c r="AC121" s="313">
        <v>0</v>
      </c>
    </row>
    <row r="122" spans="2:29" x14ac:dyDescent="0.25">
      <c r="B122" s="307" t="s">
        <v>469</v>
      </c>
      <c r="C122" s="307" t="s">
        <v>35</v>
      </c>
      <c r="D122" s="308">
        <v>2804</v>
      </c>
      <c r="E122" s="308">
        <v>579</v>
      </c>
      <c r="F122" s="308">
        <v>2150</v>
      </c>
      <c r="G122" s="308">
        <v>2076</v>
      </c>
      <c r="H122" s="308">
        <v>1630</v>
      </c>
      <c r="I122" s="308">
        <v>2048</v>
      </c>
      <c r="J122" s="308">
        <v>1591</v>
      </c>
      <c r="K122" s="308">
        <v>2</v>
      </c>
      <c r="L122" s="308">
        <v>0</v>
      </c>
      <c r="M122" s="308">
        <v>0</v>
      </c>
      <c r="N122" s="308">
        <v>1554</v>
      </c>
      <c r="O122" s="309">
        <v>1267</v>
      </c>
      <c r="P122" s="310">
        <v>1933</v>
      </c>
      <c r="Q122" s="310">
        <v>1514</v>
      </c>
      <c r="R122" s="311">
        <v>1260</v>
      </c>
      <c r="S122" s="308">
        <v>623</v>
      </c>
      <c r="T122" s="308">
        <v>239</v>
      </c>
      <c r="U122" s="308">
        <v>189</v>
      </c>
      <c r="V122" s="308">
        <v>519</v>
      </c>
      <c r="W122" s="308">
        <v>781</v>
      </c>
      <c r="X122" s="308">
        <v>537</v>
      </c>
      <c r="Y122" s="308">
        <v>184</v>
      </c>
      <c r="Z122" s="308">
        <v>298</v>
      </c>
      <c r="AA122" s="308">
        <v>0</v>
      </c>
      <c r="AB122" s="308">
        <v>0</v>
      </c>
      <c r="AC122" s="308">
        <v>0</v>
      </c>
    </row>
    <row r="123" spans="2:29" x14ac:dyDescent="0.25">
      <c r="B123" s="312" t="s">
        <v>469</v>
      </c>
      <c r="C123" s="312" t="s">
        <v>34</v>
      </c>
      <c r="D123" s="313">
        <v>758</v>
      </c>
      <c r="E123" s="313">
        <v>281</v>
      </c>
      <c r="F123" s="313">
        <v>572</v>
      </c>
      <c r="G123" s="313">
        <v>648</v>
      </c>
      <c r="H123" s="313">
        <v>634</v>
      </c>
      <c r="I123" s="313">
        <v>604</v>
      </c>
      <c r="J123" s="313">
        <v>617</v>
      </c>
      <c r="K123" s="313">
        <v>0</v>
      </c>
      <c r="L123" s="313">
        <v>1</v>
      </c>
      <c r="M123" s="313">
        <v>0</v>
      </c>
      <c r="N123" s="313">
        <v>631</v>
      </c>
      <c r="O123" s="314">
        <v>668</v>
      </c>
      <c r="P123" s="315">
        <v>733</v>
      </c>
      <c r="Q123" s="315">
        <v>581</v>
      </c>
      <c r="R123" s="316">
        <v>598</v>
      </c>
      <c r="S123" s="313">
        <v>38</v>
      </c>
      <c r="T123" s="313">
        <v>8</v>
      </c>
      <c r="U123" s="313">
        <v>11</v>
      </c>
      <c r="V123" s="313">
        <v>29</v>
      </c>
      <c r="W123" s="313">
        <v>71</v>
      </c>
      <c r="X123" s="313">
        <v>43</v>
      </c>
      <c r="Y123" s="313">
        <v>10</v>
      </c>
      <c r="Z123" s="313">
        <v>18</v>
      </c>
      <c r="AA123" s="313">
        <v>0</v>
      </c>
      <c r="AB123" s="313">
        <v>0</v>
      </c>
      <c r="AC123" s="313">
        <v>0</v>
      </c>
    </row>
    <row r="124" spans="2:29" x14ac:dyDescent="0.25">
      <c r="B124" s="307" t="s">
        <v>469</v>
      </c>
      <c r="C124" s="307" t="s">
        <v>23</v>
      </c>
      <c r="D124" s="308">
        <v>1230</v>
      </c>
      <c r="E124" s="308">
        <v>716</v>
      </c>
      <c r="F124" s="308">
        <v>960</v>
      </c>
      <c r="G124" s="308">
        <v>844</v>
      </c>
      <c r="H124" s="308">
        <v>723</v>
      </c>
      <c r="I124" s="308">
        <v>1240</v>
      </c>
      <c r="J124" s="308">
        <v>1154</v>
      </c>
      <c r="K124" s="308">
        <v>0</v>
      </c>
      <c r="L124" s="308">
        <v>0</v>
      </c>
      <c r="M124" s="308">
        <v>0</v>
      </c>
      <c r="N124" s="308">
        <v>1149</v>
      </c>
      <c r="O124" s="309">
        <v>978</v>
      </c>
      <c r="P124" s="317">
        <v>1140</v>
      </c>
      <c r="Q124" s="318">
        <v>1015</v>
      </c>
      <c r="R124" s="311">
        <v>892</v>
      </c>
      <c r="S124" s="308">
        <v>142</v>
      </c>
      <c r="T124" s="308">
        <v>53</v>
      </c>
      <c r="U124" s="308">
        <v>12</v>
      </c>
      <c r="V124" s="308">
        <v>35</v>
      </c>
      <c r="W124" s="308">
        <v>95</v>
      </c>
      <c r="X124" s="308">
        <v>113</v>
      </c>
      <c r="Y124" s="308">
        <v>43</v>
      </c>
      <c r="Z124" s="308">
        <v>68</v>
      </c>
      <c r="AA124" s="308">
        <v>0</v>
      </c>
      <c r="AB124" s="308">
        <v>0</v>
      </c>
      <c r="AC124" s="308">
        <v>0</v>
      </c>
    </row>
    <row r="125" spans="2:29" x14ac:dyDescent="0.25">
      <c r="B125" s="312" t="s">
        <v>469</v>
      </c>
      <c r="C125" s="312" t="s">
        <v>39</v>
      </c>
      <c r="D125" s="313">
        <v>846</v>
      </c>
      <c r="E125" s="313">
        <v>138</v>
      </c>
      <c r="F125" s="313">
        <v>983</v>
      </c>
      <c r="G125" s="313">
        <v>1098</v>
      </c>
      <c r="H125" s="313">
        <v>969</v>
      </c>
      <c r="I125" s="313">
        <v>1032</v>
      </c>
      <c r="J125" s="313">
        <v>879</v>
      </c>
      <c r="K125" s="313">
        <v>0</v>
      </c>
      <c r="L125" s="313">
        <v>0</v>
      </c>
      <c r="M125" s="313">
        <v>0</v>
      </c>
      <c r="N125" s="313">
        <v>737</v>
      </c>
      <c r="O125" s="314">
        <v>742</v>
      </c>
      <c r="P125" s="319">
        <v>1045</v>
      </c>
      <c r="Q125" s="319">
        <v>683</v>
      </c>
      <c r="R125" s="316">
        <v>674</v>
      </c>
      <c r="S125" s="313">
        <v>122</v>
      </c>
      <c r="T125" s="313">
        <v>21</v>
      </c>
      <c r="U125" s="313">
        <v>38</v>
      </c>
      <c r="V125" s="313">
        <v>82</v>
      </c>
      <c r="W125" s="313">
        <v>282</v>
      </c>
      <c r="X125" s="313">
        <v>128</v>
      </c>
      <c r="Y125" s="313">
        <v>18</v>
      </c>
      <c r="Z125" s="313">
        <v>26</v>
      </c>
      <c r="AA125" s="313">
        <v>0</v>
      </c>
      <c r="AB125" s="313">
        <v>0</v>
      </c>
      <c r="AC125" s="313">
        <v>0</v>
      </c>
    </row>
    <row r="126" spans="2:29" x14ac:dyDescent="0.25">
      <c r="B126" s="307" t="s">
        <v>469</v>
      </c>
      <c r="C126" s="307" t="s">
        <v>36</v>
      </c>
      <c r="D126" s="308">
        <v>1427</v>
      </c>
      <c r="E126" s="308">
        <v>1007</v>
      </c>
      <c r="F126" s="308">
        <v>1318</v>
      </c>
      <c r="G126" s="308">
        <v>1283</v>
      </c>
      <c r="H126" s="308">
        <v>1303</v>
      </c>
      <c r="I126" s="308">
        <v>1297</v>
      </c>
      <c r="J126" s="308">
        <v>1209</v>
      </c>
      <c r="K126" s="308">
        <v>2</v>
      </c>
      <c r="L126" s="308">
        <v>0</v>
      </c>
      <c r="M126" s="308">
        <v>1</v>
      </c>
      <c r="N126" s="308">
        <v>1257</v>
      </c>
      <c r="O126" s="309">
        <v>1252</v>
      </c>
      <c r="P126" s="310">
        <v>1370</v>
      </c>
      <c r="Q126" s="310">
        <v>1244</v>
      </c>
      <c r="R126" s="311">
        <v>1242</v>
      </c>
      <c r="S126" s="308">
        <v>82</v>
      </c>
      <c r="T126" s="308">
        <v>24</v>
      </c>
      <c r="U126" s="308">
        <v>37</v>
      </c>
      <c r="V126" s="308">
        <v>51</v>
      </c>
      <c r="W126" s="308">
        <v>118</v>
      </c>
      <c r="X126" s="308">
        <v>68</v>
      </c>
      <c r="Y126" s="308">
        <v>24</v>
      </c>
      <c r="Z126" s="308">
        <v>47</v>
      </c>
      <c r="AA126" s="308">
        <v>0</v>
      </c>
      <c r="AB126" s="308">
        <v>0</v>
      </c>
      <c r="AC126" s="308">
        <v>0</v>
      </c>
    </row>
    <row r="127" spans="2:29" x14ac:dyDescent="0.25">
      <c r="B127" s="312" t="s">
        <v>469</v>
      </c>
      <c r="C127" s="312" t="s">
        <v>21</v>
      </c>
      <c r="D127" s="313">
        <v>332</v>
      </c>
      <c r="E127" s="313">
        <v>178</v>
      </c>
      <c r="F127" s="313">
        <v>420</v>
      </c>
      <c r="G127" s="313">
        <v>468</v>
      </c>
      <c r="H127" s="313">
        <v>518</v>
      </c>
      <c r="I127" s="313">
        <v>392</v>
      </c>
      <c r="J127" s="313">
        <v>408</v>
      </c>
      <c r="K127" s="313">
        <v>0</v>
      </c>
      <c r="L127" s="313">
        <v>0</v>
      </c>
      <c r="M127" s="313">
        <v>0</v>
      </c>
      <c r="N127" s="313">
        <v>288</v>
      </c>
      <c r="O127" s="314">
        <v>286</v>
      </c>
      <c r="P127" s="319">
        <v>416</v>
      </c>
      <c r="Q127" s="319">
        <v>305</v>
      </c>
      <c r="R127" s="316">
        <v>318</v>
      </c>
      <c r="S127" s="313">
        <v>5</v>
      </c>
      <c r="T127" s="313">
        <v>3</v>
      </c>
      <c r="U127" s="313">
        <v>3</v>
      </c>
      <c r="V127" s="313">
        <v>10</v>
      </c>
      <c r="W127" s="313">
        <v>16</v>
      </c>
      <c r="X127" s="313">
        <v>6</v>
      </c>
      <c r="Y127" s="313">
        <v>3</v>
      </c>
      <c r="Z127" s="313">
        <v>8</v>
      </c>
      <c r="AA127" s="313">
        <v>0</v>
      </c>
      <c r="AB127" s="313">
        <v>0</v>
      </c>
      <c r="AC127" s="313">
        <v>0</v>
      </c>
    </row>
    <row r="128" spans="2:29" x14ac:dyDescent="0.25">
      <c r="B128" s="307" t="s">
        <v>469</v>
      </c>
      <c r="C128" s="307" t="s">
        <v>24</v>
      </c>
      <c r="D128" s="308">
        <v>1367</v>
      </c>
      <c r="E128" s="308">
        <v>565</v>
      </c>
      <c r="F128" s="308">
        <v>1244</v>
      </c>
      <c r="G128" s="308">
        <v>1206</v>
      </c>
      <c r="H128" s="308">
        <v>1012</v>
      </c>
      <c r="I128" s="308">
        <v>1358</v>
      </c>
      <c r="J128" s="308">
        <v>1194</v>
      </c>
      <c r="K128" s="308">
        <v>0</v>
      </c>
      <c r="L128" s="308">
        <v>0</v>
      </c>
      <c r="M128" s="308">
        <v>0</v>
      </c>
      <c r="N128" s="308">
        <v>1276</v>
      </c>
      <c r="O128" s="309">
        <v>1237</v>
      </c>
      <c r="P128" s="310">
        <v>1460</v>
      </c>
      <c r="Q128" s="310">
        <v>1125</v>
      </c>
      <c r="R128" s="311">
        <v>1101</v>
      </c>
      <c r="S128" s="308">
        <v>169</v>
      </c>
      <c r="T128" s="308">
        <v>35</v>
      </c>
      <c r="U128" s="308">
        <v>18</v>
      </c>
      <c r="V128" s="308">
        <v>41</v>
      </c>
      <c r="W128" s="308">
        <v>116</v>
      </c>
      <c r="X128" s="308">
        <v>158</v>
      </c>
      <c r="Y128" s="308">
        <v>36</v>
      </c>
      <c r="Z128" s="308">
        <v>35</v>
      </c>
      <c r="AA128" s="308">
        <v>0</v>
      </c>
      <c r="AB128" s="308">
        <v>0</v>
      </c>
      <c r="AC128" s="308">
        <v>0</v>
      </c>
    </row>
    <row r="129" spans="2:29" x14ac:dyDescent="0.25">
      <c r="B129" s="312" t="s">
        <v>469</v>
      </c>
      <c r="C129" s="312" t="s">
        <v>20</v>
      </c>
      <c r="D129" s="313">
        <v>3447</v>
      </c>
      <c r="E129" s="313">
        <v>1328</v>
      </c>
      <c r="F129" s="313">
        <v>5006</v>
      </c>
      <c r="G129" s="313">
        <v>4892</v>
      </c>
      <c r="H129" s="313">
        <v>4224</v>
      </c>
      <c r="I129" s="313">
        <v>4670</v>
      </c>
      <c r="J129" s="313">
        <v>4472</v>
      </c>
      <c r="K129" s="313">
        <v>0</v>
      </c>
      <c r="L129" s="313">
        <v>0</v>
      </c>
      <c r="M129" s="313">
        <v>0</v>
      </c>
      <c r="N129" s="313">
        <v>3155</v>
      </c>
      <c r="O129" s="314">
        <v>3322</v>
      </c>
      <c r="P129" s="319">
        <v>3930</v>
      </c>
      <c r="Q129" s="319">
        <v>2599</v>
      </c>
      <c r="R129" s="316">
        <v>2700</v>
      </c>
      <c r="S129" s="313">
        <v>481</v>
      </c>
      <c r="T129" s="313">
        <v>322</v>
      </c>
      <c r="U129" s="313">
        <v>109</v>
      </c>
      <c r="V129" s="313">
        <v>249</v>
      </c>
      <c r="W129" s="313">
        <v>575</v>
      </c>
      <c r="X129" s="313">
        <v>525</v>
      </c>
      <c r="Y129" s="313">
        <v>414</v>
      </c>
      <c r="Z129" s="313">
        <v>255</v>
      </c>
      <c r="AA129" s="313">
        <v>0</v>
      </c>
      <c r="AB129" s="313">
        <v>0</v>
      </c>
      <c r="AC129" s="313">
        <v>0</v>
      </c>
    </row>
    <row r="130" spans="2:29" x14ac:dyDescent="0.25">
      <c r="B130" s="307" t="s">
        <v>469</v>
      </c>
      <c r="C130" s="307" t="s">
        <v>32</v>
      </c>
      <c r="D130" s="308">
        <v>2682</v>
      </c>
      <c r="E130" s="308">
        <v>865</v>
      </c>
      <c r="F130" s="308">
        <v>2496</v>
      </c>
      <c r="G130" s="308">
        <v>2433</v>
      </c>
      <c r="H130" s="308">
        <v>2305</v>
      </c>
      <c r="I130" s="308">
        <v>2697</v>
      </c>
      <c r="J130" s="308">
        <v>2342</v>
      </c>
      <c r="K130" s="308">
        <v>12</v>
      </c>
      <c r="L130" s="308">
        <v>3</v>
      </c>
      <c r="M130" s="308">
        <v>0</v>
      </c>
      <c r="N130" s="308">
        <v>2593</v>
      </c>
      <c r="O130" s="309">
        <v>2513</v>
      </c>
      <c r="P130" s="310">
        <v>3072</v>
      </c>
      <c r="Q130" s="310">
        <v>1877</v>
      </c>
      <c r="R130" s="311">
        <v>1848</v>
      </c>
      <c r="S130" s="308">
        <v>582</v>
      </c>
      <c r="T130" s="308">
        <v>250</v>
      </c>
      <c r="U130" s="308">
        <v>109</v>
      </c>
      <c r="V130" s="308">
        <v>152</v>
      </c>
      <c r="W130" s="308">
        <v>308</v>
      </c>
      <c r="X130" s="308">
        <v>513</v>
      </c>
      <c r="Y130" s="308">
        <v>227</v>
      </c>
      <c r="Z130" s="308">
        <v>213</v>
      </c>
      <c r="AA130" s="308">
        <v>0</v>
      </c>
      <c r="AB130" s="308">
        <v>0</v>
      </c>
      <c r="AC130" s="308">
        <v>0</v>
      </c>
    </row>
    <row r="131" spans="2:29" x14ac:dyDescent="0.25">
      <c r="B131" s="312" t="s">
        <v>469</v>
      </c>
      <c r="C131" s="312" t="s">
        <v>37</v>
      </c>
      <c r="D131" s="313">
        <v>901</v>
      </c>
      <c r="E131" s="313">
        <v>64</v>
      </c>
      <c r="F131" s="313">
        <v>649</v>
      </c>
      <c r="G131" s="313">
        <v>590</v>
      </c>
      <c r="H131" s="313">
        <v>540</v>
      </c>
      <c r="I131" s="313">
        <v>860</v>
      </c>
      <c r="J131" s="313">
        <v>477</v>
      </c>
      <c r="K131" s="313">
        <v>1</v>
      </c>
      <c r="L131" s="313">
        <v>0</v>
      </c>
      <c r="M131" s="313">
        <v>0</v>
      </c>
      <c r="N131" s="313">
        <v>528</v>
      </c>
      <c r="O131" s="314">
        <v>478</v>
      </c>
      <c r="P131" s="319">
        <v>720</v>
      </c>
      <c r="Q131" s="319">
        <v>588</v>
      </c>
      <c r="R131" s="316">
        <v>507</v>
      </c>
      <c r="S131" s="313">
        <v>114</v>
      </c>
      <c r="T131" s="313">
        <v>19</v>
      </c>
      <c r="U131" s="313">
        <v>20</v>
      </c>
      <c r="V131" s="313">
        <v>46</v>
      </c>
      <c r="W131" s="313">
        <v>103</v>
      </c>
      <c r="X131" s="313">
        <v>86</v>
      </c>
      <c r="Y131" s="313">
        <v>12</v>
      </c>
      <c r="Z131" s="313">
        <v>28</v>
      </c>
      <c r="AA131" s="313">
        <v>0</v>
      </c>
      <c r="AB131" s="313">
        <v>0</v>
      </c>
      <c r="AC131" s="313">
        <v>0</v>
      </c>
    </row>
    <row r="132" spans="2:29" x14ac:dyDescent="0.25">
      <c r="B132" s="307" t="s">
        <v>469</v>
      </c>
      <c r="C132" s="307" t="s">
        <v>40</v>
      </c>
      <c r="D132" s="308">
        <v>706</v>
      </c>
      <c r="E132" s="308">
        <v>216</v>
      </c>
      <c r="F132" s="308">
        <v>685</v>
      </c>
      <c r="G132" s="308">
        <v>643</v>
      </c>
      <c r="H132" s="308">
        <v>669</v>
      </c>
      <c r="I132" s="308">
        <v>737</v>
      </c>
      <c r="J132" s="308">
        <v>811</v>
      </c>
      <c r="K132" s="308">
        <v>0</v>
      </c>
      <c r="L132" s="308">
        <v>0</v>
      </c>
      <c r="M132" s="308">
        <v>0</v>
      </c>
      <c r="N132" s="308">
        <v>756</v>
      </c>
      <c r="O132" s="309">
        <v>737</v>
      </c>
      <c r="P132" s="310">
        <v>924</v>
      </c>
      <c r="Q132" s="310">
        <v>738</v>
      </c>
      <c r="R132" s="311">
        <v>662</v>
      </c>
      <c r="S132" s="308">
        <v>123</v>
      </c>
      <c r="T132" s="308">
        <v>62</v>
      </c>
      <c r="U132" s="308">
        <v>16</v>
      </c>
      <c r="V132" s="308">
        <v>53</v>
      </c>
      <c r="W132" s="308">
        <v>167</v>
      </c>
      <c r="X132" s="308">
        <v>101</v>
      </c>
      <c r="Y132" s="308">
        <v>47</v>
      </c>
      <c r="Z132" s="308">
        <v>39</v>
      </c>
      <c r="AA132" s="308">
        <v>0</v>
      </c>
      <c r="AB132" s="308">
        <v>0</v>
      </c>
      <c r="AC132" s="308">
        <v>0</v>
      </c>
    </row>
    <row r="133" spans="2:29" x14ac:dyDescent="0.25">
      <c r="B133" s="312" t="s">
        <v>469</v>
      </c>
      <c r="C133" s="312" t="s">
        <v>41</v>
      </c>
      <c r="D133" s="313">
        <v>1138</v>
      </c>
      <c r="E133" s="313">
        <v>283</v>
      </c>
      <c r="F133" s="313">
        <v>1606</v>
      </c>
      <c r="G133" s="313">
        <v>1347</v>
      </c>
      <c r="H133" s="313">
        <v>1346</v>
      </c>
      <c r="I133" s="313">
        <v>1669</v>
      </c>
      <c r="J133" s="313">
        <v>1305</v>
      </c>
      <c r="K133" s="313">
        <v>0</v>
      </c>
      <c r="L133" s="313">
        <v>0</v>
      </c>
      <c r="M133" s="313">
        <v>0</v>
      </c>
      <c r="N133" s="313">
        <v>1063</v>
      </c>
      <c r="O133" s="314">
        <v>1057</v>
      </c>
      <c r="P133" s="319">
        <v>1505</v>
      </c>
      <c r="Q133" s="319">
        <v>940</v>
      </c>
      <c r="R133" s="316">
        <v>900</v>
      </c>
      <c r="S133" s="313">
        <v>22</v>
      </c>
      <c r="T133" s="313">
        <v>7</v>
      </c>
      <c r="U133" s="313">
        <v>12</v>
      </c>
      <c r="V133" s="313">
        <v>24</v>
      </c>
      <c r="W133" s="313">
        <v>58</v>
      </c>
      <c r="X133" s="313">
        <v>19</v>
      </c>
      <c r="Y133" s="313">
        <v>5</v>
      </c>
      <c r="Z133" s="313">
        <v>20</v>
      </c>
      <c r="AA133" s="313">
        <v>0</v>
      </c>
      <c r="AB133" s="313">
        <v>0</v>
      </c>
      <c r="AC133" s="313">
        <v>0</v>
      </c>
    </row>
    <row r="134" spans="2:29" x14ac:dyDescent="0.25">
      <c r="B134" s="307" t="s">
        <v>469</v>
      </c>
      <c r="C134" s="307" t="s">
        <v>28</v>
      </c>
      <c r="D134" s="308">
        <v>1585</v>
      </c>
      <c r="E134" s="308">
        <v>198</v>
      </c>
      <c r="F134" s="308">
        <v>1983</v>
      </c>
      <c r="G134" s="308">
        <v>1960</v>
      </c>
      <c r="H134" s="308">
        <v>1682</v>
      </c>
      <c r="I134" s="308">
        <v>2002</v>
      </c>
      <c r="J134" s="308">
        <v>1773</v>
      </c>
      <c r="K134" s="308">
        <v>2</v>
      </c>
      <c r="L134" s="308">
        <v>0</v>
      </c>
      <c r="M134" s="308">
        <v>0</v>
      </c>
      <c r="N134" s="308">
        <v>1392</v>
      </c>
      <c r="O134" s="309">
        <v>1275</v>
      </c>
      <c r="P134" s="310">
        <v>1666</v>
      </c>
      <c r="Q134" s="310">
        <v>1245</v>
      </c>
      <c r="R134" s="311">
        <v>1225</v>
      </c>
      <c r="S134" s="308">
        <v>282</v>
      </c>
      <c r="T134" s="308">
        <v>93</v>
      </c>
      <c r="U134" s="308">
        <v>54</v>
      </c>
      <c r="V134" s="308">
        <v>179</v>
      </c>
      <c r="W134" s="308">
        <v>336</v>
      </c>
      <c r="X134" s="308">
        <v>318</v>
      </c>
      <c r="Y134" s="308">
        <v>91</v>
      </c>
      <c r="Z134" s="308">
        <v>73</v>
      </c>
      <c r="AA134" s="308">
        <v>0</v>
      </c>
      <c r="AB134" s="308">
        <v>0</v>
      </c>
      <c r="AC134" s="308">
        <v>0</v>
      </c>
    </row>
    <row r="135" spans="2:29" x14ac:dyDescent="0.25">
      <c r="B135" s="312" t="s">
        <v>469</v>
      </c>
      <c r="C135" s="312" t="s">
        <v>33</v>
      </c>
      <c r="D135" s="313">
        <v>1965</v>
      </c>
      <c r="E135" s="313">
        <v>1021</v>
      </c>
      <c r="F135" s="313">
        <v>2236</v>
      </c>
      <c r="G135" s="313">
        <v>2238</v>
      </c>
      <c r="H135" s="313">
        <v>2079</v>
      </c>
      <c r="I135" s="313">
        <v>2227</v>
      </c>
      <c r="J135" s="313">
        <v>2254</v>
      </c>
      <c r="K135" s="313">
        <v>2</v>
      </c>
      <c r="L135" s="313">
        <v>0</v>
      </c>
      <c r="M135" s="313">
        <v>0</v>
      </c>
      <c r="N135" s="313">
        <v>1893</v>
      </c>
      <c r="O135" s="314">
        <v>1817</v>
      </c>
      <c r="P135" s="319">
        <v>2027</v>
      </c>
      <c r="Q135" s="319">
        <v>1808</v>
      </c>
      <c r="R135" s="316">
        <v>1776</v>
      </c>
      <c r="S135" s="313">
        <v>268</v>
      </c>
      <c r="T135" s="313">
        <v>81</v>
      </c>
      <c r="U135" s="313">
        <v>66</v>
      </c>
      <c r="V135" s="313">
        <v>219</v>
      </c>
      <c r="W135" s="313">
        <v>440</v>
      </c>
      <c r="X135" s="313">
        <v>273</v>
      </c>
      <c r="Y135" s="313">
        <v>82</v>
      </c>
      <c r="Z135" s="313">
        <v>104</v>
      </c>
      <c r="AA135" s="313">
        <v>0</v>
      </c>
      <c r="AB135" s="313">
        <v>0</v>
      </c>
      <c r="AC135" s="313">
        <v>0</v>
      </c>
    </row>
    <row r="136" spans="2:29" x14ac:dyDescent="0.25">
      <c r="B136" s="307" t="s">
        <v>469</v>
      </c>
      <c r="C136" s="307" t="s">
        <v>30</v>
      </c>
      <c r="D136" s="308">
        <v>667</v>
      </c>
      <c r="E136" s="308">
        <v>65</v>
      </c>
      <c r="F136" s="308">
        <v>772</v>
      </c>
      <c r="G136" s="308">
        <v>736</v>
      </c>
      <c r="H136" s="308">
        <v>789</v>
      </c>
      <c r="I136" s="308">
        <v>761</v>
      </c>
      <c r="J136" s="308">
        <v>634</v>
      </c>
      <c r="K136" s="308">
        <v>0</v>
      </c>
      <c r="L136" s="308">
        <v>0</v>
      </c>
      <c r="M136" s="308">
        <v>0</v>
      </c>
      <c r="N136" s="308">
        <v>575</v>
      </c>
      <c r="O136" s="309">
        <v>563</v>
      </c>
      <c r="P136" s="310">
        <v>669</v>
      </c>
      <c r="Q136" s="310">
        <v>484</v>
      </c>
      <c r="R136" s="311">
        <v>488</v>
      </c>
      <c r="S136" s="308">
        <v>38</v>
      </c>
      <c r="T136" s="308">
        <v>12</v>
      </c>
      <c r="U136" s="308">
        <v>13</v>
      </c>
      <c r="V136" s="308">
        <v>27</v>
      </c>
      <c r="W136" s="308">
        <v>70</v>
      </c>
      <c r="X136" s="308">
        <v>31</v>
      </c>
      <c r="Y136" s="308">
        <v>13</v>
      </c>
      <c r="Z136" s="308">
        <v>22</v>
      </c>
      <c r="AA136" s="308">
        <v>0</v>
      </c>
      <c r="AB136" s="308">
        <v>0</v>
      </c>
      <c r="AC136" s="308">
        <v>0</v>
      </c>
    </row>
    <row r="137" spans="2:29" x14ac:dyDescent="0.25">
      <c r="B137" s="312" t="s">
        <v>469</v>
      </c>
      <c r="C137" s="312" t="s">
        <v>22</v>
      </c>
      <c r="D137" s="313">
        <v>251</v>
      </c>
      <c r="E137" s="313">
        <v>46</v>
      </c>
      <c r="F137" s="313">
        <v>628</v>
      </c>
      <c r="G137" s="313">
        <v>651</v>
      </c>
      <c r="H137" s="313">
        <v>562</v>
      </c>
      <c r="I137" s="313">
        <v>620</v>
      </c>
      <c r="J137" s="313">
        <v>605</v>
      </c>
      <c r="K137" s="313">
        <v>0</v>
      </c>
      <c r="L137" s="313">
        <v>0</v>
      </c>
      <c r="M137" s="313">
        <v>0</v>
      </c>
      <c r="N137" s="313">
        <v>345</v>
      </c>
      <c r="O137" s="314">
        <v>342</v>
      </c>
      <c r="P137" s="319">
        <v>514</v>
      </c>
      <c r="Q137" s="319">
        <v>297</v>
      </c>
      <c r="R137" s="316">
        <v>290</v>
      </c>
      <c r="S137" s="313">
        <v>60</v>
      </c>
      <c r="T137" s="313">
        <v>11</v>
      </c>
      <c r="U137" s="313">
        <v>26</v>
      </c>
      <c r="V137" s="313">
        <v>42</v>
      </c>
      <c r="W137" s="313">
        <v>104</v>
      </c>
      <c r="X137" s="313">
        <v>77</v>
      </c>
      <c r="Y137" s="313">
        <v>12</v>
      </c>
      <c r="Z137" s="313">
        <v>30</v>
      </c>
      <c r="AA137" s="313">
        <v>0</v>
      </c>
      <c r="AB137" s="313">
        <v>0</v>
      </c>
      <c r="AC137" s="313">
        <v>0</v>
      </c>
    </row>
    <row r="138" spans="2:29" x14ac:dyDescent="0.25">
      <c r="B138" s="307" t="s">
        <v>469</v>
      </c>
      <c r="C138" s="307" t="s">
        <v>31</v>
      </c>
      <c r="D138" s="308">
        <v>2610</v>
      </c>
      <c r="E138" s="308">
        <v>1094</v>
      </c>
      <c r="F138" s="308">
        <v>2588</v>
      </c>
      <c r="G138" s="308">
        <v>2745</v>
      </c>
      <c r="H138" s="308">
        <v>2551</v>
      </c>
      <c r="I138" s="308">
        <v>2218</v>
      </c>
      <c r="J138" s="308">
        <v>1864</v>
      </c>
      <c r="K138" s="308">
        <v>2</v>
      </c>
      <c r="L138" s="308">
        <v>0</v>
      </c>
      <c r="M138" s="308">
        <v>0</v>
      </c>
      <c r="N138" s="308">
        <v>2267</v>
      </c>
      <c r="O138" s="309">
        <v>2265</v>
      </c>
      <c r="P138" s="310">
        <v>2629</v>
      </c>
      <c r="Q138" s="310">
        <v>1760</v>
      </c>
      <c r="R138" s="311">
        <v>1745</v>
      </c>
      <c r="S138" s="308">
        <v>294</v>
      </c>
      <c r="T138" s="308">
        <v>119</v>
      </c>
      <c r="U138" s="308">
        <v>71</v>
      </c>
      <c r="V138" s="308">
        <v>147</v>
      </c>
      <c r="W138" s="308">
        <v>282</v>
      </c>
      <c r="X138" s="308">
        <v>225</v>
      </c>
      <c r="Y138" s="308">
        <v>94</v>
      </c>
      <c r="Z138" s="308">
        <v>143</v>
      </c>
      <c r="AA138" s="308">
        <v>0</v>
      </c>
      <c r="AB138" s="308">
        <v>0</v>
      </c>
      <c r="AC138" s="308">
        <v>0</v>
      </c>
    </row>
    <row r="139" spans="2:29" x14ac:dyDescent="0.25">
      <c r="B139" s="312" t="s">
        <v>469</v>
      </c>
      <c r="C139" s="312" t="s">
        <v>25</v>
      </c>
      <c r="D139" s="313">
        <v>752</v>
      </c>
      <c r="E139" s="313">
        <v>201</v>
      </c>
      <c r="F139" s="313">
        <v>731</v>
      </c>
      <c r="G139" s="313">
        <v>843</v>
      </c>
      <c r="H139" s="313">
        <v>818</v>
      </c>
      <c r="I139" s="313">
        <v>746</v>
      </c>
      <c r="J139" s="313">
        <v>814</v>
      </c>
      <c r="K139" s="313">
        <v>0</v>
      </c>
      <c r="L139" s="313">
        <v>0</v>
      </c>
      <c r="M139" s="313">
        <v>0</v>
      </c>
      <c r="N139" s="313">
        <v>757</v>
      </c>
      <c r="O139" s="314">
        <v>791</v>
      </c>
      <c r="P139" s="319">
        <v>1004</v>
      </c>
      <c r="Q139" s="319">
        <v>739</v>
      </c>
      <c r="R139" s="316">
        <v>748</v>
      </c>
      <c r="S139" s="313">
        <v>85</v>
      </c>
      <c r="T139" s="313">
        <v>21</v>
      </c>
      <c r="U139" s="313">
        <v>15</v>
      </c>
      <c r="V139" s="313">
        <v>57</v>
      </c>
      <c r="W139" s="313">
        <v>137</v>
      </c>
      <c r="X139" s="313">
        <v>104</v>
      </c>
      <c r="Y139" s="313">
        <v>20</v>
      </c>
      <c r="Z139" s="313">
        <v>37</v>
      </c>
      <c r="AA139" s="313">
        <v>0</v>
      </c>
      <c r="AB139" s="313">
        <v>0</v>
      </c>
      <c r="AC139" s="313">
        <v>0</v>
      </c>
    </row>
    <row r="140" spans="2:29" x14ac:dyDescent="0.25">
      <c r="B140" s="307" t="s">
        <v>469</v>
      </c>
      <c r="C140" s="307" t="s">
        <v>26</v>
      </c>
      <c r="D140" s="308">
        <v>554</v>
      </c>
      <c r="E140" s="308">
        <v>265</v>
      </c>
      <c r="F140" s="308">
        <v>814</v>
      </c>
      <c r="G140" s="308">
        <v>687</v>
      </c>
      <c r="H140" s="308">
        <v>642</v>
      </c>
      <c r="I140" s="308">
        <v>759</v>
      </c>
      <c r="J140" s="308">
        <v>586</v>
      </c>
      <c r="K140" s="308">
        <v>0</v>
      </c>
      <c r="L140" s="308">
        <v>0</v>
      </c>
      <c r="M140" s="308">
        <v>0</v>
      </c>
      <c r="N140" s="308">
        <v>650</v>
      </c>
      <c r="O140" s="309">
        <v>616</v>
      </c>
      <c r="P140" s="310">
        <v>905</v>
      </c>
      <c r="Q140" s="310">
        <v>511</v>
      </c>
      <c r="R140" s="311">
        <v>500</v>
      </c>
      <c r="S140" s="308">
        <v>134</v>
      </c>
      <c r="T140" s="308">
        <v>59</v>
      </c>
      <c r="U140" s="308">
        <v>33</v>
      </c>
      <c r="V140" s="308">
        <v>62</v>
      </c>
      <c r="W140" s="308">
        <v>94</v>
      </c>
      <c r="X140" s="308">
        <v>109</v>
      </c>
      <c r="Y140" s="308">
        <v>56</v>
      </c>
      <c r="Z140" s="308">
        <v>68</v>
      </c>
      <c r="AA140" s="308">
        <v>0</v>
      </c>
      <c r="AB140" s="308">
        <v>0</v>
      </c>
      <c r="AC140" s="308">
        <v>0</v>
      </c>
    </row>
    <row r="141" spans="2:29" x14ac:dyDescent="0.25">
      <c r="B141" s="312" t="s">
        <v>469</v>
      </c>
      <c r="C141" s="312" t="s">
        <v>29</v>
      </c>
      <c r="D141" s="313">
        <v>628</v>
      </c>
      <c r="E141" s="313">
        <v>247</v>
      </c>
      <c r="F141" s="313">
        <v>1072</v>
      </c>
      <c r="G141" s="313">
        <v>1008</v>
      </c>
      <c r="H141" s="313">
        <v>986</v>
      </c>
      <c r="I141" s="313">
        <v>1025</v>
      </c>
      <c r="J141" s="313">
        <v>921</v>
      </c>
      <c r="K141" s="313">
        <v>0</v>
      </c>
      <c r="L141" s="313">
        <v>0</v>
      </c>
      <c r="M141" s="313">
        <v>0</v>
      </c>
      <c r="N141" s="313">
        <v>917</v>
      </c>
      <c r="O141" s="314">
        <v>908</v>
      </c>
      <c r="P141" s="319">
        <v>1010</v>
      </c>
      <c r="Q141" s="319">
        <v>840</v>
      </c>
      <c r="R141" s="316">
        <v>830</v>
      </c>
      <c r="S141" s="313">
        <v>116</v>
      </c>
      <c r="T141" s="313">
        <v>43</v>
      </c>
      <c r="U141" s="313">
        <v>38</v>
      </c>
      <c r="V141" s="313">
        <v>57</v>
      </c>
      <c r="W141" s="313">
        <v>142</v>
      </c>
      <c r="X141" s="313">
        <v>116</v>
      </c>
      <c r="Y141" s="313">
        <v>46</v>
      </c>
      <c r="Z141" s="313">
        <v>41</v>
      </c>
      <c r="AA141" s="313">
        <v>0</v>
      </c>
      <c r="AB141" s="313">
        <v>0</v>
      </c>
      <c r="AC141" s="313">
        <v>0</v>
      </c>
    </row>
    <row r="142" spans="2:29" x14ac:dyDescent="0.25">
      <c r="B142" s="307" t="s">
        <v>469</v>
      </c>
      <c r="C142" s="307" t="s">
        <v>27</v>
      </c>
      <c r="D142" s="308">
        <v>978</v>
      </c>
      <c r="E142" s="308">
        <v>259</v>
      </c>
      <c r="F142" s="308">
        <v>920</v>
      </c>
      <c r="G142" s="308">
        <v>828</v>
      </c>
      <c r="H142" s="308">
        <v>779</v>
      </c>
      <c r="I142" s="308">
        <v>944</v>
      </c>
      <c r="J142" s="308">
        <v>808</v>
      </c>
      <c r="K142" s="308">
        <v>0</v>
      </c>
      <c r="L142" s="308">
        <v>0</v>
      </c>
      <c r="M142" s="308">
        <v>0</v>
      </c>
      <c r="N142" s="308">
        <v>661</v>
      </c>
      <c r="O142" s="309">
        <v>658</v>
      </c>
      <c r="P142" s="310">
        <v>1172</v>
      </c>
      <c r="Q142" s="310">
        <v>516</v>
      </c>
      <c r="R142" s="311">
        <v>520</v>
      </c>
      <c r="S142" s="308">
        <v>82</v>
      </c>
      <c r="T142" s="308">
        <v>15</v>
      </c>
      <c r="U142" s="308">
        <v>42</v>
      </c>
      <c r="V142" s="308">
        <v>63</v>
      </c>
      <c r="W142" s="308">
        <v>127</v>
      </c>
      <c r="X142" s="308">
        <v>88</v>
      </c>
      <c r="Y142" s="308">
        <v>14</v>
      </c>
      <c r="Z142" s="308">
        <v>69</v>
      </c>
      <c r="AA142" s="308">
        <v>0</v>
      </c>
      <c r="AB142" s="308">
        <v>0</v>
      </c>
      <c r="AC142" s="308">
        <v>0</v>
      </c>
    </row>
    <row r="143" spans="2:29" x14ac:dyDescent="0.25">
      <c r="B143" s="312" t="s">
        <v>469</v>
      </c>
      <c r="C143" s="312" t="s">
        <v>38</v>
      </c>
      <c r="D143" s="313">
        <v>363</v>
      </c>
      <c r="E143" s="313">
        <v>123</v>
      </c>
      <c r="F143" s="313">
        <v>454</v>
      </c>
      <c r="G143" s="313">
        <v>447</v>
      </c>
      <c r="H143" s="313">
        <v>449</v>
      </c>
      <c r="I143" s="313">
        <v>444</v>
      </c>
      <c r="J143" s="313">
        <v>444</v>
      </c>
      <c r="K143" s="313">
        <v>0</v>
      </c>
      <c r="L143" s="313">
        <v>0</v>
      </c>
      <c r="M143" s="313">
        <v>0</v>
      </c>
      <c r="N143" s="313">
        <v>303</v>
      </c>
      <c r="O143" s="314">
        <v>303</v>
      </c>
      <c r="P143" s="315">
        <v>420</v>
      </c>
      <c r="Q143" s="315">
        <v>286</v>
      </c>
      <c r="R143" s="316">
        <v>283</v>
      </c>
      <c r="S143" s="313">
        <v>29</v>
      </c>
      <c r="T143" s="313">
        <v>17</v>
      </c>
      <c r="U143" s="313">
        <v>17</v>
      </c>
      <c r="V143" s="313">
        <v>6</v>
      </c>
      <c r="W143" s="313">
        <v>23</v>
      </c>
      <c r="X143" s="313">
        <v>20</v>
      </c>
      <c r="Y143" s="313">
        <v>18</v>
      </c>
      <c r="Z143" s="313">
        <v>9</v>
      </c>
      <c r="AA143" s="313">
        <v>0</v>
      </c>
      <c r="AB143" s="313">
        <v>0</v>
      </c>
      <c r="AC143" s="313">
        <v>0</v>
      </c>
    </row>
    <row r="144" spans="2:29" x14ac:dyDescent="0.25">
      <c r="B144" s="307" t="s">
        <v>468</v>
      </c>
      <c r="C144" s="307" t="s">
        <v>35</v>
      </c>
      <c r="D144" s="308">
        <v>2240</v>
      </c>
      <c r="E144" s="308">
        <v>521</v>
      </c>
      <c r="F144" s="308">
        <v>2387</v>
      </c>
      <c r="G144" s="308">
        <v>2122</v>
      </c>
      <c r="H144" s="308">
        <v>1673</v>
      </c>
      <c r="I144" s="308">
        <v>1730</v>
      </c>
      <c r="J144" s="308">
        <v>1423</v>
      </c>
      <c r="K144" s="308">
        <v>0</v>
      </c>
      <c r="L144" s="308">
        <v>0</v>
      </c>
      <c r="M144" s="308">
        <v>0</v>
      </c>
      <c r="N144" s="308">
        <v>1661</v>
      </c>
      <c r="O144" s="309">
        <v>1559</v>
      </c>
      <c r="P144" s="310">
        <v>2014</v>
      </c>
      <c r="Q144" s="310">
        <v>1401</v>
      </c>
      <c r="R144" s="311">
        <v>1301</v>
      </c>
      <c r="S144" s="308">
        <v>681</v>
      </c>
      <c r="T144" s="308">
        <v>309</v>
      </c>
      <c r="U144" s="308">
        <v>351</v>
      </c>
      <c r="V144" s="308">
        <v>605</v>
      </c>
      <c r="W144" s="308">
        <v>776</v>
      </c>
      <c r="X144" s="308">
        <v>674</v>
      </c>
      <c r="Y144" s="308">
        <v>282</v>
      </c>
      <c r="Z144" s="308">
        <v>414</v>
      </c>
      <c r="AA144" s="308">
        <v>0</v>
      </c>
      <c r="AB144" s="308">
        <v>0</v>
      </c>
      <c r="AC144" s="308">
        <v>0</v>
      </c>
    </row>
    <row r="145" spans="2:29" x14ac:dyDescent="0.25">
      <c r="B145" s="312" t="s">
        <v>468</v>
      </c>
      <c r="C145" s="312" t="s">
        <v>34</v>
      </c>
      <c r="D145" s="313">
        <v>573</v>
      </c>
      <c r="E145" s="313">
        <v>234</v>
      </c>
      <c r="F145" s="313">
        <v>581</v>
      </c>
      <c r="G145" s="313">
        <v>626</v>
      </c>
      <c r="H145" s="313">
        <v>664</v>
      </c>
      <c r="I145" s="313">
        <v>575</v>
      </c>
      <c r="J145" s="313">
        <v>577</v>
      </c>
      <c r="K145" s="313">
        <v>0</v>
      </c>
      <c r="L145" s="313">
        <v>0</v>
      </c>
      <c r="M145" s="313">
        <v>0</v>
      </c>
      <c r="N145" s="313">
        <v>576</v>
      </c>
      <c r="O145" s="314">
        <v>577</v>
      </c>
      <c r="P145" s="315">
        <v>694</v>
      </c>
      <c r="Q145" s="315">
        <v>546</v>
      </c>
      <c r="R145" s="316">
        <v>584</v>
      </c>
      <c r="S145" s="313">
        <v>44</v>
      </c>
      <c r="T145" s="313">
        <v>14</v>
      </c>
      <c r="U145" s="313">
        <v>16</v>
      </c>
      <c r="V145" s="313">
        <v>30</v>
      </c>
      <c r="W145" s="313">
        <v>85</v>
      </c>
      <c r="X145" s="313">
        <v>57</v>
      </c>
      <c r="Y145" s="313">
        <v>11</v>
      </c>
      <c r="Z145" s="313">
        <v>33</v>
      </c>
      <c r="AA145" s="313">
        <v>0</v>
      </c>
      <c r="AB145" s="313">
        <v>0</v>
      </c>
      <c r="AC145" s="313">
        <v>0</v>
      </c>
    </row>
    <row r="146" spans="2:29" x14ac:dyDescent="0.25">
      <c r="B146" s="307" t="s">
        <v>468</v>
      </c>
      <c r="C146" s="307" t="s">
        <v>23</v>
      </c>
      <c r="D146" s="308">
        <v>1364</v>
      </c>
      <c r="E146" s="308">
        <v>683</v>
      </c>
      <c r="F146" s="308">
        <v>1412</v>
      </c>
      <c r="G146" s="308">
        <v>1449</v>
      </c>
      <c r="H146" s="308">
        <v>1436</v>
      </c>
      <c r="I146" s="308">
        <v>1557</v>
      </c>
      <c r="J146" s="308">
        <v>1413</v>
      </c>
      <c r="K146" s="308">
        <v>0</v>
      </c>
      <c r="L146" s="308">
        <v>0</v>
      </c>
      <c r="M146" s="308">
        <v>0</v>
      </c>
      <c r="N146" s="308">
        <v>1209</v>
      </c>
      <c r="O146" s="309">
        <v>1213</v>
      </c>
      <c r="P146" s="317">
        <v>1371</v>
      </c>
      <c r="Q146" s="318">
        <v>1268</v>
      </c>
      <c r="R146" s="311">
        <v>1283</v>
      </c>
      <c r="S146" s="308">
        <v>217</v>
      </c>
      <c r="T146" s="308">
        <v>100</v>
      </c>
      <c r="U146" s="308">
        <v>31</v>
      </c>
      <c r="V146" s="308">
        <v>72</v>
      </c>
      <c r="W146" s="308">
        <v>148</v>
      </c>
      <c r="X146" s="308">
        <v>201</v>
      </c>
      <c r="Y146" s="308">
        <v>98</v>
      </c>
      <c r="Z146" s="308">
        <v>128</v>
      </c>
      <c r="AA146" s="308">
        <v>0</v>
      </c>
      <c r="AB146" s="308">
        <v>0</v>
      </c>
      <c r="AC146" s="308">
        <v>0</v>
      </c>
    </row>
    <row r="147" spans="2:29" x14ac:dyDescent="0.25">
      <c r="B147" s="312" t="s">
        <v>468</v>
      </c>
      <c r="C147" s="312" t="s">
        <v>39</v>
      </c>
      <c r="D147" s="313">
        <v>873</v>
      </c>
      <c r="E147" s="313">
        <v>405</v>
      </c>
      <c r="F147" s="313">
        <v>713</v>
      </c>
      <c r="G147" s="313">
        <v>884</v>
      </c>
      <c r="H147" s="313">
        <v>855</v>
      </c>
      <c r="I147" s="313">
        <v>717</v>
      </c>
      <c r="J147" s="313">
        <v>686</v>
      </c>
      <c r="K147" s="313">
        <v>0</v>
      </c>
      <c r="L147" s="313">
        <v>0</v>
      </c>
      <c r="M147" s="313">
        <v>0</v>
      </c>
      <c r="N147" s="313">
        <v>682</v>
      </c>
      <c r="O147" s="314">
        <v>667</v>
      </c>
      <c r="P147" s="319">
        <v>893</v>
      </c>
      <c r="Q147" s="319">
        <v>613</v>
      </c>
      <c r="R147" s="316">
        <v>613</v>
      </c>
      <c r="S147" s="313">
        <v>114</v>
      </c>
      <c r="T147" s="313">
        <v>10</v>
      </c>
      <c r="U147" s="313">
        <v>34</v>
      </c>
      <c r="V147" s="313">
        <v>109</v>
      </c>
      <c r="W147" s="313">
        <v>239</v>
      </c>
      <c r="X147" s="313">
        <v>84</v>
      </c>
      <c r="Y147" s="313">
        <v>9</v>
      </c>
      <c r="Z147" s="313">
        <v>21</v>
      </c>
      <c r="AA147" s="313">
        <v>0</v>
      </c>
      <c r="AB147" s="313">
        <v>0</v>
      </c>
      <c r="AC147" s="313">
        <v>0</v>
      </c>
    </row>
    <row r="148" spans="2:29" x14ac:dyDescent="0.25">
      <c r="B148" s="307" t="s">
        <v>468</v>
      </c>
      <c r="C148" s="307" t="s">
        <v>36</v>
      </c>
      <c r="D148" s="308">
        <v>1128</v>
      </c>
      <c r="E148" s="308">
        <v>955</v>
      </c>
      <c r="F148" s="308">
        <v>1032</v>
      </c>
      <c r="G148" s="308">
        <v>1020</v>
      </c>
      <c r="H148" s="308">
        <v>1050</v>
      </c>
      <c r="I148" s="308">
        <v>1037</v>
      </c>
      <c r="J148" s="308">
        <v>953</v>
      </c>
      <c r="K148" s="308">
        <v>0</v>
      </c>
      <c r="L148" s="308">
        <v>0</v>
      </c>
      <c r="M148" s="308">
        <v>0</v>
      </c>
      <c r="N148" s="308">
        <v>913</v>
      </c>
      <c r="O148" s="309">
        <v>914</v>
      </c>
      <c r="P148" s="310">
        <v>1090</v>
      </c>
      <c r="Q148" s="310">
        <v>877</v>
      </c>
      <c r="R148" s="311">
        <v>881</v>
      </c>
      <c r="S148" s="308">
        <v>89</v>
      </c>
      <c r="T148" s="308">
        <v>12</v>
      </c>
      <c r="U148" s="308">
        <v>44</v>
      </c>
      <c r="V148" s="308">
        <v>44</v>
      </c>
      <c r="W148" s="308">
        <v>91</v>
      </c>
      <c r="X148" s="308">
        <v>80</v>
      </c>
      <c r="Y148" s="308">
        <v>11</v>
      </c>
      <c r="Z148" s="308">
        <v>56</v>
      </c>
      <c r="AA148" s="308">
        <v>0</v>
      </c>
      <c r="AB148" s="308">
        <v>0</v>
      </c>
      <c r="AC148" s="308">
        <v>0</v>
      </c>
    </row>
    <row r="149" spans="2:29" x14ac:dyDescent="0.25">
      <c r="B149" s="312" t="s">
        <v>468</v>
      </c>
      <c r="C149" s="312" t="s">
        <v>21</v>
      </c>
      <c r="D149" s="313">
        <v>202</v>
      </c>
      <c r="E149" s="313">
        <v>202</v>
      </c>
      <c r="F149" s="313">
        <v>208</v>
      </c>
      <c r="G149" s="313">
        <v>255</v>
      </c>
      <c r="H149" s="313">
        <v>290</v>
      </c>
      <c r="I149" s="313">
        <v>187</v>
      </c>
      <c r="J149" s="313">
        <v>196</v>
      </c>
      <c r="K149" s="313">
        <v>0</v>
      </c>
      <c r="L149" s="313">
        <v>0</v>
      </c>
      <c r="M149" s="313">
        <v>0</v>
      </c>
      <c r="N149" s="313">
        <v>152</v>
      </c>
      <c r="O149" s="314">
        <v>151</v>
      </c>
      <c r="P149" s="319">
        <v>219</v>
      </c>
      <c r="Q149" s="319">
        <v>144</v>
      </c>
      <c r="R149" s="316">
        <v>145</v>
      </c>
      <c r="S149" s="313">
        <v>10</v>
      </c>
      <c r="T149" s="313">
        <v>4</v>
      </c>
      <c r="U149" s="313">
        <v>2</v>
      </c>
      <c r="V149" s="313">
        <v>5</v>
      </c>
      <c r="W149" s="313">
        <v>35</v>
      </c>
      <c r="X149" s="313">
        <v>11</v>
      </c>
      <c r="Y149" s="313">
        <v>3</v>
      </c>
      <c r="Z149" s="313">
        <v>2</v>
      </c>
      <c r="AA149" s="313">
        <v>0</v>
      </c>
      <c r="AB149" s="313">
        <v>0</v>
      </c>
      <c r="AC149" s="313">
        <v>0</v>
      </c>
    </row>
    <row r="150" spans="2:29" x14ac:dyDescent="0.25">
      <c r="B150" s="307" t="s">
        <v>468</v>
      </c>
      <c r="C150" s="307" t="s">
        <v>24</v>
      </c>
      <c r="D150" s="308">
        <v>1177</v>
      </c>
      <c r="E150" s="308">
        <v>544</v>
      </c>
      <c r="F150" s="308">
        <v>925</v>
      </c>
      <c r="G150" s="308">
        <v>1033</v>
      </c>
      <c r="H150" s="308">
        <v>1036</v>
      </c>
      <c r="I150" s="308">
        <v>885</v>
      </c>
      <c r="J150" s="308">
        <v>823</v>
      </c>
      <c r="K150" s="308">
        <v>0</v>
      </c>
      <c r="L150" s="308">
        <v>0</v>
      </c>
      <c r="M150" s="308">
        <v>0</v>
      </c>
      <c r="N150" s="308">
        <v>790</v>
      </c>
      <c r="O150" s="309">
        <v>794</v>
      </c>
      <c r="P150" s="310">
        <v>1004</v>
      </c>
      <c r="Q150" s="310">
        <v>780</v>
      </c>
      <c r="R150" s="311">
        <v>757</v>
      </c>
      <c r="S150" s="308">
        <v>135</v>
      </c>
      <c r="T150" s="308">
        <v>42</v>
      </c>
      <c r="U150" s="308">
        <v>12</v>
      </c>
      <c r="V150" s="308">
        <v>41</v>
      </c>
      <c r="W150" s="308">
        <v>104</v>
      </c>
      <c r="X150" s="308">
        <v>130</v>
      </c>
      <c r="Y150" s="308">
        <v>44</v>
      </c>
      <c r="Z150" s="308">
        <v>37</v>
      </c>
      <c r="AA150" s="308">
        <v>0</v>
      </c>
      <c r="AB150" s="308">
        <v>0</v>
      </c>
      <c r="AC150" s="308">
        <v>0</v>
      </c>
    </row>
    <row r="151" spans="2:29" x14ac:dyDescent="0.25">
      <c r="B151" s="312" t="s">
        <v>468</v>
      </c>
      <c r="C151" s="312" t="s">
        <v>20</v>
      </c>
      <c r="D151" s="313">
        <v>3041</v>
      </c>
      <c r="E151" s="313">
        <v>1214</v>
      </c>
      <c r="F151" s="313">
        <v>4992</v>
      </c>
      <c r="G151" s="313">
        <v>5056</v>
      </c>
      <c r="H151" s="313">
        <v>4608</v>
      </c>
      <c r="I151" s="313">
        <v>4535</v>
      </c>
      <c r="J151" s="313">
        <v>4344</v>
      </c>
      <c r="K151" s="313">
        <v>0</v>
      </c>
      <c r="L151" s="313">
        <v>0</v>
      </c>
      <c r="M151" s="313">
        <v>0</v>
      </c>
      <c r="N151" s="313">
        <v>3188</v>
      </c>
      <c r="O151" s="314">
        <v>3338</v>
      </c>
      <c r="P151" s="319">
        <v>4104</v>
      </c>
      <c r="Q151" s="319">
        <v>2449</v>
      </c>
      <c r="R151" s="316">
        <v>2505</v>
      </c>
      <c r="S151" s="313">
        <v>507</v>
      </c>
      <c r="T151" s="313">
        <v>352</v>
      </c>
      <c r="U151" s="313">
        <v>81</v>
      </c>
      <c r="V151" s="313">
        <v>276</v>
      </c>
      <c r="W151" s="313">
        <v>592</v>
      </c>
      <c r="X151" s="313">
        <v>529</v>
      </c>
      <c r="Y151" s="313">
        <v>456</v>
      </c>
      <c r="Z151" s="313">
        <v>202</v>
      </c>
      <c r="AA151" s="313">
        <v>0</v>
      </c>
      <c r="AB151" s="313">
        <v>0</v>
      </c>
      <c r="AC151" s="313">
        <v>0</v>
      </c>
    </row>
    <row r="152" spans="2:29" x14ac:dyDescent="0.25">
      <c r="B152" s="307" t="s">
        <v>468</v>
      </c>
      <c r="C152" s="307" t="s">
        <v>32</v>
      </c>
      <c r="D152" s="308">
        <v>3028</v>
      </c>
      <c r="E152" s="308">
        <v>898</v>
      </c>
      <c r="F152" s="308">
        <v>3716</v>
      </c>
      <c r="G152" s="308">
        <v>3557</v>
      </c>
      <c r="H152" s="308">
        <v>3539</v>
      </c>
      <c r="I152" s="308">
        <v>3369</v>
      </c>
      <c r="J152" s="308">
        <v>2487</v>
      </c>
      <c r="K152" s="308">
        <v>3</v>
      </c>
      <c r="L152" s="308">
        <v>1</v>
      </c>
      <c r="M152" s="308">
        <v>1</v>
      </c>
      <c r="N152" s="308">
        <v>3108</v>
      </c>
      <c r="O152" s="309">
        <v>3069</v>
      </c>
      <c r="P152" s="310">
        <v>3631</v>
      </c>
      <c r="Q152" s="310">
        <v>2301</v>
      </c>
      <c r="R152" s="311">
        <v>2228</v>
      </c>
      <c r="S152" s="308">
        <v>606</v>
      </c>
      <c r="T152" s="308">
        <v>303</v>
      </c>
      <c r="U152" s="308">
        <v>148</v>
      </c>
      <c r="V152" s="308">
        <v>275</v>
      </c>
      <c r="W152" s="308">
        <v>543</v>
      </c>
      <c r="X152" s="308">
        <v>547</v>
      </c>
      <c r="Y152" s="308">
        <v>269</v>
      </c>
      <c r="Z152" s="308">
        <v>178</v>
      </c>
      <c r="AA152" s="308">
        <v>0</v>
      </c>
      <c r="AB152" s="308">
        <v>0</v>
      </c>
      <c r="AC152" s="308">
        <v>0</v>
      </c>
    </row>
    <row r="153" spans="2:29" x14ac:dyDescent="0.25">
      <c r="B153" s="312" t="s">
        <v>468</v>
      </c>
      <c r="C153" s="312" t="s">
        <v>37</v>
      </c>
      <c r="D153" s="313">
        <v>287</v>
      </c>
      <c r="E153" s="313">
        <v>62</v>
      </c>
      <c r="F153" s="313">
        <v>318</v>
      </c>
      <c r="G153" s="313">
        <v>316</v>
      </c>
      <c r="H153" s="313">
        <v>277</v>
      </c>
      <c r="I153" s="313">
        <v>276</v>
      </c>
      <c r="J153" s="313">
        <v>150</v>
      </c>
      <c r="K153" s="313">
        <v>0</v>
      </c>
      <c r="L153" s="313">
        <v>0</v>
      </c>
      <c r="M153" s="313">
        <v>0</v>
      </c>
      <c r="N153" s="313">
        <v>324</v>
      </c>
      <c r="O153" s="314">
        <v>280</v>
      </c>
      <c r="P153" s="319">
        <v>356</v>
      </c>
      <c r="Q153" s="319">
        <v>247</v>
      </c>
      <c r="R153" s="316">
        <v>189</v>
      </c>
      <c r="S153" s="313">
        <v>80</v>
      </c>
      <c r="T153" s="313">
        <v>18</v>
      </c>
      <c r="U153" s="313">
        <v>13</v>
      </c>
      <c r="V153" s="313">
        <v>29</v>
      </c>
      <c r="W153" s="313">
        <v>43</v>
      </c>
      <c r="X153" s="313">
        <v>41</v>
      </c>
      <c r="Y153" s="313">
        <v>13</v>
      </c>
      <c r="Z153" s="313">
        <v>15</v>
      </c>
      <c r="AA153" s="313">
        <v>0</v>
      </c>
      <c r="AB153" s="313">
        <v>0</v>
      </c>
      <c r="AC153" s="313">
        <v>0</v>
      </c>
    </row>
    <row r="154" spans="2:29" x14ac:dyDescent="0.25">
      <c r="B154" s="307" t="s">
        <v>468</v>
      </c>
      <c r="C154" s="307" t="s">
        <v>40</v>
      </c>
      <c r="D154" s="308">
        <v>924</v>
      </c>
      <c r="E154" s="308">
        <v>402</v>
      </c>
      <c r="F154" s="308">
        <v>1007</v>
      </c>
      <c r="G154" s="308">
        <v>1143</v>
      </c>
      <c r="H154" s="308">
        <v>1065</v>
      </c>
      <c r="I154" s="308">
        <v>827</v>
      </c>
      <c r="J154" s="308">
        <v>856</v>
      </c>
      <c r="K154" s="308">
        <v>0</v>
      </c>
      <c r="L154" s="308">
        <v>0</v>
      </c>
      <c r="M154" s="308">
        <v>0</v>
      </c>
      <c r="N154" s="308">
        <v>1358</v>
      </c>
      <c r="O154" s="309">
        <v>988</v>
      </c>
      <c r="P154" s="310">
        <v>885</v>
      </c>
      <c r="Q154" s="310">
        <v>1090</v>
      </c>
      <c r="R154" s="311">
        <v>810</v>
      </c>
      <c r="S154" s="308">
        <v>215</v>
      </c>
      <c r="T154" s="308">
        <v>113</v>
      </c>
      <c r="U154" s="308">
        <v>28</v>
      </c>
      <c r="V154" s="308">
        <v>146</v>
      </c>
      <c r="W154" s="308">
        <v>351</v>
      </c>
      <c r="X154" s="308">
        <v>168</v>
      </c>
      <c r="Y154" s="308">
        <v>97</v>
      </c>
      <c r="Z154" s="308">
        <v>37</v>
      </c>
      <c r="AA154" s="308">
        <v>0</v>
      </c>
      <c r="AB154" s="308">
        <v>0</v>
      </c>
      <c r="AC154" s="308">
        <v>0</v>
      </c>
    </row>
    <row r="155" spans="2:29" x14ac:dyDescent="0.25">
      <c r="B155" s="312" t="s">
        <v>468</v>
      </c>
      <c r="C155" s="312" t="s">
        <v>41</v>
      </c>
      <c r="D155" s="313">
        <v>767</v>
      </c>
      <c r="E155" s="313">
        <v>215</v>
      </c>
      <c r="F155" s="313">
        <v>792</v>
      </c>
      <c r="G155" s="313">
        <v>901</v>
      </c>
      <c r="H155" s="313">
        <v>865</v>
      </c>
      <c r="I155" s="313">
        <v>778</v>
      </c>
      <c r="J155" s="313">
        <v>628</v>
      </c>
      <c r="K155" s="313">
        <v>0</v>
      </c>
      <c r="L155" s="313">
        <v>0</v>
      </c>
      <c r="M155" s="313">
        <v>0</v>
      </c>
      <c r="N155" s="313">
        <v>721</v>
      </c>
      <c r="O155" s="314">
        <v>566</v>
      </c>
      <c r="P155" s="319">
        <v>1000</v>
      </c>
      <c r="Q155" s="319">
        <v>606</v>
      </c>
      <c r="R155" s="316">
        <v>500</v>
      </c>
      <c r="S155" s="313">
        <v>25</v>
      </c>
      <c r="T155" s="313">
        <v>10</v>
      </c>
      <c r="U155" s="313">
        <v>2</v>
      </c>
      <c r="V155" s="313">
        <v>16</v>
      </c>
      <c r="W155" s="313">
        <v>63</v>
      </c>
      <c r="X155" s="313">
        <v>25</v>
      </c>
      <c r="Y155" s="313">
        <v>8</v>
      </c>
      <c r="Z155" s="313">
        <v>20</v>
      </c>
      <c r="AA155" s="313">
        <v>0</v>
      </c>
      <c r="AB155" s="313">
        <v>0</v>
      </c>
      <c r="AC155" s="313">
        <v>0</v>
      </c>
    </row>
    <row r="156" spans="2:29" x14ac:dyDescent="0.25">
      <c r="B156" s="307" t="s">
        <v>468</v>
      </c>
      <c r="C156" s="307" t="s">
        <v>28</v>
      </c>
      <c r="D156" s="308">
        <v>1370</v>
      </c>
      <c r="E156" s="308">
        <v>199</v>
      </c>
      <c r="F156" s="308">
        <v>1854</v>
      </c>
      <c r="G156" s="308">
        <v>1772</v>
      </c>
      <c r="H156" s="308">
        <v>1610</v>
      </c>
      <c r="I156" s="308">
        <v>1882</v>
      </c>
      <c r="J156" s="308">
        <v>1608</v>
      </c>
      <c r="K156" s="308">
        <v>3</v>
      </c>
      <c r="L156" s="308">
        <v>1</v>
      </c>
      <c r="M156" s="308">
        <v>0</v>
      </c>
      <c r="N156" s="308">
        <v>1210</v>
      </c>
      <c r="O156" s="309">
        <v>1238</v>
      </c>
      <c r="P156" s="310">
        <v>1519</v>
      </c>
      <c r="Q156" s="310">
        <v>1022</v>
      </c>
      <c r="R156" s="311">
        <v>1045</v>
      </c>
      <c r="S156" s="308">
        <v>267</v>
      </c>
      <c r="T156" s="308">
        <v>81</v>
      </c>
      <c r="U156" s="308">
        <v>66</v>
      </c>
      <c r="V156" s="308">
        <v>206</v>
      </c>
      <c r="W156" s="308">
        <v>346</v>
      </c>
      <c r="X156" s="308">
        <v>290</v>
      </c>
      <c r="Y156" s="308">
        <v>76</v>
      </c>
      <c r="Z156" s="308">
        <v>83</v>
      </c>
      <c r="AA156" s="308">
        <v>0</v>
      </c>
      <c r="AB156" s="308">
        <v>0</v>
      </c>
      <c r="AC156" s="308">
        <v>0</v>
      </c>
    </row>
    <row r="157" spans="2:29" x14ac:dyDescent="0.25">
      <c r="B157" s="312" t="s">
        <v>468</v>
      </c>
      <c r="C157" s="312" t="s">
        <v>33</v>
      </c>
      <c r="D157" s="313">
        <v>2032</v>
      </c>
      <c r="E157" s="313">
        <v>1189</v>
      </c>
      <c r="F157" s="313">
        <v>2340</v>
      </c>
      <c r="G157" s="313">
        <v>2409</v>
      </c>
      <c r="H157" s="313">
        <v>2324</v>
      </c>
      <c r="I157" s="313">
        <v>2337</v>
      </c>
      <c r="J157" s="313">
        <v>2086</v>
      </c>
      <c r="K157" s="313">
        <v>2</v>
      </c>
      <c r="L157" s="313">
        <v>0</v>
      </c>
      <c r="M157" s="313">
        <v>0</v>
      </c>
      <c r="N157" s="313">
        <v>2093</v>
      </c>
      <c r="O157" s="314">
        <v>2002</v>
      </c>
      <c r="P157" s="319">
        <v>2446</v>
      </c>
      <c r="Q157" s="319">
        <v>1847</v>
      </c>
      <c r="R157" s="316">
        <v>1762</v>
      </c>
      <c r="S157" s="313">
        <v>321</v>
      </c>
      <c r="T157" s="313">
        <v>96</v>
      </c>
      <c r="U157" s="313">
        <v>97</v>
      </c>
      <c r="V157" s="313">
        <v>238</v>
      </c>
      <c r="W157" s="313">
        <v>517</v>
      </c>
      <c r="X157" s="313">
        <v>288</v>
      </c>
      <c r="Y157" s="313">
        <v>80</v>
      </c>
      <c r="Z157" s="313">
        <v>202</v>
      </c>
      <c r="AA157" s="313">
        <v>0</v>
      </c>
      <c r="AB157" s="313">
        <v>0</v>
      </c>
      <c r="AC157" s="313">
        <v>0</v>
      </c>
    </row>
    <row r="158" spans="2:29" x14ac:dyDescent="0.25">
      <c r="B158" s="307" t="s">
        <v>468</v>
      </c>
      <c r="C158" s="307" t="s">
        <v>30</v>
      </c>
      <c r="D158" s="308">
        <v>528</v>
      </c>
      <c r="E158" s="308">
        <v>88</v>
      </c>
      <c r="F158" s="308">
        <v>631</v>
      </c>
      <c r="G158" s="308">
        <v>628</v>
      </c>
      <c r="H158" s="308">
        <v>715</v>
      </c>
      <c r="I158" s="308">
        <v>601</v>
      </c>
      <c r="J158" s="308">
        <v>518</v>
      </c>
      <c r="K158" s="308">
        <v>1</v>
      </c>
      <c r="L158" s="308">
        <v>0</v>
      </c>
      <c r="M158" s="308">
        <v>0</v>
      </c>
      <c r="N158" s="308">
        <v>523</v>
      </c>
      <c r="O158" s="309">
        <v>532</v>
      </c>
      <c r="P158" s="310">
        <v>615</v>
      </c>
      <c r="Q158" s="310">
        <v>430</v>
      </c>
      <c r="R158" s="311">
        <v>432</v>
      </c>
      <c r="S158" s="308">
        <v>43</v>
      </c>
      <c r="T158" s="308">
        <v>20</v>
      </c>
      <c r="U158" s="308">
        <v>10</v>
      </c>
      <c r="V158" s="308">
        <v>35</v>
      </c>
      <c r="W158" s="308">
        <v>93</v>
      </c>
      <c r="X158" s="308">
        <v>44</v>
      </c>
      <c r="Y158" s="308">
        <v>17</v>
      </c>
      <c r="Z158" s="308">
        <v>34</v>
      </c>
      <c r="AA158" s="308">
        <v>0</v>
      </c>
      <c r="AB158" s="308">
        <v>0</v>
      </c>
      <c r="AC158" s="308">
        <v>0</v>
      </c>
    </row>
    <row r="159" spans="2:29" x14ac:dyDescent="0.25">
      <c r="B159" s="312" t="s">
        <v>468</v>
      </c>
      <c r="C159" s="312" t="s">
        <v>22</v>
      </c>
      <c r="D159" s="313">
        <v>291</v>
      </c>
      <c r="E159" s="313">
        <v>59</v>
      </c>
      <c r="F159" s="313">
        <v>700</v>
      </c>
      <c r="G159" s="313">
        <v>717</v>
      </c>
      <c r="H159" s="313">
        <v>612</v>
      </c>
      <c r="I159" s="313">
        <v>681</v>
      </c>
      <c r="J159" s="313">
        <v>653</v>
      </c>
      <c r="K159" s="313">
        <v>0</v>
      </c>
      <c r="L159" s="313">
        <v>0</v>
      </c>
      <c r="M159" s="313">
        <v>0</v>
      </c>
      <c r="N159" s="313">
        <v>422</v>
      </c>
      <c r="O159" s="314">
        <v>417</v>
      </c>
      <c r="P159" s="319">
        <v>550</v>
      </c>
      <c r="Q159" s="319">
        <v>428</v>
      </c>
      <c r="R159" s="316">
        <v>430</v>
      </c>
      <c r="S159" s="313">
        <v>71</v>
      </c>
      <c r="T159" s="313">
        <v>12</v>
      </c>
      <c r="U159" s="313">
        <v>16</v>
      </c>
      <c r="V159" s="313">
        <v>53</v>
      </c>
      <c r="W159" s="313">
        <v>118</v>
      </c>
      <c r="X159" s="313">
        <v>87</v>
      </c>
      <c r="Y159" s="313">
        <v>17</v>
      </c>
      <c r="Z159" s="313">
        <v>28</v>
      </c>
      <c r="AA159" s="313">
        <v>0</v>
      </c>
      <c r="AB159" s="313">
        <v>0</v>
      </c>
      <c r="AC159" s="313">
        <v>0</v>
      </c>
    </row>
    <row r="160" spans="2:29" x14ac:dyDescent="0.25">
      <c r="B160" s="307" t="s">
        <v>468</v>
      </c>
      <c r="C160" s="307" t="s">
        <v>935</v>
      </c>
      <c r="D160" s="308">
        <v>2537</v>
      </c>
      <c r="E160" s="308">
        <v>1074</v>
      </c>
      <c r="F160" s="308">
        <v>2528</v>
      </c>
      <c r="G160" s="308">
        <v>2871</v>
      </c>
      <c r="H160" s="308">
        <v>2700</v>
      </c>
      <c r="I160" s="308">
        <v>2144</v>
      </c>
      <c r="J160" s="308">
        <v>1806</v>
      </c>
      <c r="K160" s="308">
        <v>2</v>
      </c>
      <c r="L160" s="308">
        <v>1</v>
      </c>
      <c r="M160" s="308">
        <v>0</v>
      </c>
      <c r="N160" s="308">
        <v>2289</v>
      </c>
      <c r="O160" s="309">
        <v>2228</v>
      </c>
      <c r="P160" s="310">
        <v>2927</v>
      </c>
      <c r="Q160" s="310">
        <v>1707</v>
      </c>
      <c r="R160" s="311">
        <v>1656</v>
      </c>
      <c r="S160" s="308">
        <v>335</v>
      </c>
      <c r="T160" s="308">
        <v>83</v>
      </c>
      <c r="U160" s="308">
        <v>139</v>
      </c>
      <c r="V160" s="308">
        <v>177</v>
      </c>
      <c r="W160" s="308">
        <v>357</v>
      </c>
      <c r="X160" s="308">
        <v>257</v>
      </c>
      <c r="Y160" s="308">
        <v>76</v>
      </c>
      <c r="Z160" s="308">
        <v>192</v>
      </c>
      <c r="AA160" s="308">
        <v>0</v>
      </c>
      <c r="AB160" s="308">
        <v>0</v>
      </c>
      <c r="AC160" s="308">
        <v>0</v>
      </c>
    </row>
    <row r="161" spans="2:29" x14ac:dyDescent="0.25">
      <c r="B161" s="312" t="s">
        <v>468</v>
      </c>
      <c r="C161" s="312" t="s">
        <v>936</v>
      </c>
      <c r="D161" s="313">
        <v>463</v>
      </c>
      <c r="E161" s="313">
        <v>157</v>
      </c>
      <c r="F161" s="313">
        <v>515</v>
      </c>
      <c r="G161" s="313">
        <v>573</v>
      </c>
      <c r="H161" s="313">
        <v>597</v>
      </c>
      <c r="I161" s="313">
        <v>537</v>
      </c>
      <c r="J161" s="313">
        <v>519</v>
      </c>
      <c r="K161" s="313">
        <v>0</v>
      </c>
      <c r="L161" s="313">
        <v>0</v>
      </c>
      <c r="M161" s="313">
        <v>0</v>
      </c>
      <c r="N161" s="313">
        <v>490</v>
      </c>
      <c r="O161" s="314">
        <v>459</v>
      </c>
      <c r="P161" s="319">
        <v>614</v>
      </c>
      <c r="Q161" s="319">
        <v>459</v>
      </c>
      <c r="R161" s="316">
        <v>406</v>
      </c>
      <c r="S161" s="313">
        <v>57</v>
      </c>
      <c r="T161" s="313">
        <v>12</v>
      </c>
      <c r="U161" s="313">
        <v>11</v>
      </c>
      <c r="V161" s="313">
        <v>29</v>
      </c>
      <c r="W161" s="313">
        <v>88</v>
      </c>
      <c r="X161" s="313">
        <v>61</v>
      </c>
      <c r="Y161" s="313">
        <v>11</v>
      </c>
      <c r="Z161" s="313">
        <v>22</v>
      </c>
      <c r="AA161" s="313">
        <v>0</v>
      </c>
      <c r="AB161" s="313">
        <v>0</v>
      </c>
      <c r="AC161" s="313">
        <v>0</v>
      </c>
    </row>
    <row r="162" spans="2:29" x14ac:dyDescent="0.25">
      <c r="B162" s="307" t="s">
        <v>468</v>
      </c>
      <c r="C162" s="307" t="s">
        <v>26</v>
      </c>
      <c r="D162" s="308">
        <v>537</v>
      </c>
      <c r="E162" s="308">
        <v>241</v>
      </c>
      <c r="F162" s="308">
        <v>812</v>
      </c>
      <c r="G162" s="308">
        <v>716</v>
      </c>
      <c r="H162" s="308">
        <v>765</v>
      </c>
      <c r="I162" s="308">
        <v>785</v>
      </c>
      <c r="J162" s="308">
        <v>595</v>
      </c>
      <c r="K162" s="308">
        <v>0</v>
      </c>
      <c r="L162" s="308">
        <v>0</v>
      </c>
      <c r="M162" s="308">
        <v>0</v>
      </c>
      <c r="N162" s="308">
        <v>705</v>
      </c>
      <c r="O162" s="309">
        <v>691</v>
      </c>
      <c r="P162" s="310">
        <v>822</v>
      </c>
      <c r="Q162" s="310">
        <v>605</v>
      </c>
      <c r="R162" s="311">
        <v>594</v>
      </c>
      <c r="S162" s="308">
        <v>184</v>
      </c>
      <c r="T162" s="308">
        <v>74</v>
      </c>
      <c r="U162" s="308">
        <v>33</v>
      </c>
      <c r="V162" s="308">
        <v>42</v>
      </c>
      <c r="W162" s="308">
        <v>102</v>
      </c>
      <c r="X162" s="308">
        <v>172</v>
      </c>
      <c r="Y162" s="308">
        <v>76</v>
      </c>
      <c r="Z162" s="308">
        <v>47</v>
      </c>
      <c r="AA162" s="308">
        <v>0</v>
      </c>
      <c r="AB162" s="308">
        <v>0</v>
      </c>
      <c r="AC162" s="308">
        <v>0</v>
      </c>
    </row>
    <row r="163" spans="2:29" x14ac:dyDescent="0.25">
      <c r="B163" s="312" t="s">
        <v>468</v>
      </c>
      <c r="C163" s="312" t="s">
        <v>29</v>
      </c>
      <c r="D163" s="313">
        <v>749</v>
      </c>
      <c r="E163" s="313">
        <v>256</v>
      </c>
      <c r="F163" s="313">
        <v>1184</v>
      </c>
      <c r="G163" s="313">
        <v>1222</v>
      </c>
      <c r="H163" s="313">
        <v>1165</v>
      </c>
      <c r="I163" s="313">
        <v>1002</v>
      </c>
      <c r="J163" s="313">
        <v>871</v>
      </c>
      <c r="K163" s="313">
        <v>0</v>
      </c>
      <c r="L163" s="313">
        <v>0</v>
      </c>
      <c r="M163" s="313">
        <v>0</v>
      </c>
      <c r="N163" s="313">
        <v>1101</v>
      </c>
      <c r="O163" s="314">
        <v>1110</v>
      </c>
      <c r="P163" s="319">
        <v>1530</v>
      </c>
      <c r="Q163" s="319">
        <v>982</v>
      </c>
      <c r="R163" s="316">
        <v>970</v>
      </c>
      <c r="S163" s="313">
        <v>113</v>
      </c>
      <c r="T163" s="313">
        <v>86</v>
      </c>
      <c r="U163" s="313">
        <v>29</v>
      </c>
      <c r="V163" s="313">
        <v>137</v>
      </c>
      <c r="W163" s="313">
        <v>299</v>
      </c>
      <c r="X163" s="313">
        <v>113</v>
      </c>
      <c r="Y163" s="313">
        <v>84</v>
      </c>
      <c r="Z163" s="313">
        <v>46</v>
      </c>
      <c r="AA163" s="313">
        <v>0</v>
      </c>
      <c r="AB163" s="313">
        <v>0</v>
      </c>
      <c r="AC163" s="313">
        <v>0</v>
      </c>
    </row>
    <row r="164" spans="2:29" x14ac:dyDescent="0.25">
      <c r="B164" s="307" t="s">
        <v>468</v>
      </c>
      <c r="C164" s="307" t="s">
        <v>27</v>
      </c>
      <c r="D164" s="308">
        <v>831</v>
      </c>
      <c r="E164" s="308">
        <v>267</v>
      </c>
      <c r="F164" s="308">
        <v>902</v>
      </c>
      <c r="G164" s="308">
        <v>904</v>
      </c>
      <c r="H164" s="308">
        <v>756</v>
      </c>
      <c r="I164" s="308">
        <v>960</v>
      </c>
      <c r="J164" s="308">
        <v>832</v>
      </c>
      <c r="K164" s="308">
        <v>0</v>
      </c>
      <c r="L164" s="308">
        <v>0</v>
      </c>
      <c r="M164" s="308">
        <v>0</v>
      </c>
      <c r="N164" s="308">
        <v>674</v>
      </c>
      <c r="O164" s="309">
        <v>677</v>
      </c>
      <c r="P164" s="310">
        <v>1336</v>
      </c>
      <c r="Q164" s="310">
        <v>516</v>
      </c>
      <c r="R164" s="311">
        <v>516</v>
      </c>
      <c r="S164" s="308">
        <v>106</v>
      </c>
      <c r="T164" s="308">
        <v>23</v>
      </c>
      <c r="U164" s="308">
        <v>30</v>
      </c>
      <c r="V164" s="308">
        <v>72</v>
      </c>
      <c r="W164" s="308">
        <v>122</v>
      </c>
      <c r="X164" s="308">
        <v>109</v>
      </c>
      <c r="Y164" s="308">
        <v>23</v>
      </c>
      <c r="Z164" s="308">
        <v>35</v>
      </c>
      <c r="AA164" s="308">
        <v>0</v>
      </c>
      <c r="AB164" s="308">
        <v>0</v>
      </c>
      <c r="AC164" s="308">
        <v>0</v>
      </c>
    </row>
    <row r="165" spans="2:29" x14ac:dyDescent="0.25">
      <c r="B165" s="312" t="s">
        <v>468</v>
      </c>
      <c r="C165" s="312" t="s">
        <v>38</v>
      </c>
      <c r="D165" s="313">
        <v>204</v>
      </c>
      <c r="E165" s="313">
        <v>104</v>
      </c>
      <c r="F165" s="313">
        <v>340</v>
      </c>
      <c r="G165" s="313">
        <v>368</v>
      </c>
      <c r="H165" s="313">
        <v>368</v>
      </c>
      <c r="I165" s="313">
        <v>354</v>
      </c>
      <c r="J165" s="313">
        <v>336</v>
      </c>
      <c r="K165" s="313">
        <v>0</v>
      </c>
      <c r="L165" s="313">
        <v>0</v>
      </c>
      <c r="M165" s="313">
        <v>0</v>
      </c>
      <c r="N165" s="313">
        <v>248</v>
      </c>
      <c r="O165" s="314">
        <v>262</v>
      </c>
      <c r="P165" s="315">
        <v>351</v>
      </c>
      <c r="Q165" s="315">
        <v>200</v>
      </c>
      <c r="R165" s="316">
        <v>207</v>
      </c>
      <c r="S165" s="313">
        <v>27</v>
      </c>
      <c r="T165" s="313">
        <v>10</v>
      </c>
      <c r="U165" s="313">
        <v>11</v>
      </c>
      <c r="V165" s="313">
        <v>11</v>
      </c>
      <c r="W165" s="313">
        <v>27</v>
      </c>
      <c r="X165" s="313">
        <v>15</v>
      </c>
      <c r="Y165" s="313">
        <v>11</v>
      </c>
      <c r="Z165" s="313">
        <v>6</v>
      </c>
      <c r="AA165" s="313">
        <v>0</v>
      </c>
      <c r="AB165" s="313">
        <v>0</v>
      </c>
      <c r="AC165" s="313">
        <v>0</v>
      </c>
    </row>
    <row r="166" spans="2:29" x14ac:dyDescent="0.25">
      <c r="B166" s="307" t="s">
        <v>467</v>
      </c>
      <c r="C166" s="307" t="s">
        <v>35</v>
      </c>
      <c r="D166" s="308">
        <v>1518</v>
      </c>
      <c r="E166" s="308">
        <v>581</v>
      </c>
      <c r="F166" s="308">
        <v>1924</v>
      </c>
      <c r="G166" s="308">
        <v>1810</v>
      </c>
      <c r="H166" s="308">
        <v>1426</v>
      </c>
      <c r="I166" s="308">
        <v>2192</v>
      </c>
      <c r="J166" s="308">
        <v>1493</v>
      </c>
      <c r="K166" s="308">
        <v>1</v>
      </c>
      <c r="L166" s="308">
        <v>1</v>
      </c>
      <c r="M166" s="308">
        <v>0</v>
      </c>
      <c r="N166" s="308">
        <v>1697</v>
      </c>
      <c r="O166" s="309">
        <v>1302</v>
      </c>
      <c r="P166" s="310">
        <v>1867</v>
      </c>
      <c r="Q166" s="310">
        <v>1416</v>
      </c>
      <c r="R166" s="311">
        <v>1041</v>
      </c>
      <c r="S166" s="308">
        <v>540</v>
      </c>
      <c r="T166" s="308">
        <v>250</v>
      </c>
      <c r="U166" s="308">
        <v>176</v>
      </c>
      <c r="V166" s="308">
        <v>396</v>
      </c>
      <c r="W166" s="308">
        <v>589</v>
      </c>
      <c r="X166" s="308">
        <v>425</v>
      </c>
      <c r="Y166" s="308">
        <v>162</v>
      </c>
      <c r="Z166" s="308">
        <v>361</v>
      </c>
      <c r="AA166" s="308">
        <v>1</v>
      </c>
      <c r="AB166" s="308">
        <v>0</v>
      </c>
      <c r="AC166" s="308">
        <v>0</v>
      </c>
    </row>
    <row r="167" spans="2:29" x14ac:dyDescent="0.25">
      <c r="B167" s="312" t="s">
        <v>467</v>
      </c>
      <c r="C167" s="312" t="s">
        <v>34</v>
      </c>
      <c r="D167" s="313">
        <v>572</v>
      </c>
      <c r="E167" s="313">
        <v>229</v>
      </c>
      <c r="F167" s="313">
        <v>649</v>
      </c>
      <c r="G167" s="313">
        <v>752</v>
      </c>
      <c r="H167" s="313">
        <v>610</v>
      </c>
      <c r="I167" s="313">
        <v>720</v>
      </c>
      <c r="J167" s="313">
        <v>685</v>
      </c>
      <c r="K167" s="313">
        <v>0</v>
      </c>
      <c r="L167" s="313">
        <v>0</v>
      </c>
      <c r="M167" s="313">
        <v>0</v>
      </c>
      <c r="N167" s="313">
        <v>645</v>
      </c>
      <c r="O167" s="314">
        <v>597</v>
      </c>
      <c r="P167" s="315">
        <v>658</v>
      </c>
      <c r="Q167" s="315">
        <v>658</v>
      </c>
      <c r="R167" s="316">
        <v>595</v>
      </c>
      <c r="S167" s="313">
        <v>70</v>
      </c>
      <c r="T167" s="313">
        <v>37</v>
      </c>
      <c r="U167" s="313">
        <v>20</v>
      </c>
      <c r="V167" s="313">
        <v>47</v>
      </c>
      <c r="W167" s="313">
        <v>94</v>
      </c>
      <c r="X167" s="313">
        <v>28</v>
      </c>
      <c r="Y167" s="313">
        <v>27</v>
      </c>
      <c r="Z167" s="313">
        <v>9</v>
      </c>
      <c r="AA167" s="313">
        <v>0</v>
      </c>
      <c r="AB167" s="313">
        <v>0</v>
      </c>
      <c r="AC167" s="313">
        <v>0</v>
      </c>
    </row>
    <row r="168" spans="2:29" x14ac:dyDescent="0.25">
      <c r="B168" s="307" t="s">
        <v>467</v>
      </c>
      <c r="C168" s="307" t="s">
        <v>23</v>
      </c>
      <c r="D168" s="308">
        <v>1239</v>
      </c>
      <c r="E168" s="308">
        <v>728</v>
      </c>
      <c r="F168" s="308">
        <v>1357</v>
      </c>
      <c r="G168" s="308">
        <v>1440</v>
      </c>
      <c r="H168" s="308">
        <v>1227</v>
      </c>
      <c r="I168" s="308">
        <v>1670</v>
      </c>
      <c r="J168" s="308">
        <v>1314</v>
      </c>
      <c r="K168" s="308">
        <v>0</v>
      </c>
      <c r="L168" s="308">
        <v>0</v>
      </c>
      <c r="M168" s="308">
        <v>0</v>
      </c>
      <c r="N168" s="308">
        <v>1309</v>
      </c>
      <c r="O168" s="309">
        <v>1325</v>
      </c>
      <c r="P168" s="317">
        <v>1293</v>
      </c>
      <c r="Q168" s="318">
        <v>1227</v>
      </c>
      <c r="R168" s="311">
        <v>1205</v>
      </c>
      <c r="S168" s="308">
        <v>186</v>
      </c>
      <c r="T168" s="308">
        <v>93</v>
      </c>
      <c r="U168" s="308">
        <v>22</v>
      </c>
      <c r="V168" s="308">
        <v>78</v>
      </c>
      <c r="W168" s="308">
        <v>173</v>
      </c>
      <c r="X168" s="308">
        <v>153</v>
      </c>
      <c r="Y168" s="308">
        <v>74</v>
      </c>
      <c r="Z168" s="308">
        <v>155</v>
      </c>
      <c r="AA168" s="308">
        <v>0</v>
      </c>
      <c r="AB168" s="308">
        <v>0</v>
      </c>
      <c r="AC168" s="308">
        <v>0</v>
      </c>
    </row>
    <row r="169" spans="2:29" x14ac:dyDescent="0.25">
      <c r="B169" s="312" t="s">
        <v>467</v>
      </c>
      <c r="C169" s="312" t="s">
        <v>39</v>
      </c>
      <c r="D169" s="313">
        <v>904</v>
      </c>
      <c r="E169" s="313">
        <v>367</v>
      </c>
      <c r="F169" s="313">
        <v>1181</v>
      </c>
      <c r="G169" s="313">
        <v>1096</v>
      </c>
      <c r="H169" s="313">
        <v>924</v>
      </c>
      <c r="I169" s="313">
        <v>1055</v>
      </c>
      <c r="J169" s="313">
        <v>760</v>
      </c>
      <c r="K169" s="313">
        <v>0</v>
      </c>
      <c r="L169" s="313">
        <v>0</v>
      </c>
      <c r="M169" s="313">
        <v>0</v>
      </c>
      <c r="N169" s="313">
        <v>933</v>
      </c>
      <c r="O169" s="314">
        <v>982</v>
      </c>
      <c r="P169" s="319">
        <v>1503</v>
      </c>
      <c r="Q169" s="319">
        <v>807</v>
      </c>
      <c r="R169" s="316">
        <v>851</v>
      </c>
      <c r="S169" s="313">
        <v>154</v>
      </c>
      <c r="T169" s="313">
        <v>24</v>
      </c>
      <c r="U169" s="313">
        <v>67</v>
      </c>
      <c r="V169" s="313">
        <v>225</v>
      </c>
      <c r="W169" s="313">
        <v>322</v>
      </c>
      <c r="X169" s="313">
        <v>173</v>
      </c>
      <c r="Y169" s="313">
        <v>22</v>
      </c>
      <c r="Z169" s="313">
        <v>26</v>
      </c>
      <c r="AA169" s="313">
        <v>0</v>
      </c>
      <c r="AB169" s="313">
        <v>0</v>
      </c>
      <c r="AC169" s="313">
        <v>0</v>
      </c>
    </row>
    <row r="170" spans="2:29" x14ac:dyDescent="0.25">
      <c r="B170" s="307" t="s">
        <v>467</v>
      </c>
      <c r="C170" s="307" t="s">
        <v>36</v>
      </c>
      <c r="D170" s="308">
        <v>1560</v>
      </c>
      <c r="E170" s="308">
        <v>1051</v>
      </c>
      <c r="F170" s="308">
        <v>1306</v>
      </c>
      <c r="G170" s="308">
        <v>1424</v>
      </c>
      <c r="H170" s="308">
        <v>1479</v>
      </c>
      <c r="I170" s="308">
        <v>1321</v>
      </c>
      <c r="J170" s="308">
        <v>1345</v>
      </c>
      <c r="K170" s="308">
        <v>0</v>
      </c>
      <c r="L170" s="308">
        <v>0</v>
      </c>
      <c r="M170" s="308">
        <v>0</v>
      </c>
      <c r="N170" s="308">
        <v>1363</v>
      </c>
      <c r="O170" s="309">
        <v>1350</v>
      </c>
      <c r="P170" s="310">
        <v>1488</v>
      </c>
      <c r="Q170" s="310">
        <v>1065</v>
      </c>
      <c r="R170" s="311">
        <v>1054</v>
      </c>
      <c r="S170" s="308">
        <v>122</v>
      </c>
      <c r="T170" s="308">
        <v>19</v>
      </c>
      <c r="U170" s="308">
        <v>39</v>
      </c>
      <c r="V170" s="308">
        <v>98</v>
      </c>
      <c r="W170" s="308">
        <v>176</v>
      </c>
      <c r="X170" s="308">
        <v>131</v>
      </c>
      <c r="Y170" s="308">
        <v>14</v>
      </c>
      <c r="Z170" s="308">
        <v>52</v>
      </c>
      <c r="AA170" s="308">
        <v>0</v>
      </c>
      <c r="AB170" s="308">
        <v>0</v>
      </c>
      <c r="AC170" s="308">
        <v>0</v>
      </c>
    </row>
    <row r="171" spans="2:29" x14ac:dyDescent="0.25">
      <c r="B171" s="312" t="s">
        <v>467</v>
      </c>
      <c r="C171" s="312" t="s">
        <v>21</v>
      </c>
      <c r="D171" s="313">
        <v>286</v>
      </c>
      <c r="E171" s="313">
        <v>207</v>
      </c>
      <c r="F171" s="313">
        <v>403</v>
      </c>
      <c r="G171" s="313">
        <v>445</v>
      </c>
      <c r="H171" s="313">
        <v>445</v>
      </c>
      <c r="I171" s="313">
        <v>381</v>
      </c>
      <c r="J171" s="313">
        <v>349</v>
      </c>
      <c r="K171" s="313">
        <v>0</v>
      </c>
      <c r="L171" s="313">
        <v>0</v>
      </c>
      <c r="M171" s="313">
        <v>0</v>
      </c>
      <c r="N171" s="313">
        <v>274</v>
      </c>
      <c r="O171" s="314">
        <v>312</v>
      </c>
      <c r="P171" s="319">
        <v>354</v>
      </c>
      <c r="Q171" s="319">
        <v>278</v>
      </c>
      <c r="R171" s="316">
        <v>309</v>
      </c>
      <c r="S171" s="313">
        <v>22</v>
      </c>
      <c r="T171" s="313">
        <v>6</v>
      </c>
      <c r="U171" s="313">
        <v>13</v>
      </c>
      <c r="V171" s="313">
        <v>11</v>
      </c>
      <c r="W171" s="313">
        <v>37</v>
      </c>
      <c r="X171" s="313">
        <v>26</v>
      </c>
      <c r="Y171" s="313">
        <v>4</v>
      </c>
      <c r="Z171" s="313">
        <v>10</v>
      </c>
      <c r="AA171" s="313">
        <v>0</v>
      </c>
      <c r="AB171" s="313">
        <v>0</v>
      </c>
      <c r="AC171" s="313">
        <v>0</v>
      </c>
    </row>
    <row r="172" spans="2:29" x14ac:dyDescent="0.25">
      <c r="B172" s="307" t="s">
        <v>467</v>
      </c>
      <c r="C172" s="307" t="s">
        <v>24</v>
      </c>
      <c r="D172" s="308">
        <v>1393</v>
      </c>
      <c r="E172" s="308">
        <v>509</v>
      </c>
      <c r="F172" s="308">
        <v>1723</v>
      </c>
      <c r="G172" s="308">
        <v>1555</v>
      </c>
      <c r="H172" s="308">
        <v>1495</v>
      </c>
      <c r="I172" s="308">
        <v>1626</v>
      </c>
      <c r="J172" s="308">
        <v>1266</v>
      </c>
      <c r="K172" s="308">
        <v>0</v>
      </c>
      <c r="L172" s="308">
        <v>0</v>
      </c>
      <c r="M172" s="308">
        <v>0</v>
      </c>
      <c r="N172" s="308">
        <v>1442</v>
      </c>
      <c r="O172" s="309">
        <v>1456</v>
      </c>
      <c r="P172" s="310">
        <v>1662</v>
      </c>
      <c r="Q172" s="310">
        <v>1467</v>
      </c>
      <c r="R172" s="311">
        <v>1458</v>
      </c>
      <c r="S172" s="308">
        <v>245</v>
      </c>
      <c r="T172" s="308">
        <v>89</v>
      </c>
      <c r="U172" s="308">
        <v>36</v>
      </c>
      <c r="V172" s="308">
        <v>84</v>
      </c>
      <c r="W172" s="308">
        <v>186</v>
      </c>
      <c r="X172" s="308">
        <v>254</v>
      </c>
      <c r="Y172" s="308">
        <v>82</v>
      </c>
      <c r="Z172" s="308">
        <v>67</v>
      </c>
      <c r="AA172" s="308">
        <v>0</v>
      </c>
      <c r="AB172" s="308">
        <v>0</v>
      </c>
      <c r="AC172" s="308">
        <v>0</v>
      </c>
    </row>
    <row r="173" spans="2:29" x14ac:dyDescent="0.25">
      <c r="B173" s="312" t="s">
        <v>467</v>
      </c>
      <c r="C173" s="312" t="s">
        <v>20</v>
      </c>
      <c r="D173" s="313">
        <v>3159</v>
      </c>
      <c r="E173" s="313">
        <v>1202</v>
      </c>
      <c r="F173" s="313">
        <v>5780</v>
      </c>
      <c r="G173" s="313">
        <v>5517</v>
      </c>
      <c r="H173" s="313">
        <v>5038</v>
      </c>
      <c r="I173" s="313">
        <v>5571</v>
      </c>
      <c r="J173" s="313">
        <v>4857</v>
      </c>
      <c r="K173" s="313">
        <v>1</v>
      </c>
      <c r="L173" s="313">
        <v>0</v>
      </c>
      <c r="M173" s="313">
        <v>0</v>
      </c>
      <c r="N173" s="313">
        <v>3901</v>
      </c>
      <c r="O173" s="314">
        <v>4134</v>
      </c>
      <c r="P173" s="319">
        <v>5082</v>
      </c>
      <c r="Q173" s="319">
        <v>3221</v>
      </c>
      <c r="R173" s="316">
        <v>3202</v>
      </c>
      <c r="S173" s="313">
        <v>910</v>
      </c>
      <c r="T173" s="313">
        <v>447</v>
      </c>
      <c r="U173" s="313">
        <v>164</v>
      </c>
      <c r="V173" s="313">
        <v>349</v>
      </c>
      <c r="W173" s="313">
        <v>763</v>
      </c>
      <c r="X173" s="313">
        <v>831</v>
      </c>
      <c r="Y173" s="313">
        <v>510</v>
      </c>
      <c r="Z173" s="313">
        <v>379</v>
      </c>
      <c r="AA173" s="313">
        <v>0</v>
      </c>
      <c r="AB173" s="313">
        <v>0</v>
      </c>
      <c r="AC173" s="313">
        <v>0</v>
      </c>
    </row>
    <row r="174" spans="2:29" x14ac:dyDescent="0.25">
      <c r="B174" s="307" t="s">
        <v>467</v>
      </c>
      <c r="C174" s="307" t="s">
        <v>32</v>
      </c>
      <c r="D174" s="308">
        <v>2382</v>
      </c>
      <c r="E174" s="308">
        <v>984</v>
      </c>
      <c r="F174" s="308">
        <v>3899</v>
      </c>
      <c r="G174" s="308">
        <v>3954</v>
      </c>
      <c r="H174" s="308">
        <v>3390</v>
      </c>
      <c r="I174" s="308">
        <v>3558</v>
      </c>
      <c r="J174" s="308">
        <v>2970</v>
      </c>
      <c r="K174" s="308">
        <v>4</v>
      </c>
      <c r="L174" s="308">
        <v>5</v>
      </c>
      <c r="M174" s="308">
        <v>3</v>
      </c>
      <c r="N174" s="308">
        <v>3417</v>
      </c>
      <c r="O174" s="309">
        <v>3303</v>
      </c>
      <c r="P174" s="310">
        <v>5042</v>
      </c>
      <c r="Q174" s="310">
        <v>2572</v>
      </c>
      <c r="R174" s="311">
        <v>2435</v>
      </c>
      <c r="S174" s="308">
        <v>733</v>
      </c>
      <c r="T174" s="308">
        <v>391</v>
      </c>
      <c r="U174" s="308">
        <v>148</v>
      </c>
      <c r="V174" s="308">
        <v>209</v>
      </c>
      <c r="W174" s="308">
        <v>430</v>
      </c>
      <c r="X174" s="308">
        <v>665</v>
      </c>
      <c r="Y174" s="308">
        <v>367</v>
      </c>
      <c r="Z174" s="308">
        <v>162</v>
      </c>
      <c r="AA174" s="308">
        <v>0</v>
      </c>
      <c r="AB174" s="308">
        <v>0</v>
      </c>
      <c r="AC174" s="308">
        <v>0</v>
      </c>
    </row>
    <row r="175" spans="2:29" x14ac:dyDescent="0.25">
      <c r="B175" s="312" t="s">
        <v>467</v>
      </c>
      <c r="C175" s="312" t="s">
        <v>37</v>
      </c>
      <c r="D175" s="313">
        <v>632</v>
      </c>
      <c r="E175" s="313">
        <v>74</v>
      </c>
      <c r="F175" s="313">
        <v>612</v>
      </c>
      <c r="G175" s="313">
        <v>652</v>
      </c>
      <c r="H175" s="313">
        <v>564</v>
      </c>
      <c r="I175" s="313">
        <v>692</v>
      </c>
      <c r="J175" s="313">
        <v>462</v>
      </c>
      <c r="K175" s="313">
        <v>0</v>
      </c>
      <c r="L175" s="313">
        <v>0</v>
      </c>
      <c r="M175" s="313">
        <v>0</v>
      </c>
      <c r="N175" s="313">
        <v>567</v>
      </c>
      <c r="O175" s="314">
        <v>471</v>
      </c>
      <c r="P175" s="319">
        <v>592</v>
      </c>
      <c r="Q175" s="319">
        <v>452</v>
      </c>
      <c r="R175" s="316">
        <v>387</v>
      </c>
      <c r="S175" s="313">
        <v>121</v>
      </c>
      <c r="T175" s="313">
        <v>35</v>
      </c>
      <c r="U175" s="313">
        <v>22</v>
      </c>
      <c r="V175" s="313">
        <v>65</v>
      </c>
      <c r="W175" s="313">
        <v>124</v>
      </c>
      <c r="X175" s="313">
        <v>85</v>
      </c>
      <c r="Y175" s="313">
        <v>27</v>
      </c>
      <c r="Z175" s="313">
        <v>32</v>
      </c>
      <c r="AA175" s="313">
        <v>0</v>
      </c>
      <c r="AB175" s="313">
        <v>0</v>
      </c>
      <c r="AC175" s="313">
        <v>0</v>
      </c>
    </row>
    <row r="176" spans="2:29" x14ac:dyDescent="0.25">
      <c r="B176" s="307" t="s">
        <v>467</v>
      </c>
      <c r="C176" s="307" t="s">
        <v>40</v>
      </c>
      <c r="D176" s="308">
        <v>739</v>
      </c>
      <c r="E176" s="308">
        <v>23</v>
      </c>
      <c r="F176" s="308">
        <v>450</v>
      </c>
      <c r="G176" s="308">
        <v>525</v>
      </c>
      <c r="H176" s="308">
        <v>416</v>
      </c>
      <c r="I176" s="308">
        <v>903</v>
      </c>
      <c r="J176" s="308">
        <v>764</v>
      </c>
      <c r="K176" s="308">
        <v>0</v>
      </c>
      <c r="L176" s="308">
        <v>0</v>
      </c>
      <c r="M176" s="308">
        <v>0</v>
      </c>
      <c r="N176" s="308">
        <v>116</v>
      </c>
      <c r="O176" s="309">
        <v>324</v>
      </c>
      <c r="P176" s="310">
        <v>634</v>
      </c>
      <c r="Q176" s="310">
        <v>88</v>
      </c>
      <c r="R176" s="311">
        <v>263</v>
      </c>
      <c r="S176" s="308">
        <v>34</v>
      </c>
      <c r="T176" s="308">
        <v>3</v>
      </c>
      <c r="U176" s="308">
        <v>14</v>
      </c>
      <c r="V176" s="308">
        <v>29</v>
      </c>
      <c r="W176" s="308">
        <v>108</v>
      </c>
      <c r="X176" s="308">
        <v>29</v>
      </c>
      <c r="Y176" s="308">
        <v>22</v>
      </c>
      <c r="Z176" s="308">
        <v>84</v>
      </c>
      <c r="AA176" s="308">
        <v>0</v>
      </c>
      <c r="AB176" s="308">
        <v>0</v>
      </c>
      <c r="AC176" s="308">
        <v>0</v>
      </c>
    </row>
    <row r="177" spans="2:29" x14ac:dyDescent="0.25">
      <c r="B177" s="312" t="s">
        <v>467</v>
      </c>
      <c r="C177" s="312" t="s">
        <v>41</v>
      </c>
      <c r="D177" s="313">
        <v>1001</v>
      </c>
      <c r="E177" s="313">
        <v>292</v>
      </c>
      <c r="F177" s="313">
        <v>926</v>
      </c>
      <c r="G177" s="313">
        <v>997</v>
      </c>
      <c r="H177" s="313">
        <v>943</v>
      </c>
      <c r="I177" s="313">
        <v>1221</v>
      </c>
      <c r="J177" s="313">
        <v>933</v>
      </c>
      <c r="K177" s="313">
        <v>0</v>
      </c>
      <c r="L177" s="313">
        <v>0</v>
      </c>
      <c r="M177" s="313">
        <v>0</v>
      </c>
      <c r="N177" s="313">
        <v>730</v>
      </c>
      <c r="O177" s="314">
        <v>648</v>
      </c>
      <c r="P177" s="319">
        <v>1209</v>
      </c>
      <c r="Q177" s="319">
        <v>624</v>
      </c>
      <c r="R177" s="316">
        <v>570</v>
      </c>
      <c r="S177" s="313">
        <v>38</v>
      </c>
      <c r="T177" s="313">
        <v>16</v>
      </c>
      <c r="U177" s="313">
        <v>12</v>
      </c>
      <c r="V177" s="313">
        <v>25</v>
      </c>
      <c r="W177" s="313">
        <v>43</v>
      </c>
      <c r="X177" s="313">
        <v>27</v>
      </c>
      <c r="Y177" s="313">
        <v>4</v>
      </c>
      <c r="Z177" s="313">
        <v>7</v>
      </c>
      <c r="AA177" s="313">
        <v>0</v>
      </c>
      <c r="AB177" s="313">
        <v>0</v>
      </c>
      <c r="AC177" s="313">
        <v>0</v>
      </c>
    </row>
    <row r="178" spans="2:29" x14ac:dyDescent="0.25">
      <c r="B178" s="307" t="s">
        <v>467</v>
      </c>
      <c r="C178" s="307" t="s">
        <v>28</v>
      </c>
      <c r="D178" s="308">
        <v>1760</v>
      </c>
      <c r="E178" s="308">
        <v>172</v>
      </c>
      <c r="F178" s="308">
        <v>1984</v>
      </c>
      <c r="G178" s="308">
        <v>2100</v>
      </c>
      <c r="H178" s="308">
        <v>2001</v>
      </c>
      <c r="I178" s="308">
        <v>2455</v>
      </c>
      <c r="J178" s="308">
        <v>1924</v>
      </c>
      <c r="K178" s="308">
        <v>0</v>
      </c>
      <c r="L178" s="308">
        <v>0</v>
      </c>
      <c r="M178" s="308">
        <v>0</v>
      </c>
      <c r="N178" s="308">
        <v>1553</v>
      </c>
      <c r="O178" s="309">
        <v>1437</v>
      </c>
      <c r="P178" s="310">
        <v>2013</v>
      </c>
      <c r="Q178" s="310">
        <v>1526</v>
      </c>
      <c r="R178" s="311">
        <v>1430</v>
      </c>
      <c r="S178" s="308">
        <v>421</v>
      </c>
      <c r="T178" s="308">
        <v>107</v>
      </c>
      <c r="U178" s="308">
        <v>92</v>
      </c>
      <c r="V178" s="308">
        <v>219</v>
      </c>
      <c r="W178" s="308">
        <v>422</v>
      </c>
      <c r="X178" s="308">
        <v>392</v>
      </c>
      <c r="Y178" s="308">
        <v>86</v>
      </c>
      <c r="Z178" s="308">
        <v>101</v>
      </c>
      <c r="AA178" s="308">
        <v>0</v>
      </c>
      <c r="AB178" s="308">
        <v>0</v>
      </c>
      <c r="AC178" s="308">
        <v>0</v>
      </c>
    </row>
    <row r="179" spans="2:29" x14ac:dyDescent="0.25">
      <c r="B179" s="312" t="s">
        <v>467</v>
      </c>
      <c r="C179" s="312" t="s">
        <v>33</v>
      </c>
      <c r="D179" s="313">
        <v>2667</v>
      </c>
      <c r="E179" s="313">
        <v>1379</v>
      </c>
      <c r="F179" s="313">
        <v>2501</v>
      </c>
      <c r="G179" s="313">
        <v>2689</v>
      </c>
      <c r="H179" s="313">
        <v>2465</v>
      </c>
      <c r="I179" s="313">
        <v>2939</v>
      </c>
      <c r="J179" s="313">
        <v>2417</v>
      </c>
      <c r="K179" s="313">
        <v>3</v>
      </c>
      <c r="L179" s="313">
        <v>0</v>
      </c>
      <c r="M179" s="313">
        <v>0</v>
      </c>
      <c r="N179" s="313">
        <v>2284</v>
      </c>
      <c r="O179" s="314">
        <v>2124</v>
      </c>
      <c r="P179" s="319">
        <v>3405</v>
      </c>
      <c r="Q179" s="319">
        <v>2059</v>
      </c>
      <c r="R179" s="316">
        <v>1924</v>
      </c>
      <c r="S179" s="313">
        <v>537</v>
      </c>
      <c r="T179" s="313">
        <v>187</v>
      </c>
      <c r="U179" s="313">
        <v>126</v>
      </c>
      <c r="V179" s="313">
        <v>315</v>
      </c>
      <c r="W179" s="313">
        <v>574</v>
      </c>
      <c r="X179" s="313">
        <v>416</v>
      </c>
      <c r="Y179" s="313">
        <v>138</v>
      </c>
      <c r="Z179" s="313">
        <v>285</v>
      </c>
      <c r="AA179" s="313">
        <v>0</v>
      </c>
      <c r="AB179" s="313">
        <v>0</v>
      </c>
      <c r="AC179" s="313">
        <v>0</v>
      </c>
    </row>
    <row r="180" spans="2:29" x14ac:dyDescent="0.25">
      <c r="B180" s="307" t="s">
        <v>467</v>
      </c>
      <c r="C180" s="307" t="s">
        <v>30</v>
      </c>
      <c r="D180" s="308">
        <v>604</v>
      </c>
      <c r="E180" s="308">
        <v>194</v>
      </c>
      <c r="F180" s="308">
        <v>709</v>
      </c>
      <c r="G180" s="308">
        <v>811</v>
      </c>
      <c r="H180" s="308">
        <v>793</v>
      </c>
      <c r="I180" s="308">
        <v>661</v>
      </c>
      <c r="J180" s="308">
        <v>638</v>
      </c>
      <c r="K180" s="308">
        <v>0</v>
      </c>
      <c r="L180" s="308">
        <v>0</v>
      </c>
      <c r="M180" s="308">
        <v>0</v>
      </c>
      <c r="N180" s="308">
        <v>556</v>
      </c>
      <c r="O180" s="309">
        <v>607</v>
      </c>
      <c r="P180" s="310">
        <v>782</v>
      </c>
      <c r="Q180" s="310">
        <v>454</v>
      </c>
      <c r="R180" s="311">
        <v>457</v>
      </c>
      <c r="S180" s="308">
        <v>53</v>
      </c>
      <c r="T180" s="308">
        <v>19</v>
      </c>
      <c r="U180" s="308">
        <v>20</v>
      </c>
      <c r="V180" s="308">
        <v>33</v>
      </c>
      <c r="W180" s="308">
        <v>65</v>
      </c>
      <c r="X180" s="308">
        <v>49</v>
      </c>
      <c r="Y180" s="308">
        <v>15</v>
      </c>
      <c r="Z180" s="308">
        <v>36</v>
      </c>
      <c r="AA180" s="308">
        <v>0</v>
      </c>
      <c r="AB180" s="308">
        <v>0</v>
      </c>
      <c r="AC180" s="308">
        <v>0</v>
      </c>
    </row>
    <row r="181" spans="2:29" x14ac:dyDescent="0.25">
      <c r="B181" s="312" t="s">
        <v>467</v>
      </c>
      <c r="C181" s="312" t="s">
        <v>22</v>
      </c>
      <c r="D181" s="313">
        <v>423</v>
      </c>
      <c r="E181" s="313">
        <v>68</v>
      </c>
      <c r="F181" s="313">
        <v>806</v>
      </c>
      <c r="G181" s="313">
        <v>854</v>
      </c>
      <c r="H181" s="313">
        <v>805</v>
      </c>
      <c r="I181" s="313">
        <v>778</v>
      </c>
      <c r="J181" s="313">
        <v>727</v>
      </c>
      <c r="K181" s="313">
        <v>0</v>
      </c>
      <c r="L181" s="313">
        <v>0</v>
      </c>
      <c r="M181" s="313">
        <v>0</v>
      </c>
      <c r="N181" s="313">
        <v>547</v>
      </c>
      <c r="O181" s="314">
        <v>567</v>
      </c>
      <c r="P181" s="319">
        <v>721</v>
      </c>
      <c r="Q181" s="319">
        <v>545</v>
      </c>
      <c r="R181" s="316">
        <v>564</v>
      </c>
      <c r="S181" s="313">
        <v>127</v>
      </c>
      <c r="T181" s="313">
        <v>22</v>
      </c>
      <c r="U181" s="313">
        <v>30</v>
      </c>
      <c r="V181" s="313">
        <v>88</v>
      </c>
      <c r="W181" s="313">
        <v>134</v>
      </c>
      <c r="X181" s="313">
        <v>106</v>
      </c>
      <c r="Y181" s="313">
        <v>25</v>
      </c>
      <c r="Z181" s="313">
        <v>29</v>
      </c>
      <c r="AA181" s="313">
        <v>0</v>
      </c>
      <c r="AB181" s="313">
        <v>0</v>
      </c>
      <c r="AC181" s="313">
        <v>0</v>
      </c>
    </row>
    <row r="182" spans="2:29" x14ac:dyDescent="0.25">
      <c r="B182" s="307" t="s">
        <v>467</v>
      </c>
      <c r="C182" s="307" t="s">
        <v>31</v>
      </c>
      <c r="D182" s="308">
        <v>3086</v>
      </c>
      <c r="E182" s="308">
        <v>1335</v>
      </c>
      <c r="F182" s="308">
        <v>3566</v>
      </c>
      <c r="G182" s="308">
        <v>3862</v>
      </c>
      <c r="H182" s="308">
        <v>3272</v>
      </c>
      <c r="I182" s="308">
        <v>2643</v>
      </c>
      <c r="J182" s="308">
        <v>2154</v>
      </c>
      <c r="K182" s="308">
        <v>3</v>
      </c>
      <c r="L182" s="308">
        <v>0</v>
      </c>
      <c r="M182" s="308">
        <v>0</v>
      </c>
      <c r="N182" s="308">
        <v>2951</v>
      </c>
      <c r="O182" s="309">
        <v>2801</v>
      </c>
      <c r="P182" s="310">
        <v>4255</v>
      </c>
      <c r="Q182" s="310">
        <v>2264</v>
      </c>
      <c r="R182" s="311">
        <v>2152</v>
      </c>
      <c r="S182" s="308">
        <v>373</v>
      </c>
      <c r="T182" s="308">
        <v>159</v>
      </c>
      <c r="U182" s="308">
        <v>163</v>
      </c>
      <c r="V182" s="308">
        <v>238</v>
      </c>
      <c r="W182" s="308">
        <v>356</v>
      </c>
      <c r="X182" s="308">
        <v>336</v>
      </c>
      <c r="Y182" s="308">
        <v>148</v>
      </c>
      <c r="Z182" s="308">
        <v>320</v>
      </c>
      <c r="AA182" s="308">
        <v>0</v>
      </c>
      <c r="AB182" s="308">
        <v>0</v>
      </c>
      <c r="AC182" s="308">
        <v>0</v>
      </c>
    </row>
    <row r="183" spans="2:29" x14ac:dyDescent="0.25">
      <c r="B183" s="312" t="s">
        <v>467</v>
      </c>
      <c r="C183" s="312" t="s">
        <v>25</v>
      </c>
      <c r="D183" s="313">
        <v>547</v>
      </c>
      <c r="E183" s="313">
        <v>272</v>
      </c>
      <c r="F183" s="313">
        <v>789</v>
      </c>
      <c r="G183" s="313">
        <v>853</v>
      </c>
      <c r="H183" s="313">
        <v>854</v>
      </c>
      <c r="I183" s="313">
        <v>872</v>
      </c>
      <c r="J183" s="313">
        <v>810</v>
      </c>
      <c r="K183" s="313">
        <v>0</v>
      </c>
      <c r="L183" s="313">
        <v>1</v>
      </c>
      <c r="M183" s="313">
        <v>0</v>
      </c>
      <c r="N183" s="313">
        <v>744</v>
      </c>
      <c r="O183" s="314">
        <v>709</v>
      </c>
      <c r="P183" s="319">
        <v>803</v>
      </c>
      <c r="Q183" s="319">
        <v>667</v>
      </c>
      <c r="R183" s="316">
        <v>610</v>
      </c>
      <c r="S183" s="313">
        <v>103</v>
      </c>
      <c r="T183" s="313">
        <v>31</v>
      </c>
      <c r="U183" s="313">
        <v>25</v>
      </c>
      <c r="V183" s="313">
        <v>55</v>
      </c>
      <c r="W183" s="313">
        <v>144</v>
      </c>
      <c r="X183" s="313">
        <v>89</v>
      </c>
      <c r="Y183" s="313">
        <v>20</v>
      </c>
      <c r="Z183" s="313">
        <v>32</v>
      </c>
      <c r="AA183" s="313">
        <v>0</v>
      </c>
      <c r="AB183" s="313">
        <v>0</v>
      </c>
      <c r="AC183" s="313">
        <v>0</v>
      </c>
    </row>
    <row r="184" spans="2:29" x14ac:dyDescent="0.25">
      <c r="B184" s="307" t="s">
        <v>467</v>
      </c>
      <c r="C184" s="307" t="s">
        <v>26</v>
      </c>
      <c r="D184" s="308">
        <v>676</v>
      </c>
      <c r="E184" s="308">
        <v>298</v>
      </c>
      <c r="F184" s="308">
        <v>807</v>
      </c>
      <c r="G184" s="308">
        <v>848</v>
      </c>
      <c r="H184" s="308">
        <v>668</v>
      </c>
      <c r="I184" s="308">
        <v>775</v>
      </c>
      <c r="J184" s="308">
        <v>715</v>
      </c>
      <c r="K184" s="308">
        <v>0</v>
      </c>
      <c r="L184" s="308">
        <v>0</v>
      </c>
      <c r="M184" s="308">
        <v>0</v>
      </c>
      <c r="N184" s="308">
        <v>701</v>
      </c>
      <c r="O184" s="309">
        <v>686</v>
      </c>
      <c r="P184" s="310">
        <v>657</v>
      </c>
      <c r="Q184" s="310">
        <v>607</v>
      </c>
      <c r="R184" s="311">
        <v>592</v>
      </c>
      <c r="S184" s="308">
        <v>215</v>
      </c>
      <c r="T184" s="308">
        <v>65</v>
      </c>
      <c r="U184" s="308">
        <v>31</v>
      </c>
      <c r="V184" s="308">
        <v>68</v>
      </c>
      <c r="W184" s="308">
        <v>124</v>
      </c>
      <c r="X184" s="308">
        <v>215</v>
      </c>
      <c r="Y184" s="308">
        <v>64</v>
      </c>
      <c r="Z184" s="308">
        <v>35</v>
      </c>
      <c r="AA184" s="308">
        <v>0</v>
      </c>
      <c r="AB184" s="308">
        <v>0</v>
      </c>
      <c r="AC184" s="308">
        <v>0</v>
      </c>
    </row>
    <row r="185" spans="2:29" x14ac:dyDescent="0.25">
      <c r="B185" s="312" t="s">
        <v>467</v>
      </c>
      <c r="C185" s="312" t="s">
        <v>29</v>
      </c>
      <c r="D185" s="313">
        <v>712</v>
      </c>
      <c r="E185" s="313">
        <v>333</v>
      </c>
      <c r="F185" s="313">
        <v>1280</v>
      </c>
      <c r="G185" s="313">
        <v>1305</v>
      </c>
      <c r="H185" s="313">
        <v>1213</v>
      </c>
      <c r="I185" s="313">
        <v>1079</v>
      </c>
      <c r="J185" s="313">
        <v>967</v>
      </c>
      <c r="K185" s="313">
        <v>4</v>
      </c>
      <c r="L185" s="313">
        <v>0</v>
      </c>
      <c r="M185" s="313">
        <v>0</v>
      </c>
      <c r="N185" s="313">
        <v>1125</v>
      </c>
      <c r="O185" s="314">
        <v>1147</v>
      </c>
      <c r="P185" s="319">
        <v>1586</v>
      </c>
      <c r="Q185" s="319">
        <v>943</v>
      </c>
      <c r="R185" s="316">
        <v>940</v>
      </c>
      <c r="S185" s="313">
        <v>102</v>
      </c>
      <c r="T185" s="313">
        <v>56</v>
      </c>
      <c r="U185" s="313">
        <v>41</v>
      </c>
      <c r="V185" s="313">
        <v>81</v>
      </c>
      <c r="W185" s="313">
        <v>197</v>
      </c>
      <c r="X185" s="313">
        <v>91</v>
      </c>
      <c r="Y185" s="313">
        <v>46</v>
      </c>
      <c r="Z185" s="313">
        <v>34</v>
      </c>
      <c r="AA185" s="313">
        <v>0</v>
      </c>
      <c r="AB185" s="313">
        <v>0</v>
      </c>
      <c r="AC185" s="313">
        <v>0</v>
      </c>
    </row>
    <row r="186" spans="2:29" x14ac:dyDescent="0.25">
      <c r="B186" s="307" t="s">
        <v>467</v>
      </c>
      <c r="C186" s="307" t="s">
        <v>27</v>
      </c>
      <c r="D186" s="308">
        <v>1048</v>
      </c>
      <c r="E186" s="308">
        <v>324</v>
      </c>
      <c r="F186" s="308">
        <v>983</v>
      </c>
      <c r="G186" s="308">
        <v>897</v>
      </c>
      <c r="H186" s="308">
        <v>822</v>
      </c>
      <c r="I186" s="308">
        <v>1129</v>
      </c>
      <c r="J186" s="308">
        <v>896</v>
      </c>
      <c r="K186" s="308">
        <v>0</v>
      </c>
      <c r="L186" s="308">
        <v>0</v>
      </c>
      <c r="M186" s="308">
        <v>0</v>
      </c>
      <c r="N186" s="308">
        <v>652</v>
      </c>
      <c r="O186" s="309">
        <v>646</v>
      </c>
      <c r="P186" s="310">
        <v>1779</v>
      </c>
      <c r="Q186" s="310">
        <v>529</v>
      </c>
      <c r="R186" s="311">
        <v>522</v>
      </c>
      <c r="S186" s="308">
        <v>80</v>
      </c>
      <c r="T186" s="308">
        <v>21</v>
      </c>
      <c r="U186" s="308">
        <v>35</v>
      </c>
      <c r="V186" s="308">
        <v>75</v>
      </c>
      <c r="W186" s="308">
        <v>144</v>
      </c>
      <c r="X186" s="308">
        <v>76</v>
      </c>
      <c r="Y186" s="308">
        <v>20</v>
      </c>
      <c r="Z186" s="308">
        <v>46</v>
      </c>
      <c r="AA186" s="308">
        <v>0</v>
      </c>
      <c r="AB186" s="308">
        <v>0</v>
      </c>
      <c r="AC186" s="308">
        <v>0</v>
      </c>
    </row>
    <row r="187" spans="2:29" x14ac:dyDescent="0.25">
      <c r="B187" s="312" t="s">
        <v>467</v>
      </c>
      <c r="C187" s="312" t="s">
        <v>38</v>
      </c>
      <c r="D187" s="313">
        <v>373</v>
      </c>
      <c r="E187" s="313">
        <v>169</v>
      </c>
      <c r="F187" s="313">
        <v>490</v>
      </c>
      <c r="G187" s="313">
        <v>519</v>
      </c>
      <c r="H187" s="313">
        <v>559</v>
      </c>
      <c r="I187" s="313">
        <v>553</v>
      </c>
      <c r="J187" s="313">
        <v>512</v>
      </c>
      <c r="K187" s="313">
        <v>2</v>
      </c>
      <c r="L187" s="313">
        <v>1</v>
      </c>
      <c r="M187" s="313">
        <v>1</v>
      </c>
      <c r="N187" s="313">
        <v>358</v>
      </c>
      <c r="O187" s="314">
        <v>361</v>
      </c>
      <c r="P187" s="315">
        <v>474</v>
      </c>
      <c r="Q187" s="315">
        <v>254</v>
      </c>
      <c r="R187" s="316">
        <v>264</v>
      </c>
      <c r="S187" s="313">
        <v>39</v>
      </c>
      <c r="T187" s="313">
        <v>20</v>
      </c>
      <c r="U187" s="313">
        <v>12</v>
      </c>
      <c r="V187" s="313">
        <v>17</v>
      </c>
      <c r="W187" s="313">
        <v>41</v>
      </c>
      <c r="X187" s="313">
        <v>22</v>
      </c>
      <c r="Y187" s="313">
        <v>12</v>
      </c>
      <c r="Z187" s="313">
        <v>5</v>
      </c>
      <c r="AA187" s="313">
        <v>0</v>
      </c>
      <c r="AB187" s="313">
        <v>0</v>
      </c>
      <c r="AC187" s="313">
        <v>0</v>
      </c>
    </row>
    <row r="188" spans="2:29" x14ac:dyDescent="0.25">
      <c r="B188" s="307" t="s">
        <v>470</v>
      </c>
      <c r="C188" s="307" t="s">
        <v>35</v>
      </c>
      <c r="D188" s="308">
        <v>1653</v>
      </c>
      <c r="E188" s="308">
        <v>576</v>
      </c>
      <c r="F188" s="308">
        <v>1296</v>
      </c>
      <c r="G188" s="308">
        <v>1123</v>
      </c>
      <c r="H188" s="308">
        <v>1012</v>
      </c>
      <c r="I188" s="308">
        <v>1277</v>
      </c>
      <c r="J188" s="308">
        <v>1112</v>
      </c>
      <c r="K188" s="308">
        <v>0</v>
      </c>
      <c r="L188" s="308">
        <v>0</v>
      </c>
      <c r="M188" s="308">
        <v>0</v>
      </c>
      <c r="N188" s="308">
        <v>747</v>
      </c>
      <c r="O188" s="309">
        <v>681</v>
      </c>
      <c r="P188" s="310">
        <v>1189</v>
      </c>
      <c r="Q188" s="310">
        <v>894</v>
      </c>
      <c r="R188" s="311">
        <v>776</v>
      </c>
      <c r="S188" s="308">
        <v>216</v>
      </c>
      <c r="T188" s="308">
        <v>123</v>
      </c>
      <c r="U188" s="308">
        <v>63</v>
      </c>
      <c r="V188" s="308">
        <v>239</v>
      </c>
      <c r="W188" s="308">
        <v>433</v>
      </c>
      <c r="X188" s="308">
        <v>203</v>
      </c>
      <c r="Y188" s="308">
        <v>97</v>
      </c>
      <c r="Z188" s="308">
        <v>124</v>
      </c>
      <c r="AA188" s="308">
        <v>0</v>
      </c>
      <c r="AB188" s="308">
        <v>0</v>
      </c>
      <c r="AC188" s="308">
        <v>0</v>
      </c>
    </row>
    <row r="189" spans="2:29" x14ac:dyDescent="0.25">
      <c r="B189" s="312" t="s">
        <v>470</v>
      </c>
      <c r="C189" s="312" t="s">
        <v>34</v>
      </c>
      <c r="D189" s="313">
        <v>329</v>
      </c>
      <c r="E189" s="313">
        <v>241</v>
      </c>
      <c r="F189" s="313">
        <v>471</v>
      </c>
      <c r="G189" s="313">
        <v>453</v>
      </c>
      <c r="H189" s="313">
        <v>488</v>
      </c>
      <c r="I189" s="313">
        <v>347</v>
      </c>
      <c r="J189" s="313">
        <v>300</v>
      </c>
      <c r="K189" s="313">
        <v>0</v>
      </c>
      <c r="L189" s="313">
        <v>0</v>
      </c>
      <c r="M189" s="313">
        <v>0</v>
      </c>
      <c r="N189" s="313">
        <v>510</v>
      </c>
      <c r="O189" s="314">
        <v>497</v>
      </c>
      <c r="P189" s="315">
        <v>565</v>
      </c>
      <c r="Q189" s="315">
        <v>484</v>
      </c>
      <c r="R189" s="316">
        <v>462</v>
      </c>
      <c r="S189" s="313">
        <v>19</v>
      </c>
      <c r="T189" s="313">
        <v>9</v>
      </c>
      <c r="U189" s="313">
        <v>1</v>
      </c>
      <c r="V189" s="313">
        <v>6</v>
      </c>
      <c r="W189" s="313">
        <v>15</v>
      </c>
      <c r="X189" s="313">
        <v>18</v>
      </c>
      <c r="Y189" s="313">
        <v>10</v>
      </c>
      <c r="Z189" s="313">
        <v>9</v>
      </c>
      <c r="AA189" s="313">
        <v>0</v>
      </c>
      <c r="AB189" s="313">
        <v>0</v>
      </c>
      <c r="AC189" s="313">
        <v>0</v>
      </c>
    </row>
    <row r="190" spans="2:29" x14ac:dyDescent="0.25">
      <c r="B190" s="307" t="s">
        <v>470</v>
      </c>
      <c r="C190" s="307" t="s">
        <v>23</v>
      </c>
      <c r="D190" s="308">
        <v>1194</v>
      </c>
      <c r="E190" s="308">
        <v>679</v>
      </c>
      <c r="F190" s="308">
        <v>1143</v>
      </c>
      <c r="G190" s="308">
        <v>1178</v>
      </c>
      <c r="H190" s="308">
        <v>1091</v>
      </c>
      <c r="I190" s="308">
        <v>1065</v>
      </c>
      <c r="J190" s="308">
        <v>1074</v>
      </c>
      <c r="K190" s="308">
        <v>0</v>
      </c>
      <c r="L190" s="308">
        <v>0</v>
      </c>
      <c r="M190" s="308">
        <v>0</v>
      </c>
      <c r="N190" s="308">
        <v>854</v>
      </c>
      <c r="O190" s="309">
        <v>808</v>
      </c>
      <c r="P190" s="317">
        <v>982</v>
      </c>
      <c r="Q190" s="318">
        <v>899</v>
      </c>
      <c r="R190" s="311">
        <v>846</v>
      </c>
      <c r="S190" s="308">
        <v>76</v>
      </c>
      <c r="T190" s="308">
        <v>20</v>
      </c>
      <c r="U190" s="308">
        <v>14</v>
      </c>
      <c r="V190" s="308">
        <v>32</v>
      </c>
      <c r="W190" s="308">
        <v>107</v>
      </c>
      <c r="X190" s="308">
        <v>57</v>
      </c>
      <c r="Y190" s="308">
        <v>21</v>
      </c>
      <c r="Z190" s="308">
        <v>31</v>
      </c>
      <c r="AA190" s="308">
        <v>0</v>
      </c>
      <c r="AB190" s="308">
        <v>0</v>
      </c>
      <c r="AC190" s="308">
        <v>0</v>
      </c>
    </row>
    <row r="191" spans="2:29" x14ac:dyDescent="0.25">
      <c r="B191" s="312" t="s">
        <v>470</v>
      </c>
      <c r="C191" s="312" t="s">
        <v>39</v>
      </c>
      <c r="D191" s="313">
        <v>685</v>
      </c>
      <c r="E191" s="313">
        <v>233</v>
      </c>
      <c r="F191" s="313">
        <v>870</v>
      </c>
      <c r="G191" s="313">
        <v>763</v>
      </c>
      <c r="H191" s="313">
        <v>804</v>
      </c>
      <c r="I191" s="313">
        <v>853</v>
      </c>
      <c r="J191" s="313">
        <v>652</v>
      </c>
      <c r="K191" s="313">
        <v>0</v>
      </c>
      <c r="L191" s="313">
        <v>0</v>
      </c>
      <c r="M191" s="313">
        <v>0</v>
      </c>
      <c r="N191" s="313">
        <v>548</v>
      </c>
      <c r="O191" s="314">
        <v>536</v>
      </c>
      <c r="P191" s="319">
        <v>773</v>
      </c>
      <c r="Q191" s="319">
        <v>641</v>
      </c>
      <c r="R191" s="316">
        <v>676</v>
      </c>
      <c r="S191" s="313">
        <v>92</v>
      </c>
      <c r="T191" s="313">
        <v>18</v>
      </c>
      <c r="U191" s="313">
        <v>20</v>
      </c>
      <c r="V191" s="313">
        <v>95</v>
      </c>
      <c r="W191" s="313">
        <v>190</v>
      </c>
      <c r="X191" s="313">
        <v>103</v>
      </c>
      <c r="Y191" s="313">
        <v>21</v>
      </c>
      <c r="Z191" s="313">
        <v>30</v>
      </c>
      <c r="AA191" s="313">
        <v>0</v>
      </c>
      <c r="AB191" s="313">
        <v>0</v>
      </c>
      <c r="AC191" s="313">
        <v>0</v>
      </c>
    </row>
    <row r="192" spans="2:29" x14ac:dyDescent="0.25">
      <c r="B192" s="307" t="s">
        <v>470</v>
      </c>
      <c r="C192" s="307" t="s">
        <v>36</v>
      </c>
      <c r="D192" s="308">
        <v>1602</v>
      </c>
      <c r="E192" s="308">
        <v>1137</v>
      </c>
      <c r="F192" s="308">
        <v>1296</v>
      </c>
      <c r="G192" s="308">
        <v>1192</v>
      </c>
      <c r="H192" s="308">
        <v>1100</v>
      </c>
      <c r="I192" s="308">
        <v>1273</v>
      </c>
      <c r="J192" s="308">
        <v>1110</v>
      </c>
      <c r="K192" s="308">
        <v>0</v>
      </c>
      <c r="L192" s="308">
        <v>0</v>
      </c>
      <c r="M192" s="308">
        <v>0</v>
      </c>
      <c r="N192" s="308">
        <v>1085</v>
      </c>
      <c r="O192" s="309">
        <v>1062</v>
      </c>
      <c r="P192" s="310">
        <v>1495</v>
      </c>
      <c r="Q192" s="310">
        <v>1171</v>
      </c>
      <c r="R192" s="311">
        <v>1169</v>
      </c>
      <c r="S192" s="308">
        <v>70</v>
      </c>
      <c r="T192" s="308">
        <v>4</v>
      </c>
      <c r="U192" s="308">
        <v>31</v>
      </c>
      <c r="V192" s="308">
        <v>64</v>
      </c>
      <c r="W192" s="308">
        <v>135</v>
      </c>
      <c r="X192" s="308">
        <v>67</v>
      </c>
      <c r="Y192" s="308">
        <v>6</v>
      </c>
      <c r="Z192" s="308">
        <v>38</v>
      </c>
      <c r="AA192" s="308">
        <v>0</v>
      </c>
      <c r="AB192" s="308">
        <v>0</v>
      </c>
      <c r="AC192" s="308">
        <v>0</v>
      </c>
    </row>
    <row r="193" spans="2:29" x14ac:dyDescent="0.25">
      <c r="B193" s="312" t="s">
        <v>470</v>
      </c>
      <c r="C193" s="312" t="s">
        <v>21</v>
      </c>
      <c r="D193" s="313">
        <v>307</v>
      </c>
      <c r="E193" s="313">
        <v>198</v>
      </c>
      <c r="F193" s="313">
        <v>303</v>
      </c>
      <c r="G193" s="313">
        <v>278</v>
      </c>
      <c r="H193" s="313">
        <v>321</v>
      </c>
      <c r="I193" s="313">
        <v>303</v>
      </c>
      <c r="J193" s="313">
        <v>236</v>
      </c>
      <c r="K193" s="313">
        <v>0</v>
      </c>
      <c r="L193" s="313">
        <v>0</v>
      </c>
      <c r="M193" s="313">
        <v>0</v>
      </c>
      <c r="N193" s="313">
        <v>248</v>
      </c>
      <c r="O193" s="314">
        <v>222</v>
      </c>
      <c r="P193" s="319">
        <v>296</v>
      </c>
      <c r="Q193" s="319">
        <v>291</v>
      </c>
      <c r="R193" s="316">
        <v>304</v>
      </c>
      <c r="S193" s="313">
        <v>15</v>
      </c>
      <c r="T193" s="313">
        <v>6</v>
      </c>
      <c r="U193" s="313">
        <v>4</v>
      </c>
      <c r="V193" s="313">
        <v>15</v>
      </c>
      <c r="W193" s="313">
        <v>26</v>
      </c>
      <c r="X193" s="313">
        <v>11</v>
      </c>
      <c r="Y193" s="313">
        <v>2</v>
      </c>
      <c r="Z193" s="313">
        <v>9</v>
      </c>
      <c r="AA193" s="313">
        <v>0</v>
      </c>
      <c r="AB193" s="313">
        <v>0</v>
      </c>
      <c r="AC193" s="313">
        <v>0</v>
      </c>
    </row>
    <row r="194" spans="2:29" x14ac:dyDescent="0.25">
      <c r="B194" s="307" t="s">
        <v>470</v>
      </c>
      <c r="C194" s="307" t="s">
        <v>24</v>
      </c>
      <c r="D194" s="308">
        <v>1267</v>
      </c>
      <c r="E194" s="308">
        <v>444</v>
      </c>
      <c r="F194" s="308">
        <v>1548</v>
      </c>
      <c r="G194" s="308">
        <v>1278</v>
      </c>
      <c r="H194" s="308">
        <v>1236</v>
      </c>
      <c r="I194" s="308">
        <v>1338</v>
      </c>
      <c r="J194" s="308">
        <v>1015</v>
      </c>
      <c r="K194" s="308">
        <v>0</v>
      </c>
      <c r="L194" s="308">
        <v>0</v>
      </c>
      <c r="M194" s="308">
        <v>1</v>
      </c>
      <c r="N194" s="308">
        <v>1057</v>
      </c>
      <c r="O194" s="309">
        <v>1081</v>
      </c>
      <c r="P194" s="310">
        <v>1283</v>
      </c>
      <c r="Q194" s="310">
        <v>1094</v>
      </c>
      <c r="R194" s="311">
        <v>1096</v>
      </c>
      <c r="S194" s="308">
        <v>116</v>
      </c>
      <c r="T194" s="308">
        <v>41</v>
      </c>
      <c r="U194" s="308">
        <v>26</v>
      </c>
      <c r="V194" s="308">
        <v>46</v>
      </c>
      <c r="W194" s="308">
        <v>145</v>
      </c>
      <c r="X194" s="308">
        <v>121</v>
      </c>
      <c r="Y194" s="308">
        <v>39</v>
      </c>
      <c r="Z194" s="308">
        <v>37</v>
      </c>
      <c r="AA194" s="308">
        <v>0</v>
      </c>
      <c r="AB194" s="308">
        <v>0</v>
      </c>
      <c r="AC194" s="308">
        <v>0</v>
      </c>
    </row>
    <row r="195" spans="2:29" x14ac:dyDescent="0.25">
      <c r="B195" s="312" t="s">
        <v>470</v>
      </c>
      <c r="C195" s="312" t="s">
        <v>20</v>
      </c>
      <c r="D195" s="313">
        <v>3539</v>
      </c>
      <c r="E195" s="313">
        <v>1143</v>
      </c>
      <c r="F195" s="313">
        <v>3763</v>
      </c>
      <c r="G195" s="313">
        <v>3628</v>
      </c>
      <c r="H195" s="313">
        <v>3197</v>
      </c>
      <c r="I195" s="313">
        <v>4148</v>
      </c>
      <c r="J195" s="313">
        <v>3878</v>
      </c>
      <c r="K195" s="313">
        <v>0</v>
      </c>
      <c r="L195" s="313">
        <v>0</v>
      </c>
      <c r="M195" s="313">
        <v>1</v>
      </c>
      <c r="N195" s="313">
        <v>2779</v>
      </c>
      <c r="O195" s="314">
        <v>2421</v>
      </c>
      <c r="P195" s="319">
        <v>3753</v>
      </c>
      <c r="Q195" s="319">
        <v>2331</v>
      </c>
      <c r="R195" s="316">
        <v>2060</v>
      </c>
      <c r="S195" s="313">
        <v>409</v>
      </c>
      <c r="T195" s="313">
        <v>291</v>
      </c>
      <c r="U195" s="313">
        <v>69</v>
      </c>
      <c r="V195" s="313">
        <v>147</v>
      </c>
      <c r="W195" s="313">
        <v>388</v>
      </c>
      <c r="X195" s="313">
        <v>336</v>
      </c>
      <c r="Y195" s="313">
        <v>270</v>
      </c>
      <c r="Z195" s="313">
        <v>192</v>
      </c>
      <c r="AA195" s="313">
        <v>0</v>
      </c>
      <c r="AB195" s="313">
        <v>0</v>
      </c>
      <c r="AC195" s="313">
        <v>0</v>
      </c>
    </row>
    <row r="196" spans="2:29" x14ac:dyDescent="0.25">
      <c r="B196" s="307" t="s">
        <v>470</v>
      </c>
      <c r="C196" s="307" t="s">
        <v>32</v>
      </c>
      <c r="D196" s="308">
        <v>2681</v>
      </c>
      <c r="E196" s="308">
        <v>560</v>
      </c>
      <c r="F196" s="308">
        <v>2521</v>
      </c>
      <c r="G196" s="308">
        <v>2488</v>
      </c>
      <c r="H196" s="308">
        <v>2203</v>
      </c>
      <c r="I196" s="308">
        <v>2490</v>
      </c>
      <c r="J196" s="308">
        <v>2176</v>
      </c>
      <c r="K196" s="308">
        <v>3</v>
      </c>
      <c r="L196" s="308">
        <v>0</v>
      </c>
      <c r="M196" s="308">
        <v>0</v>
      </c>
      <c r="N196" s="308">
        <v>1888</v>
      </c>
      <c r="O196" s="309">
        <v>1865</v>
      </c>
      <c r="P196" s="310">
        <v>2384</v>
      </c>
      <c r="Q196" s="310">
        <v>1595</v>
      </c>
      <c r="R196" s="311">
        <v>1573</v>
      </c>
      <c r="S196" s="308">
        <v>363</v>
      </c>
      <c r="T196" s="308">
        <v>167</v>
      </c>
      <c r="U196" s="308">
        <v>94</v>
      </c>
      <c r="V196" s="308">
        <v>177</v>
      </c>
      <c r="W196" s="308">
        <v>341</v>
      </c>
      <c r="X196" s="308">
        <v>340</v>
      </c>
      <c r="Y196" s="308">
        <v>159</v>
      </c>
      <c r="Z196" s="308">
        <v>163</v>
      </c>
      <c r="AA196" s="308">
        <v>0</v>
      </c>
      <c r="AB196" s="308">
        <v>0</v>
      </c>
      <c r="AC196" s="308">
        <v>0</v>
      </c>
    </row>
    <row r="197" spans="2:29" x14ac:dyDescent="0.25">
      <c r="B197" s="312" t="s">
        <v>470</v>
      </c>
      <c r="C197" s="312" t="s">
        <v>37</v>
      </c>
      <c r="D197" s="313">
        <v>330</v>
      </c>
      <c r="E197" s="313">
        <v>50</v>
      </c>
      <c r="F197" s="313">
        <v>588</v>
      </c>
      <c r="G197" s="313">
        <v>349</v>
      </c>
      <c r="H197" s="313">
        <v>315</v>
      </c>
      <c r="I197" s="313">
        <v>495</v>
      </c>
      <c r="J197" s="313">
        <v>269</v>
      </c>
      <c r="K197" s="313">
        <v>0</v>
      </c>
      <c r="L197" s="313">
        <v>0</v>
      </c>
      <c r="M197" s="313">
        <v>0</v>
      </c>
      <c r="N197" s="313">
        <v>301</v>
      </c>
      <c r="O197" s="314">
        <v>299</v>
      </c>
      <c r="P197" s="319">
        <v>478</v>
      </c>
      <c r="Q197" s="319">
        <v>430</v>
      </c>
      <c r="R197" s="316">
        <v>398</v>
      </c>
      <c r="S197" s="313">
        <v>109</v>
      </c>
      <c r="T197" s="313">
        <v>29</v>
      </c>
      <c r="U197" s="313">
        <v>51</v>
      </c>
      <c r="V197" s="313">
        <v>70</v>
      </c>
      <c r="W197" s="313">
        <v>148</v>
      </c>
      <c r="X197" s="313">
        <v>88</v>
      </c>
      <c r="Y197" s="313">
        <v>21</v>
      </c>
      <c r="Z197" s="313">
        <v>26</v>
      </c>
      <c r="AA197" s="313">
        <v>0</v>
      </c>
      <c r="AB197" s="313">
        <v>0</v>
      </c>
      <c r="AC197" s="313">
        <v>0</v>
      </c>
    </row>
    <row r="198" spans="2:29" x14ac:dyDescent="0.25">
      <c r="B198" s="307" t="s">
        <v>470</v>
      </c>
      <c r="C198" s="307" t="s">
        <v>40</v>
      </c>
      <c r="D198" s="308">
        <v>611</v>
      </c>
      <c r="E198" s="308">
        <v>275</v>
      </c>
      <c r="F198" s="308">
        <v>159</v>
      </c>
      <c r="G198" s="308">
        <v>173</v>
      </c>
      <c r="H198" s="308">
        <v>162</v>
      </c>
      <c r="I198" s="308">
        <v>580</v>
      </c>
      <c r="J198" s="308">
        <v>557</v>
      </c>
      <c r="K198" s="308">
        <v>0</v>
      </c>
      <c r="L198" s="308">
        <v>0</v>
      </c>
      <c r="M198" s="308">
        <v>0</v>
      </c>
      <c r="N198" s="308">
        <v>156</v>
      </c>
      <c r="O198" s="309">
        <v>117</v>
      </c>
      <c r="P198" s="310">
        <v>482</v>
      </c>
      <c r="Q198" s="310">
        <v>153</v>
      </c>
      <c r="R198" s="311">
        <v>123</v>
      </c>
      <c r="S198" s="308">
        <v>39</v>
      </c>
      <c r="T198" s="308">
        <v>16</v>
      </c>
      <c r="U198" s="308">
        <v>1</v>
      </c>
      <c r="V198" s="308">
        <v>7</v>
      </c>
      <c r="W198" s="308">
        <v>8</v>
      </c>
      <c r="X198" s="308">
        <v>8</v>
      </c>
      <c r="Y198" s="308">
        <v>3</v>
      </c>
      <c r="Z198" s="308">
        <v>22</v>
      </c>
      <c r="AA198" s="308">
        <v>0</v>
      </c>
      <c r="AB198" s="308">
        <v>0</v>
      </c>
      <c r="AC198" s="308">
        <v>0</v>
      </c>
    </row>
    <row r="199" spans="2:29" x14ac:dyDescent="0.25">
      <c r="B199" s="312" t="s">
        <v>470</v>
      </c>
      <c r="C199" s="312" t="s">
        <v>41</v>
      </c>
      <c r="D199" s="313">
        <v>967</v>
      </c>
      <c r="E199" s="313">
        <v>439</v>
      </c>
      <c r="F199" s="313">
        <v>1110</v>
      </c>
      <c r="G199" s="313">
        <v>1023</v>
      </c>
      <c r="H199" s="313">
        <v>1042</v>
      </c>
      <c r="I199" s="313">
        <v>1135</v>
      </c>
      <c r="J199" s="313">
        <v>839</v>
      </c>
      <c r="K199" s="313">
        <v>0</v>
      </c>
      <c r="L199" s="313">
        <v>0</v>
      </c>
      <c r="M199" s="313">
        <v>0</v>
      </c>
      <c r="N199" s="313">
        <v>781</v>
      </c>
      <c r="O199" s="314">
        <v>726</v>
      </c>
      <c r="P199" s="319">
        <v>596</v>
      </c>
      <c r="Q199" s="319">
        <v>847</v>
      </c>
      <c r="R199" s="316">
        <v>825</v>
      </c>
      <c r="S199" s="313">
        <v>31</v>
      </c>
      <c r="T199" s="313">
        <v>7</v>
      </c>
      <c r="U199" s="313">
        <v>5</v>
      </c>
      <c r="V199" s="313">
        <v>22</v>
      </c>
      <c r="W199" s="313">
        <v>64</v>
      </c>
      <c r="X199" s="313">
        <v>28</v>
      </c>
      <c r="Y199" s="313">
        <v>10</v>
      </c>
      <c r="Z199" s="313">
        <v>6</v>
      </c>
      <c r="AA199" s="313">
        <v>0</v>
      </c>
      <c r="AB199" s="313">
        <v>0</v>
      </c>
      <c r="AC199" s="313">
        <v>0</v>
      </c>
    </row>
    <row r="200" spans="2:29" x14ac:dyDescent="0.25">
      <c r="B200" s="307" t="s">
        <v>470</v>
      </c>
      <c r="C200" s="307" t="s">
        <v>28</v>
      </c>
      <c r="D200" s="308">
        <v>1481</v>
      </c>
      <c r="E200" s="308">
        <v>216</v>
      </c>
      <c r="F200" s="308">
        <v>1519</v>
      </c>
      <c r="G200" s="308">
        <v>1451</v>
      </c>
      <c r="H200" s="308">
        <v>1400</v>
      </c>
      <c r="I200" s="308">
        <v>1263</v>
      </c>
      <c r="J200" s="308">
        <v>1158</v>
      </c>
      <c r="K200" s="308">
        <v>0</v>
      </c>
      <c r="L200" s="308">
        <v>0</v>
      </c>
      <c r="M200" s="308">
        <v>0</v>
      </c>
      <c r="N200" s="308">
        <v>1114</v>
      </c>
      <c r="O200" s="309">
        <v>1102</v>
      </c>
      <c r="P200" s="310">
        <v>1448</v>
      </c>
      <c r="Q200" s="310">
        <v>1131</v>
      </c>
      <c r="R200" s="311">
        <v>1093</v>
      </c>
      <c r="S200" s="308">
        <v>179</v>
      </c>
      <c r="T200" s="308">
        <v>50</v>
      </c>
      <c r="U200" s="308">
        <v>39</v>
      </c>
      <c r="V200" s="308">
        <v>120</v>
      </c>
      <c r="W200" s="308">
        <v>222</v>
      </c>
      <c r="X200" s="308">
        <v>180</v>
      </c>
      <c r="Y200" s="308">
        <v>49</v>
      </c>
      <c r="Z200" s="308">
        <v>64</v>
      </c>
      <c r="AA200" s="308">
        <v>0</v>
      </c>
      <c r="AB200" s="308">
        <v>0</v>
      </c>
      <c r="AC200" s="308">
        <v>0</v>
      </c>
    </row>
    <row r="201" spans="2:29" x14ac:dyDescent="0.25">
      <c r="B201" s="312" t="s">
        <v>470</v>
      </c>
      <c r="C201" s="312" t="s">
        <v>33</v>
      </c>
      <c r="D201" s="313">
        <v>1766</v>
      </c>
      <c r="E201" s="313">
        <v>990</v>
      </c>
      <c r="F201" s="313">
        <v>2024</v>
      </c>
      <c r="G201" s="313">
        <v>2049</v>
      </c>
      <c r="H201" s="313">
        <v>1931</v>
      </c>
      <c r="I201" s="313">
        <v>1937</v>
      </c>
      <c r="J201" s="313">
        <v>1893</v>
      </c>
      <c r="K201" s="313">
        <v>1</v>
      </c>
      <c r="L201" s="313">
        <v>0</v>
      </c>
      <c r="M201" s="313">
        <v>0</v>
      </c>
      <c r="N201" s="313">
        <v>1576</v>
      </c>
      <c r="O201" s="314">
        <v>1463</v>
      </c>
      <c r="P201" s="319">
        <v>1830</v>
      </c>
      <c r="Q201" s="319">
        <v>1461</v>
      </c>
      <c r="R201" s="316">
        <v>1440</v>
      </c>
      <c r="S201" s="313">
        <v>195</v>
      </c>
      <c r="T201" s="313">
        <v>55</v>
      </c>
      <c r="U201" s="313">
        <v>73</v>
      </c>
      <c r="V201" s="313">
        <v>154</v>
      </c>
      <c r="W201" s="313">
        <v>358</v>
      </c>
      <c r="X201" s="313">
        <v>179</v>
      </c>
      <c r="Y201" s="313">
        <v>53</v>
      </c>
      <c r="Z201" s="313">
        <v>100</v>
      </c>
      <c r="AA201" s="313">
        <v>0</v>
      </c>
      <c r="AB201" s="313">
        <v>0</v>
      </c>
      <c r="AC201" s="313">
        <v>0</v>
      </c>
    </row>
    <row r="202" spans="2:29" x14ac:dyDescent="0.25">
      <c r="B202" s="307" t="s">
        <v>470</v>
      </c>
      <c r="C202" s="307" t="s">
        <v>30</v>
      </c>
      <c r="D202" s="308">
        <v>542</v>
      </c>
      <c r="E202" s="308">
        <v>128</v>
      </c>
      <c r="F202" s="308">
        <v>661</v>
      </c>
      <c r="G202" s="308">
        <v>640</v>
      </c>
      <c r="H202" s="308">
        <v>605</v>
      </c>
      <c r="I202" s="308">
        <v>641</v>
      </c>
      <c r="J202" s="308">
        <v>589</v>
      </c>
      <c r="K202" s="308">
        <v>0</v>
      </c>
      <c r="L202" s="308">
        <v>1</v>
      </c>
      <c r="M202" s="308">
        <v>0</v>
      </c>
      <c r="N202" s="308">
        <v>425</v>
      </c>
      <c r="O202" s="309">
        <v>432</v>
      </c>
      <c r="P202" s="310">
        <v>543</v>
      </c>
      <c r="Q202" s="310">
        <v>442</v>
      </c>
      <c r="R202" s="311">
        <v>448</v>
      </c>
      <c r="S202" s="308">
        <v>25</v>
      </c>
      <c r="T202" s="308">
        <v>11</v>
      </c>
      <c r="U202" s="308">
        <v>17</v>
      </c>
      <c r="V202" s="308">
        <v>16</v>
      </c>
      <c r="W202" s="308">
        <v>45</v>
      </c>
      <c r="X202" s="308">
        <v>20</v>
      </c>
      <c r="Y202" s="308">
        <v>11</v>
      </c>
      <c r="Z202" s="308">
        <v>27</v>
      </c>
      <c r="AA202" s="308">
        <v>0</v>
      </c>
      <c r="AB202" s="308">
        <v>0</v>
      </c>
      <c r="AC202" s="308">
        <v>0</v>
      </c>
    </row>
    <row r="203" spans="2:29" x14ac:dyDescent="0.25">
      <c r="B203" s="312" t="s">
        <v>470</v>
      </c>
      <c r="C203" s="312" t="s">
        <v>22</v>
      </c>
      <c r="D203" s="313">
        <v>252</v>
      </c>
      <c r="E203" s="313">
        <v>62</v>
      </c>
      <c r="F203" s="313">
        <v>622</v>
      </c>
      <c r="G203" s="313">
        <v>557</v>
      </c>
      <c r="H203" s="313">
        <v>518</v>
      </c>
      <c r="I203" s="313">
        <v>607</v>
      </c>
      <c r="J203" s="313">
        <v>547</v>
      </c>
      <c r="K203" s="313">
        <v>0</v>
      </c>
      <c r="L203" s="313">
        <v>0</v>
      </c>
      <c r="M203" s="313">
        <v>0</v>
      </c>
      <c r="N203" s="313">
        <v>424</v>
      </c>
      <c r="O203" s="314">
        <v>398</v>
      </c>
      <c r="P203" s="319">
        <v>581</v>
      </c>
      <c r="Q203" s="319">
        <v>454</v>
      </c>
      <c r="R203" s="316">
        <v>452</v>
      </c>
      <c r="S203" s="313">
        <v>92</v>
      </c>
      <c r="T203" s="313">
        <v>22</v>
      </c>
      <c r="U203" s="313">
        <v>16</v>
      </c>
      <c r="V203" s="313">
        <v>58</v>
      </c>
      <c r="W203" s="313">
        <v>92</v>
      </c>
      <c r="X203" s="313">
        <v>96</v>
      </c>
      <c r="Y203" s="313">
        <v>27</v>
      </c>
      <c r="Z203" s="313">
        <v>21</v>
      </c>
      <c r="AA203" s="313">
        <v>0</v>
      </c>
      <c r="AB203" s="313">
        <v>0</v>
      </c>
      <c r="AC203" s="313">
        <v>0</v>
      </c>
    </row>
    <row r="204" spans="2:29" x14ac:dyDescent="0.25">
      <c r="B204" s="307" t="s">
        <v>470</v>
      </c>
      <c r="C204" s="307" t="s">
        <v>31</v>
      </c>
      <c r="D204" s="308">
        <v>1939</v>
      </c>
      <c r="E204" s="308">
        <v>886</v>
      </c>
      <c r="F204" s="308">
        <v>2307</v>
      </c>
      <c r="G204" s="308">
        <v>2270</v>
      </c>
      <c r="H204" s="308">
        <v>2236</v>
      </c>
      <c r="I204" s="308">
        <v>2066</v>
      </c>
      <c r="J204" s="308">
        <v>1672</v>
      </c>
      <c r="K204" s="308">
        <v>0</v>
      </c>
      <c r="L204" s="308">
        <v>0</v>
      </c>
      <c r="M204" s="308">
        <v>0</v>
      </c>
      <c r="N204" s="308">
        <v>1560</v>
      </c>
      <c r="O204" s="309">
        <v>1607</v>
      </c>
      <c r="P204" s="310">
        <v>2417</v>
      </c>
      <c r="Q204" s="310">
        <v>1444</v>
      </c>
      <c r="R204" s="311">
        <v>1416</v>
      </c>
      <c r="S204" s="308">
        <v>147</v>
      </c>
      <c r="T204" s="308">
        <v>61</v>
      </c>
      <c r="U204" s="308">
        <v>75</v>
      </c>
      <c r="V204" s="308">
        <v>136</v>
      </c>
      <c r="W204" s="308">
        <v>242</v>
      </c>
      <c r="X204" s="308">
        <v>144</v>
      </c>
      <c r="Y204" s="308">
        <v>51</v>
      </c>
      <c r="Z204" s="308">
        <v>150</v>
      </c>
      <c r="AA204" s="308">
        <v>0</v>
      </c>
      <c r="AB204" s="308">
        <v>0</v>
      </c>
      <c r="AC204" s="308">
        <v>0</v>
      </c>
    </row>
    <row r="205" spans="2:29" x14ac:dyDescent="0.25">
      <c r="B205" s="312" t="s">
        <v>470</v>
      </c>
      <c r="C205" s="312" t="s">
        <v>25</v>
      </c>
      <c r="D205" s="313">
        <v>679</v>
      </c>
      <c r="E205" s="313">
        <v>228</v>
      </c>
      <c r="F205" s="313">
        <v>655</v>
      </c>
      <c r="G205" s="313">
        <v>629</v>
      </c>
      <c r="H205" s="313">
        <v>610</v>
      </c>
      <c r="I205" s="313">
        <v>675</v>
      </c>
      <c r="J205" s="313">
        <v>574</v>
      </c>
      <c r="K205" s="313">
        <v>0</v>
      </c>
      <c r="L205" s="313">
        <v>0</v>
      </c>
      <c r="M205" s="313">
        <v>0</v>
      </c>
      <c r="N205" s="313">
        <v>580</v>
      </c>
      <c r="O205" s="314">
        <v>562</v>
      </c>
      <c r="P205" s="319">
        <v>744</v>
      </c>
      <c r="Q205" s="319">
        <v>664</v>
      </c>
      <c r="R205" s="316">
        <v>622</v>
      </c>
      <c r="S205" s="313">
        <v>54</v>
      </c>
      <c r="T205" s="313">
        <v>17</v>
      </c>
      <c r="U205" s="313">
        <v>5</v>
      </c>
      <c r="V205" s="313">
        <v>27</v>
      </c>
      <c r="W205" s="313">
        <v>91</v>
      </c>
      <c r="X205" s="313">
        <v>57</v>
      </c>
      <c r="Y205" s="313">
        <v>17</v>
      </c>
      <c r="Z205" s="313">
        <v>22</v>
      </c>
      <c r="AA205" s="313">
        <v>0</v>
      </c>
      <c r="AB205" s="313">
        <v>0</v>
      </c>
      <c r="AC205" s="313">
        <v>0</v>
      </c>
    </row>
    <row r="206" spans="2:29" x14ac:dyDescent="0.25">
      <c r="B206" s="307" t="s">
        <v>470</v>
      </c>
      <c r="C206" s="307" t="s">
        <v>26</v>
      </c>
      <c r="D206" s="308">
        <v>624</v>
      </c>
      <c r="E206" s="308">
        <v>281</v>
      </c>
      <c r="F206" s="308">
        <v>716</v>
      </c>
      <c r="G206" s="308">
        <v>649</v>
      </c>
      <c r="H206" s="308">
        <v>496</v>
      </c>
      <c r="I206" s="308">
        <v>662</v>
      </c>
      <c r="J206" s="308">
        <v>554</v>
      </c>
      <c r="K206" s="308">
        <v>0</v>
      </c>
      <c r="L206" s="308">
        <v>0</v>
      </c>
      <c r="M206" s="308">
        <v>0</v>
      </c>
      <c r="N206" s="308">
        <v>543</v>
      </c>
      <c r="O206" s="309">
        <v>508</v>
      </c>
      <c r="P206" s="310">
        <v>665</v>
      </c>
      <c r="Q206" s="310">
        <v>503</v>
      </c>
      <c r="R206" s="311">
        <v>478</v>
      </c>
      <c r="S206" s="308">
        <v>119</v>
      </c>
      <c r="T206" s="308">
        <v>76</v>
      </c>
      <c r="U206" s="308">
        <v>24</v>
      </c>
      <c r="V206" s="308">
        <v>50</v>
      </c>
      <c r="W206" s="308">
        <v>84</v>
      </c>
      <c r="X206" s="308">
        <v>105</v>
      </c>
      <c r="Y206" s="308">
        <v>73</v>
      </c>
      <c r="Z206" s="308">
        <v>45</v>
      </c>
      <c r="AA206" s="308">
        <v>0</v>
      </c>
      <c r="AB206" s="308">
        <v>0</v>
      </c>
      <c r="AC206" s="308">
        <v>0</v>
      </c>
    </row>
    <row r="207" spans="2:29" x14ac:dyDescent="0.25">
      <c r="B207" s="312" t="s">
        <v>470</v>
      </c>
      <c r="C207" s="312" t="s">
        <v>29</v>
      </c>
      <c r="D207" s="313">
        <v>806</v>
      </c>
      <c r="E207" s="313">
        <v>298</v>
      </c>
      <c r="F207" s="313">
        <v>1298</v>
      </c>
      <c r="G207" s="313">
        <v>1168</v>
      </c>
      <c r="H207" s="313">
        <v>1080</v>
      </c>
      <c r="I207" s="313">
        <v>1119</v>
      </c>
      <c r="J207" s="313">
        <v>954</v>
      </c>
      <c r="K207" s="313">
        <v>1</v>
      </c>
      <c r="L207" s="313">
        <v>0</v>
      </c>
      <c r="M207" s="313">
        <v>0</v>
      </c>
      <c r="N207" s="313">
        <v>1000</v>
      </c>
      <c r="O207" s="314">
        <v>953</v>
      </c>
      <c r="P207" s="319">
        <v>1220</v>
      </c>
      <c r="Q207" s="319">
        <v>899</v>
      </c>
      <c r="R207" s="316">
        <v>899</v>
      </c>
      <c r="S207" s="313">
        <v>89</v>
      </c>
      <c r="T207" s="313">
        <v>14</v>
      </c>
      <c r="U207" s="313">
        <v>17</v>
      </c>
      <c r="V207" s="313">
        <v>77</v>
      </c>
      <c r="W207" s="313">
        <v>174</v>
      </c>
      <c r="X207" s="313">
        <v>85</v>
      </c>
      <c r="Y207" s="313">
        <v>16</v>
      </c>
      <c r="Z207" s="313">
        <v>42</v>
      </c>
      <c r="AA207" s="313">
        <v>0</v>
      </c>
      <c r="AB207" s="313">
        <v>0</v>
      </c>
      <c r="AC207" s="313">
        <v>0</v>
      </c>
    </row>
    <row r="208" spans="2:29" x14ac:dyDescent="0.25">
      <c r="B208" s="307" t="s">
        <v>470</v>
      </c>
      <c r="C208" s="307" t="s">
        <v>27</v>
      </c>
      <c r="D208" s="308">
        <v>924</v>
      </c>
      <c r="E208" s="308">
        <v>267</v>
      </c>
      <c r="F208" s="308">
        <v>888</v>
      </c>
      <c r="G208" s="308">
        <v>779</v>
      </c>
      <c r="H208" s="308">
        <v>729</v>
      </c>
      <c r="I208" s="308">
        <v>870</v>
      </c>
      <c r="J208" s="308">
        <v>701</v>
      </c>
      <c r="K208" s="308">
        <v>0</v>
      </c>
      <c r="L208" s="308">
        <v>0</v>
      </c>
      <c r="M208" s="308">
        <v>0</v>
      </c>
      <c r="N208" s="308">
        <v>546</v>
      </c>
      <c r="O208" s="309">
        <v>545</v>
      </c>
      <c r="P208" s="310">
        <v>934</v>
      </c>
      <c r="Q208" s="310">
        <v>509</v>
      </c>
      <c r="R208" s="311">
        <v>502</v>
      </c>
      <c r="S208" s="308">
        <v>82</v>
      </c>
      <c r="T208" s="308">
        <v>13</v>
      </c>
      <c r="U208" s="308">
        <v>33</v>
      </c>
      <c r="V208" s="308">
        <v>77</v>
      </c>
      <c r="W208" s="308">
        <v>101</v>
      </c>
      <c r="X208" s="308">
        <v>83</v>
      </c>
      <c r="Y208" s="308">
        <v>13</v>
      </c>
      <c r="Z208" s="308">
        <v>50</v>
      </c>
      <c r="AA208" s="308">
        <v>0</v>
      </c>
      <c r="AB208" s="308">
        <v>0</v>
      </c>
      <c r="AC208" s="308">
        <v>0</v>
      </c>
    </row>
    <row r="209" spans="2:29" x14ac:dyDescent="0.25">
      <c r="B209" s="312" t="s">
        <v>470</v>
      </c>
      <c r="C209" s="312" t="s">
        <v>38</v>
      </c>
      <c r="D209" s="313">
        <v>290</v>
      </c>
      <c r="E209" s="313">
        <v>88</v>
      </c>
      <c r="F209" s="313">
        <v>353</v>
      </c>
      <c r="G209" s="313">
        <v>313</v>
      </c>
      <c r="H209" s="313">
        <v>297</v>
      </c>
      <c r="I209" s="313">
        <v>350</v>
      </c>
      <c r="J209" s="313">
        <v>292</v>
      </c>
      <c r="K209" s="313">
        <v>0</v>
      </c>
      <c r="L209" s="313">
        <v>0</v>
      </c>
      <c r="M209" s="313">
        <v>0</v>
      </c>
      <c r="N209" s="313">
        <v>275</v>
      </c>
      <c r="O209" s="314">
        <v>269</v>
      </c>
      <c r="P209" s="315">
        <v>376</v>
      </c>
      <c r="Q209" s="315">
        <v>249</v>
      </c>
      <c r="R209" s="316">
        <v>253</v>
      </c>
      <c r="S209" s="313">
        <v>18</v>
      </c>
      <c r="T209" s="313">
        <v>26</v>
      </c>
      <c r="U209" s="313">
        <v>8</v>
      </c>
      <c r="V209" s="313">
        <v>7</v>
      </c>
      <c r="W209" s="313">
        <v>17</v>
      </c>
      <c r="X209" s="313">
        <v>16</v>
      </c>
      <c r="Y209" s="313">
        <v>24</v>
      </c>
      <c r="Z209" s="313">
        <v>6</v>
      </c>
      <c r="AA209" s="313">
        <v>0</v>
      </c>
      <c r="AB209" s="313">
        <v>0</v>
      </c>
      <c r="AC209" s="313">
        <v>0</v>
      </c>
    </row>
    <row r="210" spans="2:29" x14ac:dyDescent="0.25">
      <c r="B210" s="307" t="s">
        <v>471</v>
      </c>
      <c r="C210" s="307" t="s">
        <v>35</v>
      </c>
      <c r="D210" s="308">
        <v>1941</v>
      </c>
      <c r="E210" s="308">
        <v>368</v>
      </c>
      <c r="F210" s="308">
        <v>2243</v>
      </c>
      <c r="G210" s="308">
        <v>2035</v>
      </c>
      <c r="H210" s="308">
        <v>1654</v>
      </c>
      <c r="I210" s="308">
        <v>1677</v>
      </c>
      <c r="J210" s="308">
        <v>1350</v>
      </c>
      <c r="K210" s="308">
        <v>0</v>
      </c>
      <c r="L210" s="308">
        <v>1</v>
      </c>
      <c r="M210" s="308">
        <v>0</v>
      </c>
      <c r="N210" s="308">
        <v>1183</v>
      </c>
      <c r="O210" s="309">
        <v>1209</v>
      </c>
      <c r="P210" s="310">
        <v>1786</v>
      </c>
      <c r="Q210" s="310">
        <v>1590</v>
      </c>
      <c r="R210" s="311">
        <v>1523</v>
      </c>
      <c r="S210" s="308">
        <v>478</v>
      </c>
      <c r="T210" s="308">
        <v>168</v>
      </c>
      <c r="U210" s="308">
        <v>143</v>
      </c>
      <c r="V210" s="308">
        <v>510</v>
      </c>
      <c r="W210" s="308">
        <v>881</v>
      </c>
      <c r="X210" s="308">
        <v>497</v>
      </c>
      <c r="Y210" s="308">
        <v>132</v>
      </c>
      <c r="Z210" s="308">
        <v>222</v>
      </c>
      <c r="AA210" s="308">
        <v>0</v>
      </c>
      <c r="AB210" s="308">
        <v>0</v>
      </c>
      <c r="AC210" s="308">
        <v>0</v>
      </c>
    </row>
    <row r="211" spans="2:29" x14ac:dyDescent="0.25">
      <c r="B211" s="312" t="s">
        <v>471</v>
      </c>
      <c r="C211" s="312" t="s">
        <v>34</v>
      </c>
      <c r="D211" s="313">
        <v>472</v>
      </c>
      <c r="E211" s="313">
        <v>189</v>
      </c>
      <c r="F211" s="313">
        <v>507</v>
      </c>
      <c r="G211" s="313">
        <v>463</v>
      </c>
      <c r="H211" s="313">
        <v>503</v>
      </c>
      <c r="I211" s="313">
        <v>622</v>
      </c>
      <c r="J211" s="313">
        <v>565</v>
      </c>
      <c r="K211" s="313">
        <v>0</v>
      </c>
      <c r="L211" s="313">
        <v>0</v>
      </c>
      <c r="M211" s="313">
        <v>0</v>
      </c>
      <c r="N211" s="313">
        <v>452</v>
      </c>
      <c r="O211" s="314">
        <v>456</v>
      </c>
      <c r="P211" s="315">
        <v>460</v>
      </c>
      <c r="Q211" s="315">
        <v>419</v>
      </c>
      <c r="R211" s="316">
        <v>414</v>
      </c>
      <c r="S211" s="313">
        <v>7</v>
      </c>
      <c r="T211" s="313">
        <v>10</v>
      </c>
      <c r="U211" s="313">
        <v>1</v>
      </c>
      <c r="V211" s="313">
        <v>7</v>
      </c>
      <c r="W211" s="313">
        <v>16</v>
      </c>
      <c r="X211" s="313">
        <v>8</v>
      </c>
      <c r="Y211" s="313">
        <v>11</v>
      </c>
      <c r="Z211" s="313">
        <v>1</v>
      </c>
      <c r="AA211" s="313">
        <v>0</v>
      </c>
      <c r="AB211" s="313">
        <v>0</v>
      </c>
      <c r="AC211" s="313">
        <v>0</v>
      </c>
    </row>
    <row r="212" spans="2:29" x14ac:dyDescent="0.25">
      <c r="B212" s="307" t="s">
        <v>471</v>
      </c>
      <c r="C212" s="307" t="s">
        <v>23</v>
      </c>
      <c r="D212" s="308">
        <v>1214</v>
      </c>
      <c r="E212" s="308">
        <v>668</v>
      </c>
      <c r="F212" s="308">
        <v>1579</v>
      </c>
      <c r="G212" s="308">
        <v>1280</v>
      </c>
      <c r="H212" s="308">
        <v>1206</v>
      </c>
      <c r="I212" s="308">
        <v>1399</v>
      </c>
      <c r="J212" s="308">
        <v>1167</v>
      </c>
      <c r="K212" s="308">
        <v>0</v>
      </c>
      <c r="L212" s="308">
        <v>0</v>
      </c>
      <c r="M212" s="308">
        <v>0</v>
      </c>
      <c r="N212" s="308">
        <v>1098</v>
      </c>
      <c r="O212" s="309">
        <v>1139</v>
      </c>
      <c r="P212" s="317">
        <v>1341</v>
      </c>
      <c r="Q212" s="318">
        <v>1176</v>
      </c>
      <c r="R212" s="311">
        <v>1199</v>
      </c>
      <c r="S212" s="308">
        <v>148</v>
      </c>
      <c r="T212" s="308">
        <v>38</v>
      </c>
      <c r="U212" s="308">
        <v>25</v>
      </c>
      <c r="V212" s="308">
        <v>100</v>
      </c>
      <c r="W212" s="308">
        <v>197</v>
      </c>
      <c r="X212" s="308">
        <v>142</v>
      </c>
      <c r="Y212" s="308">
        <v>38</v>
      </c>
      <c r="Z212" s="308">
        <v>53</v>
      </c>
      <c r="AA212" s="308">
        <v>0</v>
      </c>
      <c r="AB212" s="308">
        <v>0</v>
      </c>
      <c r="AC212" s="308">
        <v>0</v>
      </c>
    </row>
    <row r="213" spans="2:29" x14ac:dyDescent="0.25">
      <c r="B213" s="312" t="s">
        <v>471</v>
      </c>
      <c r="C213" s="312" t="s">
        <v>39</v>
      </c>
      <c r="D213" s="313">
        <v>626</v>
      </c>
      <c r="E213" s="313">
        <v>16</v>
      </c>
      <c r="F213" s="313">
        <v>871</v>
      </c>
      <c r="G213" s="313">
        <v>764</v>
      </c>
      <c r="H213" s="313">
        <v>693</v>
      </c>
      <c r="I213" s="313">
        <v>854</v>
      </c>
      <c r="J213" s="313">
        <v>690</v>
      </c>
      <c r="K213" s="313">
        <v>0</v>
      </c>
      <c r="L213" s="313">
        <v>0</v>
      </c>
      <c r="M213" s="313">
        <v>0</v>
      </c>
      <c r="N213" s="313">
        <v>562</v>
      </c>
      <c r="O213" s="314">
        <v>513</v>
      </c>
      <c r="P213" s="319">
        <v>889</v>
      </c>
      <c r="Q213" s="319">
        <v>686</v>
      </c>
      <c r="R213" s="316">
        <v>704</v>
      </c>
      <c r="S213" s="313">
        <v>98</v>
      </c>
      <c r="T213" s="313">
        <v>13</v>
      </c>
      <c r="U213" s="313">
        <v>31</v>
      </c>
      <c r="V213" s="313">
        <v>91</v>
      </c>
      <c r="W213" s="313">
        <v>219</v>
      </c>
      <c r="X213" s="313">
        <v>94</v>
      </c>
      <c r="Y213" s="313">
        <v>13</v>
      </c>
      <c r="Z213" s="313">
        <v>57</v>
      </c>
      <c r="AA213" s="313">
        <v>0</v>
      </c>
      <c r="AB213" s="313">
        <v>0</v>
      </c>
      <c r="AC213" s="313">
        <v>0</v>
      </c>
    </row>
    <row r="214" spans="2:29" x14ac:dyDescent="0.25">
      <c r="B214" s="307" t="s">
        <v>471</v>
      </c>
      <c r="C214" s="307" t="s">
        <v>36</v>
      </c>
      <c r="D214" s="308">
        <v>1447</v>
      </c>
      <c r="E214" s="308">
        <v>958</v>
      </c>
      <c r="F214" s="308">
        <v>1368</v>
      </c>
      <c r="G214" s="308">
        <v>1298</v>
      </c>
      <c r="H214" s="308">
        <v>1269</v>
      </c>
      <c r="I214" s="308">
        <v>1306</v>
      </c>
      <c r="J214" s="308">
        <v>1208</v>
      </c>
      <c r="K214" s="308">
        <v>0</v>
      </c>
      <c r="L214" s="308">
        <v>0</v>
      </c>
      <c r="M214" s="308">
        <v>0</v>
      </c>
      <c r="N214" s="308">
        <v>1256</v>
      </c>
      <c r="O214" s="309">
        <v>1251</v>
      </c>
      <c r="P214" s="310">
        <v>1568</v>
      </c>
      <c r="Q214" s="310">
        <v>1332</v>
      </c>
      <c r="R214" s="311">
        <v>1328</v>
      </c>
      <c r="S214" s="308">
        <v>85</v>
      </c>
      <c r="T214" s="308">
        <v>12</v>
      </c>
      <c r="U214" s="308">
        <v>32</v>
      </c>
      <c r="V214" s="308">
        <v>47</v>
      </c>
      <c r="W214" s="308">
        <v>120</v>
      </c>
      <c r="X214" s="308">
        <v>93</v>
      </c>
      <c r="Y214" s="308">
        <v>15</v>
      </c>
      <c r="Z214" s="308">
        <v>45</v>
      </c>
      <c r="AA214" s="308">
        <v>0</v>
      </c>
      <c r="AB214" s="308">
        <v>0</v>
      </c>
      <c r="AC214" s="308">
        <v>0</v>
      </c>
    </row>
    <row r="215" spans="2:29" x14ac:dyDescent="0.25">
      <c r="B215" s="312" t="s">
        <v>471</v>
      </c>
      <c r="C215" s="312" t="s">
        <v>21</v>
      </c>
      <c r="D215" s="313">
        <v>280</v>
      </c>
      <c r="E215" s="313">
        <v>169</v>
      </c>
      <c r="F215" s="313">
        <v>315</v>
      </c>
      <c r="G215" s="313">
        <v>303</v>
      </c>
      <c r="H215" s="313">
        <v>338</v>
      </c>
      <c r="I215" s="313">
        <v>310</v>
      </c>
      <c r="J215" s="313">
        <v>256</v>
      </c>
      <c r="K215" s="313">
        <v>0</v>
      </c>
      <c r="L215" s="313">
        <v>0</v>
      </c>
      <c r="M215" s="313">
        <v>0</v>
      </c>
      <c r="N215" s="313">
        <v>221</v>
      </c>
      <c r="O215" s="314">
        <v>189</v>
      </c>
      <c r="P215" s="319">
        <v>316</v>
      </c>
      <c r="Q215" s="319">
        <v>278</v>
      </c>
      <c r="R215" s="316">
        <v>281</v>
      </c>
      <c r="S215" s="313">
        <v>12</v>
      </c>
      <c r="T215" s="313">
        <v>4</v>
      </c>
      <c r="U215" s="313">
        <v>6</v>
      </c>
      <c r="V215" s="313">
        <v>12</v>
      </c>
      <c r="W215" s="313">
        <v>22</v>
      </c>
      <c r="X215" s="313">
        <v>13</v>
      </c>
      <c r="Y215" s="313">
        <v>4</v>
      </c>
      <c r="Z215" s="313">
        <v>1</v>
      </c>
      <c r="AA215" s="313">
        <v>0</v>
      </c>
      <c r="AB215" s="313">
        <v>0</v>
      </c>
      <c r="AC215" s="313">
        <v>0</v>
      </c>
    </row>
    <row r="216" spans="2:29" x14ac:dyDescent="0.25">
      <c r="B216" s="307" t="s">
        <v>471</v>
      </c>
      <c r="C216" s="307" t="s">
        <v>24</v>
      </c>
      <c r="D216" s="308">
        <v>1310</v>
      </c>
      <c r="E216" s="308">
        <v>358</v>
      </c>
      <c r="F216" s="308">
        <v>1502</v>
      </c>
      <c r="G216" s="308">
        <v>1250</v>
      </c>
      <c r="H216" s="308">
        <v>1101</v>
      </c>
      <c r="I216" s="308">
        <v>1315</v>
      </c>
      <c r="J216" s="308">
        <v>962</v>
      </c>
      <c r="K216" s="308">
        <v>0</v>
      </c>
      <c r="L216" s="308">
        <v>0</v>
      </c>
      <c r="M216" s="308">
        <v>0</v>
      </c>
      <c r="N216" s="308">
        <v>1060</v>
      </c>
      <c r="O216" s="309">
        <v>1084</v>
      </c>
      <c r="P216" s="310">
        <v>1406</v>
      </c>
      <c r="Q216" s="310">
        <v>1160</v>
      </c>
      <c r="R216" s="311">
        <v>1177</v>
      </c>
      <c r="S216" s="308">
        <v>171</v>
      </c>
      <c r="T216" s="308">
        <v>48</v>
      </c>
      <c r="U216" s="308">
        <v>28</v>
      </c>
      <c r="V216" s="308">
        <v>78</v>
      </c>
      <c r="W216" s="308">
        <v>265</v>
      </c>
      <c r="X216" s="308">
        <v>185</v>
      </c>
      <c r="Y216" s="308">
        <v>50</v>
      </c>
      <c r="Z216" s="308">
        <v>64</v>
      </c>
      <c r="AA216" s="308">
        <v>0</v>
      </c>
      <c r="AB216" s="308">
        <v>0</v>
      </c>
      <c r="AC216" s="308">
        <v>0</v>
      </c>
    </row>
    <row r="217" spans="2:29" x14ac:dyDescent="0.25">
      <c r="B217" s="312" t="s">
        <v>471</v>
      </c>
      <c r="C217" s="312" t="s">
        <v>20</v>
      </c>
      <c r="D217" s="313">
        <v>2571</v>
      </c>
      <c r="E217" s="313">
        <v>778</v>
      </c>
      <c r="F217" s="313">
        <v>3828</v>
      </c>
      <c r="G217" s="313">
        <v>3472</v>
      </c>
      <c r="H217" s="313">
        <v>3233</v>
      </c>
      <c r="I217" s="313">
        <v>3601</v>
      </c>
      <c r="J217" s="313">
        <v>3129</v>
      </c>
      <c r="K217" s="313">
        <v>0</v>
      </c>
      <c r="L217" s="313">
        <v>0</v>
      </c>
      <c r="M217" s="313">
        <v>0</v>
      </c>
      <c r="N217" s="313">
        <v>2673</v>
      </c>
      <c r="O217" s="314">
        <v>2640</v>
      </c>
      <c r="P217" s="319">
        <v>3146</v>
      </c>
      <c r="Q217" s="319">
        <v>2012</v>
      </c>
      <c r="R217" s="316">
        <v>2012</v>
      </c>
      <c r="S217" s="313">
        <v>370</v>
      </c>
      <c r="T217" s="313">
        <v>271</v>
      </c>
      <c r="U217" s="313">
        <v>87</v>
      </c>
      <c r="V217" s="313">
        <v>184</v>
      </c>
      <c r="W217" s="313">
        <v>445</v>
      </c>
      <c r="X217" s="313">
        <v>352</v>
      </c>
      <c r="Y217" s="313">
        <v>285</v>
      </c>
      <c r="Z217" s="313">
        <v>162</v>
      </c>
      <c r="AA217" s="313">
        <v>0</v>
      </c>
      <c r="AB217" s="313">
        <v>0</v>
      </c>
      <c r="AC217" s="313">
        <v>0</v>
      </c>
    </row>
    <row r="218" spans="2:29" x14ac:dyDescent="0.25">
      <c r="B218" s="307" t="s">
        <v>471</v>
      </c>
      <c r="C218" s="307" t="s">
        <v>32</v>
      </c>
      <c r="D218" s="308">
        <v>2756</v>
      </c>
      <c r="E218" s="308">
        <v>583</v>
      </c>
      <c r="F218" s="308">
        <v>3253</v>
      </c>
      <c r="G218" s="308">
        <v>2782</v>
      </c>
      <c r="H218" s="308">
        <v>2560</v>
      </c>
      <c r="I218" s="308">
        <v>2852</v>
      </c>
      <c r="J218" s="308">
        <v>2170</v>
      </c>
      <c r="K218" s="308">
        <v>2</v>
      </c>
      <c r="L218" s="308">
        <v>3</v>
      </c>
      <c r="M218" s="308">
        <v>0</v>
      </c>
      <c r="N218" s="308">
        <v>2063</v>
      </c>
      <c r="O218" s="309">
        <v>2040</v>
      </c>
      <c r="P218" s="310">
        <v>3014</v>
      </c>
      <c r="Q218" s="310">
        <v>1938</v>
      </c>
      <c r="R218" s="311">
        <v>1932</v>
      </c>
      <c r="S218" s="308">
        <v>471</v>
      </c>
      <c r="T218" s="308">
        <v>227</v>
      </c>
      <c r="U218" s="308">
        <v>126</v>
      </c>
      <c r="V218" s="308">
        <v>310</v>
      </c>
      <c r="W218" s="308">
        <v>584</v>
      </c>
      <c r="X218" s="308">
        <v>435</v>
      </c>
      <c r="Y218" s="308">
        <v>226</v>
      </c>
      <c r="Z218" s="308">
        <v>206</v>
      </c>
      <c r="AA218" s="308">
        <v>0</v>
      </c>
      <c r="AB218" s="308">
        <v>0</v>
      </c>
      <c r="AC218" s="308">
        <v>0</v>
      </c>
    </row>
    <row r="219" spans="2:29" x14ac:dyDescent="0.25">
      <c r="B219" s="312" t="s">
        <v>471</v>
      </c>
      <c r="C219" s="312" t="s">
        <v>37</v>
      </c>
      <c r="D219" s="313">
        <v>444</v>
      </c>
      <c r="E219" s="313">
        <v>27</v>
      </c>
      <c r="F219" s="313">
        <v>606</v>
      </c>
      <c r="G219" s="313">
        <v>398</v>
      </c>
      <c r="H219" s="313">
        <v>312</v>
      </c>
      <c r="I219" s="313">
        <v>642</v>
      </c>
      <c r="J219" s="313">
        <v>384</v>
      </c>
      <c r="K219" s="313">
        <v>0</v>
      </c>
      <c r="L219" s="313">
        <v>0</v>
      </c>
      <c r="M219" s="313">
        <v>0</v>
      </c>
      <c r="N219" s="313">
        <v>280</v>
      </c>
      <c r="O219" s="314">
        <v>287</v>
      </c>
      <c r="P219" s="319">
        <v>491</v>
      </c>
      <c r="Q219" s="319">
        <v>360</v>
      </c>
      <c r="R219" s="316">
        <v>375</v>
      </c>
      <c r="S219" s="313">
        <v>102</v>
      </c>
      <c r="T219" s="313">
        <v>34</v>
      </c>
      <c r="U219" s="313">
        <v>51</v>
      </c>
      <c r="V219" s="313">
        <v>91</v>
      </c>
      <c r="W219" s="313">
        <v>142</v>
      </c>
      <c r="X219" s="313">
        <v>102</v>
      </c>
      <c r="Y219" s="313">
        <v>25</v>
      </c>
      <c r="Z219" s="313">
        <v>32</v>
      </c>
      <c r="AA219" s="313">
        <v>0</v>
      </c>
      <c r="AB219" s="313">
        <v>0</v>
      </c>
      <c r="AC219" s="313">
        <v>0</v>
      </c>
    </row>
    <row r="220" spans="2:29" x14ac:dyDescent="0.25">
      <c r="B220" s="307" t="s">
        <v>471</v>
      </c>
      <c r="C220" s="307" t="s">
        <v>40</v>
      </c>
      <c r="D220" s="308">
        <v>749</v>
      </c>
      <c r="E220" s="308">
        <v>82</v>
      </c>
      <c r="F220" s="308">
        <v>1398</v>
      </c>
      <c r="G220" s="308">
        <v>1410</v>
      </c>
      <c r="H220" s="308">
        <v>1361</v>
      </c>
      <c r="I220" s="308">
        <v>875</v>
      </c>
      <c r="J220" s="308">
        <v>803</v>
      </c>
      <c r="K220" s="308">
        <v>0</v>
      </c>
      <c r="L220" s="308">
        <v>0</v>
      </c>
      <c r="M220" s="308">
        <v>0</v>
      </c>
      <c r="N220" s="308">
        <v>1087</v>
      </c>
      <c r="O220" s="309">
        <v>1137</v>
      </c>
      <c r="P220" s="310">
        <v>880</v>
      </c>
      <c r="Q220" s="310">
        <v>1042</v>
      </c>
      <c r="R220" s="311">
        <v>1092</v>
      </c>
      <c r="S220" s="308">
        <v>123</v>
      </c>
      <c r="T220" s="308">
        <v>44</v>
      </c>
      <c r="U220" s="308">
        <v>44</v>
      </c>
      <c r="V220" s="308">
        <v>156</v>
      </c>
      <c r="W220" s="308">
        <v>416</v>
      </c>
      <c r="X220" s="308">
        <v>142</v>
      </c>
      <c r="Y220" s="308">
        <v>54</v>
      </c>
      <c r="Z220" s="308">
        <v>15</v>
      </c>
      <c r="AA220" s="308">
        <v>0</v>
      </c>
      <c r="AB220" s="308">
        <v>0</v>
      </c>
      <c r="AC220" s="308">
        <v>0</v>
      </c>
    </row>
    <row r="221" spans="2:29" x14ac:dyDescent="0.25">
      <c r="B221" s="312" t="s">
        <v>471</v>
      </c>
      <c r="C221" s="312" t="s">
        <v>41</v>
      </c>
      <c r="D221" s="313">
        <v>616</v>
      </c>
      <c r="E221" s="313">
        <v>152</v>
      </c>
      <c r="F221" s="313">
        <v>1144</v>
      </c>
      <c r="G221" s="313">
        <v>1154</v>
      </c>
      <c r="H221" s="313">
        <v>1026</v>
      </c>
      <c r="I221" s="313">
        <v>1068</v>
      </c>
      <c r="J221" s="313">
        <v>979</v>
      </c>
      <c r="K221" s="313">
        <v>1</v>
      </c>
      <c r="L221" s="313">
        <v>1</v>
      </c>
      <c r="M221" s="313">
        <v>0</v>
      </c>
      <c r="N221" s="313">
        <v>896</v>
      </c>
      <c r="O221" s="314">
        <v>841</v>
      </c>
      <c r="P221" s="319">
        <v>1385</v>
      </c>
      <c r="Q221" s="319">
        <v>925</v>
      </c>
      <c r="R221" s="316">
        <v>914</v>
      </c>
      <c r="S221" s="313">
        <v>58</v>
      </c>
      <c r="T221" s="313">
        <v>15</v>
      </c>
      <c r="U221" s="313">
        <v>21</v>
      </c>
      <c r="V221" s="313">
        <v>55</v>
      </c>
      <c r="W221" s="313">
        <v>130</v>
      </c>
      <c r="X221" s="313">
        <v>50</v>
      </c>
      <c r="Y221" s="313">
        <v>9</v>
      </c>
      <c r="Z221" s="313">
        <v>24</v>
      </c>
      <c r="AA221" s="313">
        <v>0</v>
      </c>
      <c r="AB221" s="313">
        <v>0</v>
      </c>
      <c r="AC221" s="313">
        <v>0</v>
      </c>
    </row>
    <row r="222" spans="2:29" x14ac:dyDescent="0.25">
      <c r="B222" s="307" t="s">
        <v>471</v>
      </c>
      <c r="C222" s="307" t="s">
        <v>28</v>
      </c>
      <c r="D222" s="308">
        <v>1327</v>
      </c>
      <c r="E222" s="308">
        <v>176</v>
      </c>
      <c r="F222" s="308">
        <v>1855</v>
      </c>
      <c r="G222" s="308">
        <v>1698</v>
      </c>
      <c r="H222" s="308">
        <v>1561</v>
      </c>
      <c r="I222" s="308">
        <v>1921</v>
      </c>
      <c r="J222" s="308">
        <v>1644</v>
      </c>
      <c r="K222" s="308">
        <v>1</v>
      </c>
      <c r="L222" s="308">
        <v>3</v>
      </c>
      <c r="M222" s="308">
        <v>0</v>
      </c>
      <c r="N222" s="308">
        <v>1183</v>
      </c>
      <c r="O222" s="309">
        <v>1187</v>
      </c>
      <c r="P222" s="310">
        <v>1482</v>
      </c>
      <c r="Q222" s="310">
        <v>1150</v>
      </c>
      <c r="R222" s="311">
        <v>1180</v>
      </c>
      <c r="S222" s="308">
        <v>197</v>
      </c>
      <c r="T222" s="308">
        <v>56</v>
      </c>
      <c r="U222" s="308">
        <v>72</v>
      </c>
      <c r="V222" s="308">
        <v>107</v>
      </c>
      <c r="W222" s="308">
        <v>273</v>
      </c>
      <c r="X222" s="308">
        <v>231</v>
      </c>
      <c r="Y222" s="308">
        <v>62</v>
      </c>
      <c r="Z222" s="308">
        <v>59</v>
      </c>
      <c r="AA222" s="308">
        <v>0</v>
      </c>
      <c r="AB222" s="308">
        <v>0</v>
      </c>
      <c r="AC222" s="308">
        <v>0</v>
      </c>
    </row>
    <row r="223" spans="2:29" x14ac:dyDescent="0.25">
      <c r="B223" s="312" t="s">
        <v>471</v>
      </c>
      <c r="C223" s="312" t="s">
        <v>33</v>
      </c>
      <c r="D223" s="313">
        <v>1429</v>
      </c>
      <c r="E223" s="313">
        <v>688</v>
      </c>
      <c r="F223" s="313">
        <v>2063</v>
      </c>
      <c r="G223" s="313">
        <v>2008</v>
      </c>
      <c r="H223" s="313">
        <v>1878</v>
      </c>
      <c r="I223" s="313">
        <v>1933</v>
      </c>
      <c r="J223" s="313">
        <v>1828</v>
      </c>
      <c r="K223" s="313">
        <v>0</v>
      </c>
      <c r="L223" s="313">
        <v>0</v>
      </c>
      <c r="M223" s="313">
        <v>0</v>
      </c>
      <c r="N223" s="313">
        <v>1695</v>
      </c>
      <c r="O223" s="314">
        <v>1692</v>
      </c>
      <c r="P223" s="319">
        <v>1892</v>
      </c>
      <c r="Q223" s="319">
        <v>1605</v>
      </c>
      <c r="R223" s="316">
        <v>1626</v>
      </c>
      <c r="S223" s="313">
        <v>215</v>
      </c>
      <c r="T223" s="313">
        <v>71</v>
      </c>
      <c r="U223" s="313">
        <v>61</v>
      </c>
      <c r="V223" s="313">
        <v>157</v>
      </c>
      <c r="W223" s="313">
        <v>370</v>
      </c>
      <c r="X223" s="313">
        <v>244</v>
      </c>
      <c r="Y223" s="313">
        <v>83</v>
      </c>
      <c r="Z223" s="313">
        <v>114</v>
      </c>
      <c r="AA223" s="313">
        <v>0</v>
      </c>
      <c r="AB223" s="313">
        <v>0</v>
      </c>
      <c r="AC223" s="313">
        <v>0</v>
      </c>
    </row>
    <row r="224" spans="2:29" x14ac:dyDescent="0.25">
      <c r="B224" s="307" t="s">
        <v>471</v>
      </c>
      <c r="C224" s="307" t="s">
        <v>30</v>
      </c>
      <c r="D224" s="308">
        <v>295</v>
      </c>
      <c r="E224" s="308">
        <v>66</v>
      </c>
      <c r="F224" s="308">
        <v>687</v>
      </c>
      <c r="G224" s="308">
        <v>730</v>
      </c>
      <c r="H224" s="308">
        <v>673</v>
      </c>
      <c r="I224" s="308">
        <v>681</v>
      </c>
      <c r="J224" s="308">
        <v>639</v>
      </c>
      <c r="K224" s="308">
        <v>2</v>
      </c>
      <c r="L224" s="308">
        <v>0</v>
      </c>
      <c r="M224" s="308">
        <v>0</v>
      </c>
      <c r="N224" s="308">
        <v>561</v>
      </c>
      <c r="O224" s="309">
        <v>543</v>
      </c>
      <c r="P224" s="310">
        <v>668</v>
      </c>
      <c r="Q224" s="310">
        <v>605</v>
      </c>
      <c r="R224" s="311">
        <v>608</v>
      </c>
      <c r="S224" s="308">
        <v>63</v>
      </c>
      <c r="T224" s="308">
        <v>19</v>
      </c>
      <c r="U224" s="308">
        <v>14</v>
      </c>
      <c r="V224" s="308">
        <v>21</v>
      </c>
      <c r="W224" s="308">
        <v>72</v>
      </c>
      <c r="X224" s="308">
        <v>61</v>
      </c>
      <c r="Y224" s="308">
        <v>19</v>
      </c>
      <c r="Z224" s="308">
        <v>37</v>
      </c>
      <c r="AA224" s="308">
        <v>0</v>
      </c>
      <c r="AB224" s="308">
        <v>0</v>
      </c>
      <c r="AC224" s="308">
        <v>0</v>
      </c>
    </row>
    <row r="225" spans="2:29" x14ac:dyDescent="0.25">
      <c r="B225" s="312" t="s">
        <v>471</v>
      </c>
      <c r="C225" s="312" t="s">
        <v>22</v>
      </c>
      <c r="D225" s="313">
        <v>240</v>
      </c>
      <c r="E225" s="313">
        <v>43</v>
      </c>
      <c r="F225" s="313">
        <v>625</v>
      </c>
      <c r="G225" s="313">
        <v>527</v>
      </c>
      <c r="H225" s="313">
        <v>548</v>
      </c>
      <c r="I225" s="313">
        <v>595</v>
      </c>
      <c r="J225" s="313">
        <v>469</v>
      </c>
      <c r="K225" s="313">
        <v>0</v>
      </c>
      <c r="L225" s="313">
        <v>0</v>
      </c>
      <c r="M225" s="313">
        <v>0</v>
      </c>
      <c r="N225" s="313">
        <v>436</v>
      </c>
      <c r="O225" s="314">
        <v>418</v>
      </c>
      <c r="P225" s="319">
        <v>540</v>
      </c>
      <c r="Q225" s="319">
        <v>412</v>
      </c>
      <c r="R225" s="316">
        <v>415</v>
      </c>
      <c r="S225" s="313">
        <v>102</v>
      </c>
      <c r="T225" s="313">
        <v>45</v>
      </c>
      <c r="U225" s="313">
        <v>24</v>
      </c>
      <c r="V225" s="313">
        <v>46</v>
      </c>
      <c r="W225" s="313">
        <v>107</v>
      </c>
      <c r="X225" s="313">
        <v>113</v>
      </c>
      <c r="Y225" s="313">
        <v>48</v>
      </c>
      <c r="Z225" s="313">
        <v>36</v>
      </c>
      <c r="AA225" s="313">
        <v>0</v>
      </c>
      <c r="AB225" s="313">
        <v>0</v>
      </c>
      <c r="AC225" s="313">
        <v>0</v>
      </c>
    </row>
    <row r="226" spans="2:29" x14ac:dyDescent="0.25">
      <c r="B226" s="307" t="s">
        <v>471</v>
      </c>
      <c r="C226" s="307" t="s">
        <v>31</v>
      </c>
      <c r="D226" s="308">
        <v>1751</v>
      </c>
      <c r="E226" s="308">
        <v>905</v>
      </c>
      <c r="F226" s="308">
        <v>1846</v>
      </c>
      <c r="G226" s="308">
        <v>1566</v>
      </c>
      <c r="H226" s="308">
        <v>1563</v>
      </c>
      <c r="I226" s="308">
        <v>1877</v>
      </c>
      <c r="J226" s="308">
        <v>1373</v>
      </c>
      <c r="K226" s="308">
        <v>3</v>
      </c>
      <c r="L226" s="308">
        <v>0</v>
      </c>
      <c r="M226" s="308">
        <v>0</v>
      </c>
      <c r="N226" s="308">
        <v>1218</v>
      </c>
      <c r="O226" s="309">
        <v>1161</v>
      </c>
      <c r="P226" s="310">
        <v>1781</v>
      </c>
      <c r="Q226" s="310">
        <v>1248</v>
      </c>
      <c r="R226" s="311">
        <v>1147</v>
      </c>
      <c r="S226" s="308">
        <v>118</v>
      </c>
      <c r="T226" s="308">
        <v>47</v>
      </c>
      <c r="U226" s="308">
        <v>50</v>
      </c>
      <c r="V226" s="308">
        <v>98</v>
      </c>
      <c r="W226" s="308">
        <v>200</v>
      </c>
      <c r="X226" s="308">
        <v>73</v>
      </c>
      <c r="Y226" s="308">
        <v>26</v>
      </c>
      <c r="Z226" s="308">
        <v>138</v>
      </c>
      <c r="AA226" s="308">
        <v>0</v>
      </c>
      <c r="AB226" s="308">
        <v>0</v>
      </c>
      <c r="AC226" s="308">
        <v>0</v>
      </c>
    </row>
    <row r="227" spans="2:29" x14ac:dyDescent="0.25">
      <c r="B227" s="312" t="s">
        <v>471</v>
      </c>
      <c r="C227" s="312" t="s">
        <v>25</v>
      </c>
      <c r="D227" s="313">
        <v>723</v>
      </c>
      <c r="E227" s="313">
        <v>253</v>
      </c>
      <c r="F227" s="313">
        <v>772</v>
      </c>
      <c r="G227" s="313">
        <v>736</v>
      </c>
      <c r="H227" s="313">
        <v>769</v>
      </c>
      <c r="I227" s="313">
        <v>722</v>
      </c>
      <c r="J227" s="313">
        <v>635</v>
      </c>
      <c r="K227" s="313">
        <v>0</v>
      </c>
      <c r="L227" s="313">
        <v>0</v>
      </c>
      <c r="M227" s="313">
        <v>0</v>
      </c>
      <c r="N227" s="313">
        <v>648</v>
      </c>
      <c r="O227" s="314">
        <v>661</v>
      </c>
      <c r="P227" s="319">
        <v>877</v>
      </c>
      <c r="Q227" s="319">
        <v>709</v>
      </c>
      <c r="R227" s="316">
        <v>708</v>
      </c>
      <c r="S227" s="313">
        <v>94</v>
      </c>
      <c r="T227" s="313">
        <v>26</v>
      </c>
      <c r="U227" s="313">
        <v>16</v>
      </c>
      <c r="V227" s="313">
        <v>46</v>
      </c>
      <c r="W227" s="313">
        <v>133</v>
      </c>
      <c r="X227" s="313">
        <v>120</v>
      </c>
      <c r="Y227" s="313">
        <v>30</v>
      </c>
      <c r="Z227" s="313">
        <v>43</v>
      </c>
      <c r="AA227" s="313">
        <v>0</v>
      </c>
      <c r="AB227" s="313">
        <v>0</v>
      </c>
      <c r="AC227" s="313">
        <v>0</v>
      </c>
    </row>
    <row r="228" spans="2:29" x14ac:dyDescent="0.25">
      <c r="B228" s="307" t="s">
        <v>471</v>
      </c>
      <c r="C228" s="307" t="s">
        <v>26</v>
      </c>
      <c r="D228" s="308">
        <v>639</v>
      </c>
      <c r="E228" s="308">
        <v>241</v>
      </c>
      <c r="F228" s="308">
        <v>786</v>
      </c>
      <c r="G228" s="308">
        <v>740</v>
      </c>
      <c r="H228" s="308">
        <v>624</v>
      </c>
      <c r="I228" s="308">
        <v>810</v>
      </c>
      <c r="J228" s="308">
        <v>720</v>
      </c>
      <c r="K228" s="308">
        <v>0</v>
      </c>
      <c r="L228" s="308">
        <v>0</v>
      </c>
      <c r="M228" s="308">
        <v>0</v>
      </c>
      <c r="N228" s="308">
        <v>560</v>
      </c>
      <c r="O228" s="309">
        <v>549</v>
      </c>
      <c r="P228" s="310">
        <v>708</v>
      </c>
      <c r="Q228" s="310">
        <v>543</v>
      </c>
      <c r="R228" s="311">
        <v>527</v>
      </c>
      <c r="S228" s="308">
        <v>139</v>
      </c>
      <c r="T228" s="308">
        <v>45</v>
      </c>
      <c r="U228" s="308">
        <v>18</v>
      </c>
      <c r="V228" s="308">
        <v>43</v>
      </c>
      <c r="W228" s="308">
        <v>84</v>
      </c>
      <c r="X228" s="308">
        <v>138</v>
      </c>
      <c r="Y228" s="308">
        <v>40</v>
      </c>
      <c r="Z228" s="308">
        <v>37</v>
      </c>
      <c r="AA228" s="308">
        <v>0</v>
      </c>
      <c r="AB228" s="308">
        <v>0</v>
      </c>
      <c r="AC228" s="308">
        <v>0</v>
      </c>
    </row>
    <row r="229" spans="2:29" x14ac:dyDescent="0.25">
      <c r="B229" s="312" t="s">
        <v>471</v>
      </c>
      <c r="C229" s="312" t="s">
        <v>29</v>
      </c>
      <c r="D229" s="313">
        <v>592</v>
      </c>
      <c r="E229" s="313">
        <v>258</v>
      </c>
      <c r="F229" s="313">
        <v>1027</v>
      </c>
      <c r="G229" s="313">
        <v>983</v>
      </c>
      <c r="H229" s="313">
        <v>953</v>
      </c>
      <c r="I229" s="313">
        <v>984</v>
      </c>
      <c r="J229" s="313">
        <v>912</v>
      </c>
      <c r="K229" s="313">
        <v>0</v>
      </c>
      <c r="L229" s="313">
        <v>0</v>
      </c>
      <c r="M229" s="313">
        <v>0</v>
      </c>
      <c r="N229" s="313">
        <v>860</v>
      </c>
      <c r="O229" s="314">
        <v>851</v>
      </c>
      <c r="P229" s="319">
        <v>1082</v>
      </c>
      <c r="Q229" s="319">
        <v>945</v>
      </c>
      <c r="R229" s="316">
        <v>939</v>
      </c>
      <c r="S229" s="313">
        <v>129</v>
      </c>
      <c r="T229" s="313">
        <v>43</v>
      </c>
      <c r="U229" s="313">
        <v>27</v>
      </c>
      <c r="V229" s="313">
        <v>63</v>
      </c>
      <c r="W229" s="313">
        <v>148</v>
      </c>
      <c r="X229" s="313">
        <v>131</v>
      </c>
      <c r="Y229" s="313">
        <v>42</v>
      </c>
      <c r="Z229" s="313">
        <v>43</v>
      </c>
      <c r="AA229" s="313">
        <v>0</v>
      </c>
      <c r="AB229" s="313">
        <v>0</v>
      </c>
      <c r="AC229" s="313">
        <v>0</v>
      </c>
    </row>
    <row r="230" spans="2:29" x14ac:dyDescent="0.25">
      <c r="B230" s="307" t="s">
        <v>471</v>
      </c>
      <c r="C230" s="307" t="s">
        <v>27</v>
      </c>
      <c r="D230" s="308">
        <v>896</v>
      </c>
      <c r="E230" s="308">
        <v>253</v>
      </c>
      <c r="F230" s="308">
        <v>979</v>
      </c>
      <c r="G230" s="308">
        <v>848</v>
      </c>
      <c r="H230" s="308">
        <v>795</v>
      </c>
      <c r="I230" s="308">
        <v>969</v>
      </c>
      <c r="J230" s="308">
        <v>792</v>
      </c>
      <c r="K230" s="308">
        <v>0</v>
      </c>
      <c r="L230" s="308">
        <v>0</v>
      </c>
      <c r="M230" s="308">
        <v>0</v>
      </c>
      <c r="N230" s="308">
        <v>638</v>
      </c>
      <c r="O230" s="309">
        <v>647</v>
      </c>
      <c r="P230" s="310">
        <v>1018</v>
      </c>
      <c r="Q230" s="310">
        <v>606</v>
      </c>
      <c r="R230" s="311">
        <v>608</v>
      </c>
      <c r="S230" s="308">
        <v>118</v>
      </c>
      <c r="T230" s="308">
        <v>29</v>
      </c>
      <c r="U230" s="308">
        <v>44</v>
      </c>
      <c r="V230" s="308">
        <v>106</v>
      </c>
      <c r="W230" s="308">
        <v>172</v>
      </c>
      <c r="X230" s="308">
        <v>112</v>
      </c>
      <c r="Y230" s="308">
        <v>26</v>
      </c>
      <c r="Z230" s="308">
        <v>64</v>
      </c>
      <c r="AA230" s="308">
        <v>0</v>
      </c>
      <c r="AB230" s="308">
        <v>0</v>
      </c>
      <c r="AC230" s="308">
        <v>0</v>
      </c>
    </row>
    <row r="231" spans="2:29" x14ac:dyDescent="0.25">
      <c r="B231" s="312" t="s">
        <v>471</v>
      </c>
      <c r="C231" s="312" t="s">
        <v>38</v>
      </c>
      <c r="D231" s="313">
        <v>238</v>
      </c>
      <c r="E231" s="313">
        <v>50</v>
      </c>
      <c r="F231" s="313">
        <v>367</v>
      </c>
      <c r="G231" s="313">
        <v>327</v>
      </c>
      <c r="H231" s="313">
        <v>366</v>
      </c>
      <c r="I231" s="313">
        <v>380</v>
      </c>
      <c r="J231" s="313">
        <v>312</v>
      </c>
      <c r="K231" s="313">
        <v>0</v>
      </c>
      <c r="L231" s="313">
        <v>0</v>
      </c>
      <c r="M231" s="313">
        <v>0</v>
      </c>
      <c r="N231" s="313">
        <v>252</v>
      </c>
      <c r="O231" s="314">
        <v>259</v>
      </c>
      <c r="P231" s="315">
        <v>356</v>
      </c>
      <c r="Q231" s="315">
        <v>251</v>
      </c>
      <c r="R231" s="316">
        <v>256</v>
      </c>
      <c r="S231" s="313">
        <v>15</v>
      </c>
      <c r="T231" s="313">
        <v>19</v>
      </c>
      <c r="U231" s="313">
        <v>4</v>
      </c>
      <c r="V231" s="313">
        <v>7</v>
      </c>
      <c r="W231" s="313">
        <v>18</v>
      </c>
      <c r="X231" s="313">
        <v>15</v>
      </c>
      <c r="Y231" s="313">
        <v>17</v>
      </c>
      <c r="Z231" s="313">
        <v>5</v>
      </c>
      <c r="AA231" s="313">
        <v>0</v>
      </c>
      <c r="AB231" s="313">
        <v>0</v>
      </c>
      <c r="AC231" s="313">
        <v>0</v>
      </c>
    </row>
    <row r="232" spans="2:29" x14ac:dyDescent="0.25">
      <c r="B232" s="307" t="s">
        <v>472</v>
      </c>
      <c r="C232" s="307" t="s">
        <v>35</v>
      </c>
      <c r="D232" s="308">
        <v>1006</v>
      </c>
      <c r="E232" s="308">
        <v>89</v>
      </c>
      <c r="F232" s="308">
        <v>1023</v>
      </c>
      <c r="G232" s="308">
        <v>798</v>
      </c>
      <c r="H232" s="308">
        <v>752</v>
      </c>
      <c r="I232" s="308">
        <v>810</v>
      </c>
      <c r="J232" s="308">
        <v>510</v>
      </c>
      <c r="K232" s="308">
        <v>0</v>
      </c>
      <c r="L232" s="308">
        <v>0</v>
      </c>
      <c r="M232" s="308">
        <v>0</v>
      </c>
      <c r="N232" s="308">
        <v>514</v>
      </c>
      <c r="O232" s="309">
        <v>520</v>
      </c>
      <c r="P232" s="310">
        <v>937</v>
      </c>
      <c r="Q232" s="310">
        <v>725</v>
      </c>
      <c r="R232" s="311">
        <v>745</v>
      </c>
      <c r="S232" s="308">
        <v>247</v>
      </c>
      <c r="T232" s="308">
        <v>99</v>
      </c>
      <c r="U232" s="308">
        <v>87</v>
      </c>
      <c r="V232" s="308">
        <v>199</v>
      </c>
      <c r="W232" s="308">
        <v>422</v>
      </c>
      <c r="X232" s="308">
        <v>257</v>
      </c>
      <c r="Y232" s="308">
        <v>129</v>
      </c>
      <c r="Z232" s="308">
        <v>93</v>
      </c>
      <c r="AA232" s="308">
        <v>0</v>
      </c>
      <c r="AB232" s="308">
        <v>0</v>
      </c>
      <c r="AC232" s="308">
        <v>0</v>
      </c>
    </row>
    <row r="233" spans="2:29" x14ac:dyDescent="0.25">
      <c r="B233" s="312" t="s">
        <v>472</v>
      </c>
      <c r="C233" s="312" t="s">
        <v>34</v>
      </c>
      <c r="D233" s="313">
        <v>406</v>
      </c>
      <c r="E233" s="313">
        <v>120</v>
      </c>
      <c r="F233" s="313">
        <v>522</v>
      </c>
      <c r="G233" s="313">
        <v>430</v>
      </c>
      <c r="H233" s="313">
        <v>378</v>
      </c>
      <c r="I233" s="313">
        <v>474</v>
      </c>
      <c r="J233" s="313">
        <v>355</v>
      </c>
      <c r="K233" s="313">
        <v>1</v>
      </c>
      <c r="L233" s="313">
        <v>0</v>
      </c>
      <c r="M233" s="313">
        <v>0</v>
      </c>
      <c r="N233" s="313">
        <v>385</v>
      </c>
      <c r="O233" s="314">
        <v>375</v>
      </c>
      <c r="P233" s="315">
        <v>448</v>
      </c>
      <c r="Q233" s="315">
        <v>389</v>
      </c>
      <c r="R233" s="316">
        <v>395</v>
      </c>
      <c r="S233" s="313">
        <v>48</v>
      </c>
      <c r="T233" s="313">
        <v>10</v>
      </c>
      <c r="U233" s="313">
        <v>3</v>
      </c>
      <c r="V233" s="313">
        <v>23</v>
      </c>
      <c r="W233" s="313">
        <v>50</v>
      </c>
      <c r="X233" s="313">
        <v>44</v>
      </c>
      <c r="Y233" s="313">
        <v>11</v>
      </c>
      <c r="Z233" s="313">
        <v>7</v>
      </c>
      <c r="AA233" s="313">
        <v>0</v>
      </c>
      <c r="AB233" s="313">
        <v>0</v>
      </c>
      <c r="AC233" s="313">
        <v>0</v>
      </c>
    </row>
    <row r="234" spans="2:29" x14ac:dyDescent="0.25">
      <c r="B234" s="307" t="s">
        <v>472</v>
      </c>
      <c r="C234" s="307" t="s">
        <v>23</v>
      </c>
      <c r="D234" s="308">
        <v>929</v>
      </c>
      <c r="E234" s="308">
        <v>465</v>
      </c>
      <c r="F234" s="308">
        <v>1087</v>
      </c>
      <c r="G234" s="308">
        <v>1017</v>
      </c>
      <c r="H234" s="308">
        <v>1060</v>
      </c>
      <c r="I234" s="308">
        <v>645</v>
      </c>
      <c r="J234" s="308">
        <v>506</v>
      </c>
      <c r="K234" s="308">
        <v>0</v>
      </c>
      <c r="L234" s="308">
        <v>0</v>
      </c>
      <c r="M234" s="308">
        <v>0</v>
      </c>
      <c r="N234" s="308">
        <v>853</v>
      </c>
      <c r="O234" s="309">
        <v>865</v>
      </c>
      <c r="P234" s="317">
        <v>1060</v>
      </c>
      <c r="Q234" s="318">
        <v>1004</v>
      </c>
      <c r="R234" s="311">
        <v>998</v>
      </c>
      <c r="S234" s="308">
        <v>100</v>
      </c>
      <c r="T234" s="308">
        <v>26</v>
      </c>
      <c r="U234" s="308">
        <v>20</v>
      </c>
      <c r="V234" s="308">
        <v>60</v>
      </c>
      <c r="W234" s="308">
        <v>150</v>
      </c>
      <c r="X234" s="308">
        <v>106</v>
      </c>
      <c r="Y234" s="308">
        <v>23</v>
      </c>
      <c r="Z234" s="308">
        <v>40</v>
      </c>
      <c r="AA234" s="308">
        <v>0</v>
      </c>
      <c r="AB234" s="308">
        <v>0</v>
      </c>
      <c r="AC234" s="308">
        <v>0</v>
      </c>
    </row>
    <row r="235" spans="2:29" x14ac:dyDescent="0.25">
      <c r="B235" s="312" t="s">
        <v>472</v>
      </c>
      <c r="C235" s="312" t="s">
        <v>39</v>
      </c>
      <c r="D235" s="313">
        <v>529</v>
      </c>
      <c r="E235" s="313">
        <v>20</v>
      </c>
      <c r="F235" s="313">
        <v>769</v>
      </c>
      <c r="G235" s="313">
        <v>691</v>
      </c>
      <c r="H235" s="313">
        <v>553</v>
      </c>
      <c r="I235" s="313">
        <v>638</v>
      </c>
      <c r="J235" s="313">
        <v>524</v>
      </c>
      <c r="K235" s="313">
        <v>0</v>
      </c>
      <c r="L235" s="313">
        <v>0</v>
      </c>
      <c r="M235" s="313">
        <v>0</v>
      </c>
      <c r="N235" s="313">
        <v>370</v>
      </c>
      <c r="O235" s="314">
        <v>380</v>
      </c>
      <c r="P235" s="319">
        <v>599</v>
      </c>
      <c r="Q235" s="319">
        <v>534</v>
      </c>
      <c r="R235" s="316">
        <v>556</v>
      </c>
      <c r="S235" s="313">
        <v>81</v>
      </c>
      <c r="T235" s="313">
        <v>7</v>
      </c>
      <c r="U235" s="313">
        <v>12</v>
      </c>
      <c r="V235" s="313">
        <v>33</v>
      </c>
      <c r="W235" s="313">
        <v>111</v>
      </c>
      <c r="X235" s="313">
        <v>81</v>
      </c>
      <c r="Y235" s="313">
        <v>7</v>
      </c>
      <c r="Z235" s="313">
        <v>33</v>
      </c>
      <c r="AA235" s="313">
        <v>0</v>
      </c>
      <c r="AB235" s="313">
        <v>0</v>
      </c>
      <c r="AC235" s="313">
        <v>0</v>
      </c>
    </row>
    <row r="236" spans="2:29" x14ac:dyDescent="0.25">
      <c r="B236" s="307" t="s">
        <v>472</v>
      </c>
      <c r="C236" s="307" t="s">
        <v>36</v>
      </c>
      <c r="D236" s="308">
        <v>940</v>
      </c>
      <c r="E236" s="308">
        <v>677</v>
      </c>
      <c r="F236" s="308">
        <v>1107</v>
      </c>
      <c r="G236" s="308">
        <v>848</v>
      </c>
      <c r="H236" s="308">
        <v>925</v>
      </c>
      <c r="I236" s="308">
        <v>914</v>
      </c>
      <c r="J236" s="308">
        <v>659</v>
      </c>
      <c r="K236" s="308">
        <v>0</v>
      </c>
      <c r="L236" s="308">
        <v>0</v>
      </c>
      <c r="M236" s="308">
        <v>0</v>
      </c>
      <c r="N236" s="308">
        <v>861</v>
      </c>
      <c r="O236" s="309">
        <v>856</v>
      </c>
      <c r="P236" s="310">
        <v>1083</v>
      </c>
      <c r="Q236" s="310">
        <v>935</v>
      </c>
      <c r="R236" s="311">
        <v>929</v>
      </c>
      <c r="S236" s="308">
        <v>69</v>
      </c>
      <c r="T236" s="308">
        <v>12</v>
      </c>
      <c r="U236" s="308">
        <v>14</v>
      </c>
      <c r="V236" s="308">
        <v>30</v>
      </c>
      <c r="W236" s="308">
        <v>96</v>
      </c>
      <c r="X236" s="308">
        <v>71</v>
      </c>
      <c r="Y236" s="308">
        <v>10</v>
      </c>
      <c r="Z236" s="308">
        <v>38</v>
      </c>
      <c r="AA236" s="308">
        <v>0</v>
      </c>
      <c r="AB236" s="308">
        <v>0</v>
      </c>
      <c r="AC236" s="308">
        <v>0</v>
      </c>
    </row>
    <row r="237" spans="2:29" x14ac:dyDescent="0.25">
      <c r="B237" s="312" t="s">
        <v>472</v>
      </c>
      <c r="C237" s="312" t="s">
        <v>21</v>
      </c>
      <c r="D237" s="313">
        <v>264</v>
      </c>
      <c r="E237" s="313">
        <v>65</v>
      </c>
      <c r="F237" s="313">
        <v>274</v>
      </c>
      <c r="G237" s="313">
        <v>221</v>
      </c>
      <c r="H237" s="313">
        <v>231</v>
      </c>
      <c r="I237" s="313">
        <v>267</v>
      </c>
      <c r="J237" s="313">
        <v>210</v>
      </c>
      <c r="K237" s="313">
        <v>0</v>
      </c>
      <c r="L237" s="313">
        <v>0</v>
      </c>
      <c r="M237" s="313">
        <v>0</v>
      </c>
      <c r="N237" s="313">
        <v>202</v>
      </c>
      <c r="O237" s="314">
        <v>194</v>
      </c>
      <c r="P237" s="319">
        <v>223</v>
      </c>
      <c r="Q237" s="319">
        <v>234</v>
      </c>
      <c r="R237" s="316">
        <v>241</v>
      </c>
      <c r="S237" s="313">
        <v>11</v>
      </c>
      <c r="T237" s="313">
        <v>3</v>
      </c>
      <c r="U237" s="313">
        <v>3</v>
      </c>
      <c r="V237" s="313">
        <v>6</v>
      </c>
      <c r="W237" s="313">
        <v>16</v>
      </c>
      <c r="X237" s="313">
        <v>12</v>
      </c>
      <c r="Y237" s="313">
        <v>2</v>
      </c>
      <c r="Z237" s="313">
        <v>5</v>
      </c>
      <c r="AA237" s="313">
        <v>0</v>
      </c>
      <c r="AB237" s="313">
        <v>0</v>
      </c>
      <c r="AC237" s="313">
        <v>0</v>
      </c>
    </row>
    <row r="238" spans="2:29" x14ac:dyDescent="0.25">
      <c r="B238" s="307" t="s">
        <v>472</v>
      </c>
      <c r="C238" s="307" t="s">
        <v>24</v>
      </c>
      <c r="D238" s="308">
        <v>1051</v>
      </c>
      <c r="E238" s="308">
        <v>157</v>
      </c>
      <c r="F238" s="308">
        <v>1321</v>
      </c>
      <c r="G238" s="308">
        <v>1067</v>
      </c>
      <c r="H238" s="308">
        <v>1011</v>
      </c>
      <c r="I238" s="308">
        <v>1240</v>
      </c>
      <c r="J238" s="308">
        <v>961</v>
      </c>
      <c r="K238" s="308">
        <v>0</v>
      </c>
      <c r="L238" s="308">
        <v>0</v>
      </c>
      <c r="M238" s="308">
        <v>0</v>
      </c>
      <c r="N238" s="308">
        <v>1031</v>
      </c>
      <c r="O238" s="309">
        <v>1080</v>
      </c>
      <c r="P238" s="310">
        <v>1467</v>
      </c>
      <c r="Q238" s="310">
        <v>1130</v>
      </c>
      <c r="R238" s="311">
        <v>1165</v>
      </c>
      <c r="S238" s="308">
        <v>264</v>
      </c>
      <c r="T238" s="308">
        <v>87</v>
      </c>
      <c r="U238" s="308">
        <v>46</v>
      </c>
      <c r="V238" s="308">
        <v>106</v>
      </c>
      <c r="W238" s="308">
        <v>281</v>
      </c>
      <c r="X238" s="308">
        <v>274</v>
      </c>
      <c r="Y238" s="308">
        <v>87</v>
      </c>
      <c r="Z238" s="308">
        <v>81</v>
      </c>
      <c r="AA238" s="308">
        <v>0</v>
      </c>
      <c r="AB238" s="308">
        <v>0</v>
      </c>
      <c r="AC238" s="308">
        <v>0</v>
      </c>
    </row>
    <row r="239" spans="2:29" x14ac:dyDescent="0.25">
      <c r="B239" s="312" t="s">
        <v>472</v>
      </c>
      <c r="C239" s="312" t="s">
        <v>20</v>
      </c>
      <c r="D239" s="313">
        <v>1958</v>
      </c>
      <c r="E239" s="313">
        <v>490</v>
      </c>
      <c r="F239" s="313">
        <v>3251</v>
      </c>
      <c r="G239" s="313">
        <v>2556</v>
      </c>
      <c r="H239" s="313">
        <v>2463</v>
      </c>
      <c r="I239" s="313">
        <v>3019</v>
      </c>
      <c r="J239" s="313">
        <v>2265</v>
      </c>
      <c r="K239" s="313">
        <v>0</v>
      </c>
      <c r="L239" s="313">
        <v>0</v>
      </c>
      <c r="M239" s="313">
        <v>0</v>
      </c>
      <c r="N239" s="313">
        <v>2275</v>
      </c>
      <c r="O239" s="314">
        <v>2321</v>
      </c>
      <c r="P239" s="319">
        <v>2825</v>
      </c>
      <c r="Q239" s="319">
        <v>2140</v>
      </c>
      <c r="R239" s="316">
        <v>2156</v>
      </c>
      <c r="S239" s="313">
        <v>509</v>
      </c>
      <c r="T239" s="313">
        <v>334</v>
      </c>
      <c r="U239" s="313">
        <v>128</v>
      </c>
      <c r="V239" s="313">
        <v>223</v>
      </c>
      <c r="W239" s="313">
        <v>481</v>
      </c>
      <c r="X239" s="313">
        <v>524</v>
      </c>
      <c r="Y239" s="313">
        <v>331</v>
      </c>
      <c r="Z239" s="313">
        <v>252</v>
      </c>
      <c r="AA239" s="313">
        <v>0</v>
      </c>
      <c r="AB239" s="313">
        <v>0</v>
      </c>
      <c r="AC239" s="313">
        <v>0</v>
      </c>
    </row>
    <row r="240" spans="2:29" x14ac:dyDescent="0.25">
      <c r="B240" s="307" t="s">
        <v>472</v>
      </c>
      <c r="C240" s="307" t="s">
        <v>32</v>
      </c>
      <c r="D240" s="308">
        <v>1554</v>
      </c>
      <c r="E240" s="308">
        <v>307</v>
      </c>
      <c r="F240" s="308">
        <v>1718</v>
      </c>
      <c r="G240" s="308">
        <v>1225</v>
      </c>
      <c r="H240" s="308">
        <v>1167</v>
      </c>
      <c r="I240" s="308">
        <v>1488</v>
      </c>
      <c r="J240" s="308">
        <v>940</v>
      </c>
      <c r="K240" s="308">
        <v>1</v>
      </c>
      <c r="L240" s="308">
        <v>0</v>
      </c>
      <c r="M240" s="308">
        <v>0</v>
      </c>
      <c r="N240" s="308">
        <v>1029</v>
      </c>
      <c r="O240" s="309">
        <v>1006</v>
      </c>
      <c r="P240" s="310">
        <v>1524</v>
      </c>
      <c r="Q240" s="310">
        <v>1083</v>
      </c>
      <c r="R240" s="311">
        <v>1067</v>
      </c>
      <c r="S240" s="308">
        <v>272</v>
      </c>
      <c r="T240" s="308">
        <v>140</v>
      </c>
      <c r="U240" s="308">
        <v>96</v>
      </c>
      <c r="V240" s="308">
        <v>175</v>
      </c>
      <c r="W240" s="308">
        <v>263</v>
      </c>
      <c r="X240" s="308">
        <v>265</v>
      </c>
      <c r="Y240" s="308">
        <v>128</v>
      </c>
      <c r="Z240" s="308">
        <v>147</v>
      </c>
      <c r="AA240" s="308">
        <v>0</v>
      </c>
      <c r="AB240" s="308">
        <v>0</v>
      </c>
      <c r="AC240" s="308">
        <v>0</v>
      </c>
    </row>
    <row r="241" spans="2:29" x14ac:dyDescent="0.25">
      <c r="B241" s="312" t="s">
        <v>472</v>
      </c>
      <c r="C241" s="312" t="s">
        <v>37</v>
      </c>
      <c r="D241" s="313">
        <v>168</v>
      </c>
      <c r="E241" s="313">
        <v>3</v>
      </c>
      <c r="F241" s="313">
        <v>203</v>
      </c>
      <c r="G241" s="313">
        <v>201</v>
      </c>
      <c r="H241" s="313">
        <v>114</v>
      </c>
      <c r="I241" s="313">
        <v>258</v>
      </c>
      <c r="J241" s="313">
        <v>159</v>
      </c>
      <c r="K241" s="313">
        <v>0</v>
      </c>
      <c r="L241" s="313">
        <v>0</v>
      </c>
      <c r="M241" s="313">
        <v>0</v>
      </c>
      <c r="N241" s="313">
        <v>86</v>
      </c>
      <c r="O241" s="314">
        <v>77</v>
      </c>
      <c r="P241" s="319">
        <v>185</v>
      </c>
      <c r="Q241" s="319">
        <v>178</v>
      </c>
      <c r="R241" s="316">
        <v>168</v>
      </c>
      <c r="S241" s="313">
        <v>93</v>
      </c>
      <c r="T241" s="313">
        <v>2</v>
      </c>
      <c r="U241" s="313">
        <v>13</v>
      </c>
      <c r="V241" s="313">
        <v>16</v>
      </c>
      <c r="W241" s="313">
        <v>42</v>
      </c>
      <c r="X241" s="313">
        <v>80</v>
      </c>
      <c r="Y241" s="313">
        <v>2</v>
      </c>
      <c r="Z241" s="313">
        <v>12</v>
      </c>
      <c r="AA241" s="313">
        <v>0</v>
      </c>
      <c r="AB241" s="313">
        <v>0</v>
      </c>
      <c r="AC241" s="313">
        <v>0</v>
      </c>
    </row>
    <row r="242" spans="2:29" x14ac:dyDescent="0.25">
      <c r="B242" s="307" t="s">
        <v>472</v>
      </c>
      <c r="C242" s="307" t="s">
        <v>40</v>
      </c>
      <c r="D242" s="308">
        <v>695</v>
      </c>
      <c r="E242" s="308">
        <v>83</v>
      </c>
      <c r="F242" s="308">
        <v>720</v>
      </c>
      <c r="G242" s="308">
        <v>310</v>
      </c>
      <c r="H242" s="308">
        <v>320</v>
      </c>
      <c r="I242" s="308">
        <v>594</v>
      </c>
      <c r="J242" s="308">
        <v>469</v>
      </c>
      <c r="K242" s="308">
        <v>0</v>
      </c>
      <c r="L242" s="308">
        <v>0</v>
      </c>
      <c r="M242" s="308">
        <v>0</v>
      </c>
      <c r="N242" s="308">
        <v>768</v>
      </c>
      <c r="O242" s="309">
        <v>680</v>
      </c>
      <c r="P242" s="310">
        <v>764</v>
      </c>
      <c r="Q242" s="310">
        <v>806</v>
      </c>
      <c r="R242" s="311">
        <v>766</v>
      </c>
      <c r="S242" s="308">
        <v>106</v>
      </c>
      <c r="T242" s="308">
        <v>40</v>
      </c>
      <c r="U242" s="308">
        <v>12</v>
      </c>
      <c r="V242" s="308">
        <v>58</v>
      </c>
      <c r="W242" s="308">
        <v>184</v>
      </c>
      <c r="X242" s="308">
        <v>116</v>
      </c>
      <c r="Y242" s="308">
        <v>42</v>
      </c>
      <c r="Z242" s="308">
        <v>14</v>
      </c>
      <c r="AA242" s="308">
        <v>0</v>
      </c>
      <c r="AB242" s="308">
        <v>0</v>
      </c>
      <c r="AC242" s="308">
        <v>0</v>
      </c>
    </row>
    <row r="243" spans="2:29" x14ac:dyDescent="0.25">
      <c r="B243" s="312" t="s">
        <v>472</v>
      </c>
      <c r="C243" s="312" t="s">
        <v>41</v>
      </c>
      <c r="D243" s="313">
        <v>447</v>
      </c>
      <c r="E243" s="313">
        <v>104</v>
      </c>
      <c r="F243" s="313">
        <v>979</v>
      </c>
      <c r="G243" s="313">
        <v>1025</v>
      </c>
      <c r="H243" s="313">
        <v>923</v>
      </c>
      <c r="I243" s="313">
        <v>930</v>
      </c>
      <c r="J243" s="313">
        <v>837</v>
      </c>
      <c r="K243" s="313">
        <v>0</v>
      </c>
      <c r="L243" s="313">
        <v>0</v>
      </c>
      <c r="M243" s="313">
        <v>0</v>
      </c>
      <c r="N243" s="313">
        <v>705</v>
      </c>
      <c r="O243" s="314">
        <v>756</v>
      </c>
      <c r="P243" s="319">
        <v>1316</v>
      </c>
      <c r="Q243" s="319">
        <v>955</v>
      </c>
      <c r="R243" s="316">
        <v>1025</v>
      </c>
      <c r="S243" s="313">
        <v>88</v>
      </c>
      <c r="T243" s="313">
        <v>39</v>
      </c>
      <c r="U243" s="313">
        <v>21</v>
      </c>
      <c r="V243" s="313">
        <v>93</v>
      </c>
      <c r="W243" s="313">
        <v>202</v>
      </c>
      <c r="X243" s="313">
        <v>101</v>
      </c>
      <c r="Y243" s="313">
        <v>29</v>
      </c>
      <c r="Z243" s="313">
        <v>64</v>
      </c>
      <c r="AA243" s="313">
        <v>0</v>
      </c>
      <c r="AB243" s="313">
        <v>0</v>
      </c>
      <c r="AC243" s="313">
        <v>0</v>
      </c>
    </row>
    <row r="244" spans="2:29" x14ac:dyDescent="0.25">
      <c r="B244" s="307" t="s">
        <v>472</v>
      </c>
      <c r="C244" s="307" t="s">
        <v>28</v>
      </c>
      <c r="D244" s="308">
        <v>1141</v>
      </c>
      <c r="E244" s="308">
        <v>87</v>
      </c>
      <c r="F244" s="308">
        <v>1388</v>
      </c>
      <c r="G244" s="308">
        <v>1189</v>
      </c>
      <c r="H244" s="308">
        <v>1086</v>
      </c>
      <c r="I244" s="308">
        <v>1364</v>
      </c>
      <c r="J244" s="308">
        <v>1071</v>
      </c>
      <c r="K244" s="308">
        <v>1</v>
      </c>
      <c r="L244" s="308">
        <v>0</v>
      </c>
      <c r="M244" s="308">
        <v>0</v>
      </c>
      <c r="N244" s="308">
        <v>1016</v>
      </c>
      <c r="O244" s="309">
        <v>1010</v>
      </c>
      <c r="P244" s="310">
        <v>1313</v>
      </c>
      <c r="Q244" s="310">
        <v>1030</v>
      </c>
      <c r="R244" s="311">
        <v>1063</v>
      </c>
      <c r="S244" s="308">
        <v>172</v>
      </c>
      <c r="T244" s="308">
        <v>53</v>
      </c>
      <c r="U244" s="308">
        <v>59</v>
      </c>
      <c r="V244" s="308">
        <v>91</v>
      </c>
      <c r="W244" s="308">
        <v>212</v>
      </c>
      <c r="X244" s="308">
        <v>192</v>
      </c>
      <c r="Y244" s="308">
        <v>55</v>
      </c>
      <c r="Z244" s="308">
        <v>61</v>
      </c>
      <c r="AA244" s="308">
        <v>0</v>
      </c>
      <c r="AB244" s="308">
        <v>0</v>
      </c>
      <c r="AC244" s="308">
        <v>0</v>
      </c>
    </row>
    <row r="245" spans="2:29" x14ac:dyDescent="0.25">
      <c r="B245" s="312" t="s">
        <v>472</v>
      </c>
      <c r="C245" s="312" t="s">
        <v>33</v>
      </c>
      <c r="D245" s="313">
        <v>1082</v>
      </c>
      <c r="E245" s="313">
        <v>425</v>
      </c>
      <c r="F245" s="313">
        <v>1240</v>
      </c>
      <c r="G245" s="313">
        <v>1195</v>
      </c>
      <c r="H245" s="313">
        <v>1125</v>
      </c>
      <c r="I245" s="313">
        <v>1111</v>
      </c>
      <c r="J245" s="313">
        <v>949</v>
      </c>
      <c r="K245" s="313">
        <v>0</v>
      </c>
      <c r="L245" s="313">
        <v>0</v>
      </c>
      <c r="M245" s="313">
        <v>0</v>
      </c>
      <c r="N245" s="313">
        <v>923</v>
      </c>
      <c r="O245" s="314">
        <v>926</v>
      </c>
      <c r="P245" s="319">
        <v>1140</v>
      </c>
      <c r="Q245" s="319">
        <v>981</v>
      </c>
      <c r="R245" s="316">
        <v>1013</v>
      </c>
      <c r="S245" s="313">
        <v>138</v>
      </c>
      <c r="T245" s="313">
        <v>46</v>
      </c>
      <c r="U245" s="313">
        <v>43</v>
      </c>
      <c r="V245" s="313">
        <v>93</v>
      </c>
      <c r="W245" s="313">
        <v>183</v>
      </c>
      <c r="X245" s="313">
        <v>152</v>
      </c>
      <c r="Y245" s="313">
        <v>39</v>
      </c>
      <c r="Z245" s="313">
        <v>69</v>
      </c>
      <c r="AA245" s="313">
        <v>0</v>
      </c>
      <c r="AB245" s="313">
        <v>0</v>
      </c>
      <c r="AC245" s="313">
        <v>0</v>
      </c>
    </row>
    <row r="246" spans="2:29" x14ac:dyDescent="0.25">
      <c r="B246" s="307" t="s">
        <v>472</v>
      </c>
      <c r="C246" s="307" t="s">
        <v>30</v>
      </c>
      <c r="D246" s="308">
        <v>320</v>
      </c>
      <c r="E246" s="308">
        <v>61</v>
      </c>
      <c r="F246" s="308">
        <v>676</v>
      </c>
      <c r="G246" s="308">
        <v>581</v>
      </c>
      <c r="H246" s="308">
        <v>555</v>
      </c>
      <c r="I246" s="308">
        <v>661</v>
      </c>
      <c r="J246" s="308">
        <v>551</v>
      </c>
      <c r="K246" s="308">
        <v>0</v>
      </c>
      <c r="L246" s="308">
        <v>0</v>
      </c>
      <c r="M246" s="308">
        <v>0</v>
      </c>
      <c r="N246" s="308">
        <v>497</v>
      </c>
      <c r="O246" s="309">
        <v>492</v>
      </c>
      <c r="P246" s="310">
        <v>615</v>
      </c>
      <c r="Q246" s="310">
        <v>520</v>
      </c>
      <c r="R246" s="311">
        <v>517</v>
      </c>
      <c r="S246" s="308">
        <v>43</v>
      </c>
      <c r="T246" s="308">
        <v>14</v>
      </c>
      <c r="U246" s="308">
        <v>20</v>
      </c>
      <c r="V246" s="308">
        <v>22</v>
      </c>
      <c r="W246" s="308">
        <v>61</v>
      </c>
      <c r="X246" s="308">
        <v>39</v>
      </c>
      <c r="Y246" s="308">
        <v>18</v>
      </c>
      <c r="Z246" s="308">
        <v>12</v>
      </c>
      <c r="AA246" s="308">
        <v>0</v>
      </c>
      <c r="AB246" s="308">
        <v>0</v>
      </c>
      <c r="AC246" s="308">
        <v>0</v>
      </c>
    </row>
    <row r="247" spans="2:29" x14ac:dyDescent="0.25">
      <c r="B247" s="312" t="s">
        <v>472</v>
      </c>
      <c r="C247" s="312" t="s">
        <v>22</v>
      </c>
      <c r="D247" s="313">
        <v>217</v>
      </c>
      <c r="E247" s="313">
        <v>43</v>
      </c>
      <c r="F247" s="313">
        <v>553</v>
      </c>
      <c r="G247" s="313">
        <v>481</v>
      </c>
      <c r="H247" s="313">
        <v>413</v>
      </c>
      <c r="I247" s="313">
        <v>546</v>
      </c>
      <c r="J247" s="313">
        <v>463</v>
      </c>
      <c r="K247" s="313">
        <v>0</v>
      </c>
      <c r="L247" s="313">
        <v>0</v>
      </c>
      <c r="M247" s="313">
        <v>0</v>
      </c>
      <c r="N247" s="313">
        <v>349</v>
      </c>
      <c r="O247" s="314">
        <v>346</v>
      </c>
      <c r="P247" s="319">
        <v>454</v>
      </c>
      <c r="Q247" s="319">
        <v>357</v>
      </c>
      <c r="R247" s="316">
        <v>355</v>
      </c>
      <c r="S247" s="313">
        <v>78</v>
      </c>
      <c r="T247" s="313">
        <v>22</v>
      </c>
      <c r="U247" s="313">
        <v>16</v>
      </c>
      <c r="V247" s="313">
        <v>42</v>
      </c>
      <c r="W247" s="313">
        <v>71</v>
      </c>
      <c r="X247" s="313">
        <v>91</v>
      </c>
      <c r="Y247" s="313">
        <v>19</v>
      </c>
      <c r="Z247" s="313">
        <v>43</v>
      </c>
      <c r="AA247" s="313">
        <v>0</v>
      </c>
      <c r="AB247" s="313">
        <v>0</v>
      </c>
      <c r="AC247" s="313">
        <v>0</v>
      </c>
    </row>
    <row r="248" spans="2:29" x14ac:dyDescent="0.25">
      <c r="B248" s="307" t="s">
        <v>472</v>
      </c>
      <c r="C248" s="307" t="s">
        <v>31</v>
      </c>
      <c r="D248" s="308">
        <v>1062</v>
      </c>
      <c r="E248" s="308">
        <v>474</v>
      </c>
      <c r="F248" s="308">
        <v>1007</v>
      </c>
      <c r="G248" s="308">
        <v>792</v>
      </c>
      <c r="H248" s="308">
        <v>767</v>
      </c>
      <c r="I248" s="308">
        <v>672</v>
      </c>
      <c r="J248" s="308">
        <v>488</v>
      </c>
      <c r="K248" s="308">
        <v>1</v>
      </c>
      <c r="L248" s="308">
        <v>1</v>
      </c>
      <c r="M248" s="308">
        <v>0</v>
      </c>
      <c r="N248" s="308">
        <v>544</v>
      </c>
      <c r="O248" s="309">
        <v>576</v>
      </c>
      <c r="P248" s="310">
        <v>807</v>
      </c>
      <c r="Q248" s="310">
        <v>562</v>
      </c>
      <c r="R248" s="311">
        <v>532</v>
      </c>
      <c r="S248" s="308">
        <v>79</v>
      </c>
      <c r="T248" s="308">
        <v>41</v>
      </c>
      <c r="U248" s="308">
        <v>31</v>
      </c>
      <c r="V248" s="308">
        <v>32</v>
      </c>
      <c r="W248" s="308">
        <v>60</v>
      </c>
      <c r="X248" s="308">
        <v>42</v>
      </c>
      <c r="Y248" s="308">
        <v>23</v>
      </c>
      <c r="Z248" s="308">
        <v>63</v>
      </c>
      <c r="AA248" s="308">
        <v>0</v>
      </c>
      <c r="AB248" s="308">
        <v>0</v>
      </c>
      <c r="AC248" s="308">
        <v>0</v>
      </c>
    </row>
    <row r="249" spans="2:29" x14ac:dyDescent="0.25">
      <c r="B249" s="312" t="s">
        <v>472</v>
      </c>
      <c r="C249" s="312" t="s">
        <v>25</v>
      </c>
      <c r="D249" s="313">
        <v>566</v>
      </c>
      <c r="E249" s="313">
        <v>53</v>
      </c>
      <c r="F249" s="313">
        <v>620</v>
      </c>
      <c r="G249" s="313">
        <v>505</v>
      </c>
      <c r="H249" s="313">
        <v>513</v>
      </c>
      <c r="I249" s="313">
        <v>615</v>
      </c>
      <c r="J249" s="313">
        <v>464</v>
      </c>
      <c r="K249" s="313">
        <v>0</v>
      </c>
      <c r="L249" s="313">
        <v>0</v>
      </c>
      <c r="M249" s="313">
        <v>0</v>
      </c>
      <c r="N249" s="313">
        <v>457</v>
      </c>
      <c r="O249" s="314">
        <v>468</v>
      </c>
      <c r="P249" s="319">
        <v>690</v>
      </c>
      <c r="Q249" s="319">
        <v>552</v>
      </c>
      <c r="R249" s="316">
        <v>558</v>
      </c>
      <c r="S249" s="313">
        <v>56</v>
      </c>
      <c r="T249" s="313">
        <v>15</v>
      </c>
      <c r="U249" s="313">
        <v>14</v>
      </c>
      <c r="V249" s="313">
        <v>32</v>
      </c>
      <c r="W249" s="313">
        <v>94</v>
      </c>
      <c r="X249" s="313">
        <v>55</v>
      </c>
      <c r="Y249" s="313">
        <v>16</v>
      </c>
      <c r="Z249" s="313">
        <v>31</v>
      </c>
      <c r="AA249" s="313">
        <v>0</v>
      </c>
      <c r="AB249" s="313">
        <v>0</v>
      </c>
      <c r="AC249" s="313">
        <v>0</v>
      </c>
    </row>
    <row r="250" spans="2:29" x14ac:dyDescent="0.25">
      <c r="B250" s="307" t="s">
        <v>472</v>
      </c>
      <c r="C250" s="307" t="s">
        <v>26</v>
      </c>
      <c r="D250" s="308">
        <v>304</v>
      </c>
      <c r="E250" s="308">
        <v>89</v>
      </c>
      <c r="F250" s="308">
        <v>519</v>
      </c>
      <c r="G250" s="308">
        <v>493</v>
      </c>
      <c r="H250" s="308">
        <v>432</v>
      </c>
      <c r="I250" s="308">
        <v>500</v>
      </c>
      <c r="J250" s="308">
        <v>426</v>
      </c>
      <c r="K250" s="308">
        <v>0</v>
      </c>
      <c r="L250" s="308">
        <v>1</v>
      </c>
      <c r="M250" s="308">
        <v>0</v>
      </c>
      <c r="N250" s="308">
        <v>375</v>
      </c>
      <c r="O250" s="309">
        <v>360</v>
      </c>
      <c r="P250" s="310">
        <v>610</v>
      </c>
      <c r="Q250" s="310">
        <v>432</v>
      </c>
      <c r="R250" s="311">
        <v>425</v>
      </c>
      <c r="S250" s="308">
        <v>124</v>
      </c>
      <c r="T250" s="308">
        <v>46</v>
      </c>
      <c r="U250" s="308">
        <v>22</v>
      </c>
      <c r="V250" s="308">
        <v>43</v>
      </c>
      <c r="W250" s="308">
        <v>125</v>
      </c>
      <c r="X250" s="308">
        <v>122</v>
      </c>
      <c r="Y250" s="308">
        <v>40</v>
      </c>
      <c r="Z250" s="308">
        <v>46</v>
      </c>
      <c r="AA250" s="308">
        <v>0</v>
      </c>
      <c r="AB250" s="308">
        <v>0</v>
      </c>
      <c r="AC250" s="308">
        <v>0</v>
      </c>
    </row>
    <row r="251" spans="2:29" x14ac:dyDescent="0.25">
      <c r="B251" s="312" t="s">
        <v>472</v>
      </c>
      <c r="C251" s="312" t="s">
        <v>29</v>
      </c>
      <c r="D251" s="313">
        <v>555</v>
      </c>
      <c r="E251" s="313">
        <v>161</v>
      </c>
      <c r="F251" s="313">
        <v>947</v>
      </c>
      <c r="G251" s="313">
        <v>890</v>
      </c>
      <c r="H251" s="313">
        <v>767</v>
      </c>
      <c r="I251" s="313">
        <v>917</v>
      </c>
      <c r="J251" s="313">
        <v>804</v>
      </c>
      <c r="K251" s="313">
        <v>4</v>
      </c>
      <c r="L251" s="313">
        <v>0</v>
      </c>
      <c r="M251" s="313">
        <v>0</v>
      </c>
      <c r="N251" s="313">
        <v>739</v>
      </c>
      <c r="O251" s="314">
        <v>711</v>
      </c>
      <c r="P251" s="319">
        <v>1001</v>
      </c>
      <c r="Q251" s="319">
        <v>847</v>
      </c>
      <c r="R251" s="316">
        <v>844</v>
      </c>
      <c r="S251" s="313">
        <v>118</v>
      </c>
      <c r="T251" s="313">
        <v>52</v>
      </c>
      <c r="U251" s="313">
        <v>24</v>
      </c>
      <c r="V251" s="313">
        <v>65</v>
      </c>
      <c r="W251" s="313">
        <v>131</v>
      </c>
      <c r="X251" s="313">
        <v>119</v>
      </c>
      <c r="Y251" s="313">
        <v>55</v>
      </c>
      <c r="Z251" s="313">
        <v>57</v>
      </c>
      <c r="AA251" s="313">
        <v>0</v>
      </c>
      <c r="AB251" s="313">
        <v>0</v>
      </c>
      <c r="AC251" s="313">
        <v>0</v>
      </c>
    </row>
    <row r="252" spans="2:29" x14ac:dyDescent="0.25">
      <c r="B252" s="307" t="s">
        <v>472</v>
      </c>
      <c r="C252" s="307" t="s">
        <v>27</v>
      </c>
      <c r="D252" s="308">
        <v>829</v>
      </c>
      <c r="E252" s="308">
        <v>181</v>
      </c>
      <c r="F252" s="308">
        <v>786</v>
      </c>
      <c r="G252" s="308">
        <v>676</v>
      </c>
      <c r="H252" s="308">
        <v>626</v>
      </c>
      <c r="I252" s="308">
        <v>765</v>
      </c>
      <c r="J252" s="308">
        <v>623</v>
      </c>
      <c r="K252" s="308">
        <v>0</v>
      </c>
      <c r="L252" s="308">
        <v>0</v>
      </c>
      <c r="M252" s="308">
        <v>0</v>
      </c>
      <c r="N252" s="308">
        <v>409</v>
      </c>
      <c r="O252" s="309">
        <v>406</v>
      </c>
      <c r="P252" s="310">
        <v>755</v>
      </c>
      <c r="Q252" s="310">
        <v>501</v>
      </c>
      <c r="R252" s="311">
        <v>497</v>
      </c>
      <c r="S252" s="308">
        <v>116</v>
      </c>
      <c r="T252" s="308">
        <v>35</v>
      </c>
      <c r="U252" s="308">
        <v>40</v>
      </c>
      <c r="V252" s="308">
        <v>92</v>
      </c>
      <c r="W252" s="308">
        <v>159</v>
      </c>
      <c r="X252" s="308">
        <v>118</v>
      </c>
      <c r="Y252" s="308">
        <v>35</v>
      </c>
      <c r="Z252" s="308">
        <v>76</v>
      </c>
      <c r="AA252" s="308">
        <v>0</v>
      </c>
      <c r="AB252" s="308">
        <v>0</v>
      </c>
      <c r="AC252" s="308">
        <v>0</v>
      </c>
    </row>
    <row r="253" spans="2:29" ht="15.75" thickBot="1" x14ac:dyDescent="0.3">
      <c r="B253" s="320" t="s">
        <v>472</v>
      </c>
      <c r="C253" s="320" t="s">
        <v>38</v>
      </c>
      <c r="D253" s="321">
        <v>204</v>
      </c>
      <c r="E253" s="321">
        <v>26</v>
      </c>
      <c r="F253" s="321">
        <v>243</v>
      </c>
      <c r="G253" s="321">
        <v>221</v>
      </c>
      <c r="H253" s="321">
        <v>197</v>
      </c>
      <c r="I253" s="321">
        <v>243</v>
      </c>
      <c r="J253" s="321">
        <v>196</v>
      </c>
      <c r="K253" s="321">
        <v>0</v>
      </c>
      <c r="L253" s="321">
        <v>0</v>
      </c>
      <c r="M253" s="321">
        <v>0</v>
      </c>
      <c r="N253" s="321">
        <v>153</v>
      </c>
      <c r="O253" s="322">
        <v>152</v>
      </c>
      <c r="P253" s="323">
        <v>237</v>
      </c>
      <c r="Q253" s="323">
        <v>143</v>
      </c>
      <c r="R253" s="324">
        <v>142</v>
      </c>
      <c r="S253" s="321">
        <v>22</v>
      </c>
      <c r="T253" s="321">
        <v>14</v>
      </c>
      <c r="U253" s="321">
        <v>2</v>
      </c>
      <c r="V253" s="321">
        <v>3</v>
      </c>
      <c r="W253" s="321">
        <v>14</v>
      </c>
      <c r="X253" s="321">
        <v>20</v>
      </c>
      <c r="Y253" s="321">
        <v>14</v>
      </c>
      <c r="Z253" s="321">
        <v>4</v>
      </c>
      <c r="AA253" s="321">
        <v>0</v>
      </c>
      <c r="AB253" s="321">
        <v>0</v>
      </c>
      <c r="AC253" s="321">
        <v>0</v>
      </c>
    </row>
    <row r="254" spans="2:29" x14ac:dyDescent="0.25">
      <c r="B254" s="1043" t="s">
        <v>937</v>
      </c>
      <c r="C254" s="1043"/>
      <c r="D254" s="1043"/>
      <c r="E254" s="1043"/>
      <c r="F254" s="656"/>
      <c r="G254" s="656"/>
      <c r="H254" s="656"/>
      <c r="I254" s="656"/>
      <c r="J254" s="656"/>
      <c r="K254" s="656"/>
      <c r="L254" s="656"/>
      <c r="M254" s="656"/>
      <c r="N254" s="656"/>
      <c r="O254" s="656"/>
      <c r="P254" s="656"/>
      <c r="Q254" s="656"/>
      <c r="R254" s="656"/>
      <c r="S254" s="656"/>
      <c r="T254" s="656"/>
      <c r="U254" s="656"/>
      <c r="V254" s="656"/>
      <c r="W254" s="656"/>
      <c r="X254" s="656"/>
      <c r="Y254" s="656"/>
      <c r="Z254" s="656"/>
      <c r="AA254" s="656"/>
      <c r="AB254" s="656"/>
      <c r="AC254" s="656"/>
    </row>
  </sheetData>
  <mergeCells count="15">
    <mergeCell ref="B254:E254"/>
    <mergeCell ref="AA7:AC7"/>
    <mergeCell ref="F8:H8"/>
    <mergeCell ref="I8:J8"/>
    <mergeCell ref="K8:M8"/>
    <mergeCell ref="Q8:R8"/>
    <mergeCell ref="S8:T8"/>
    <mergeCell ref="U8:Y8"/>
    <mergeCell ref="AA8:AC8"/>
    <mergeCell ref="B7:B9"/>
    <mergeCell ref="C7:C9"/>
    <mergeCell ref="D7:M7"/>
    <mergeCell ref="N7:P7"/>
    <mergeCell ref="Q7:R7"/>
    <mergeCell ref="S7:Z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1"/>
  <sheetViews>
    <sheetView showGridLines="0" topLeftCell="A25" workbookViewId="0">
      <selection activeCell="B41" sqref="B41:D41"/>
    </sheetView>
  </sheetViews>
  <sheetFormatPr baseColWidth="10" defaultRowHeight="15" x14ac:dyDescent="0.25"/>
  <cols>
    <col min="2" max="2" width="20.42578125" customWidth="1"/>
    <col min="3" max="3" width="12.140625" customWidth="1"/>
  </cols>
  <sheetData>
    <row r="2" spans="2:4" x14ac:dyDescent="0.25">
      <c r="B2" s="601" t="s">
        <v>7</v>
      </c>
    </row>
    <row r="4" spans="2:4" ht="38.25" customHeight="1" x14ac:dyDescent="0.25">
      <c r="B4" s="1052" t="s">
        <v>993</v>
      </c>
      <c r="C4" s="1052"/>
      <c r="D4" s="1052"/>
    </row>
    <row r="5" spans="2:4" x14ac:dyDescent="0.25">
      <c r="B5" s="657" t="s">
        <v>476</v>
      </c>
      <c r="C5" s="128"/>
      <c r="D5" s="128"/>
    </row>
    <row r="6" spans="2:4" ht="15.75" thickBot="1" x14ac:dyDescent="0.3">
      <c r="B6" s="658"/>
      <c r="C6" s="658"/>
      <c r="D6" s="658"/>
    </row>
    <row r="7" spans="2:4" x14ac:dyDescent="0.25">
      <c r="B7" s="1053"/>
      <c r="C7" s="1055" t="s">
        <v>73</v>
      </c>
      <c r="D7" s="1057" t="s">
        <v>939</v>
      </c>
    </row>
    <row r="8" spans="2:4" x14ac:dyDescent="0.25">
      <c r="B8" s="1054"/>
      <c r="C8" s="1056"/>
      <c r="D8" s="1058"/>
    </row>
    <row r="9" spans="2:4" x14ac:dyDescent="0.25">
      <c r="B9" s="113" t="s">
        <v>10</v>
      </c>
      <c r="C9" s="114" t="s">
        <v>11</v>
      </c>
      <c r="D9" s="115" t="s">
        <v>12</v>
      </c>
    </row>
    <row r="10" spans="2:4" x14ac:dyDescent="0.25">
      <c r="B10" s="659" t="s">
        <v>19</v>
      </c>
      <c r="C10" s="660">
        <v>78.115954203207977</v>
      </c>
      <c r="D10" s="661">
        <v>45.179795096691556</v>
      </c>
    </row>
    <row r="11" spans="2:4" x14ac:dyDescent="0.25">
      <c r="B11" s="662" t="s">
        <v>940</v>
      </c>
      <c r="C11" s="663"/>
      <c r="D11" s="664"/>
    </row>
    <row r="12" spans="2:4" x14ac:dyDescent="0.25">
      <c r="B12" s="665" t="s">
        <v>482</v>
      </c>
      <c r="C12" s="666">
        <v>89.824536097628751</v>
      </c>
      <c r="D12" s="667">
        <v>73.375264523940942</v>
      </c>
    </row>
    <row r="13" spans="2:4" x14ac:dyDescent="0.25">
      <c r="B13" s="668" t="s">
        <v>440</v>
      </c>
      <c r="C13" s="669">
        <v>64.210105046518734</v>
      </c>
      <c r="D13" s="670">
        <v>11.63355065169819</v>
      </c>
    </row>
    <row r="14" spans="2:4" x14ac:dyDescent="0.25">
      <c r="B14" s="662" t="s">
        <v>370</v>
      </c>
      <c r="C14" s="663"/>
      <c r="D14" s="664"/>
    </row>
    <row r="15" spans="2:4" x14ac:dyDescent="0.25">
      <c r="B15" s="665" t="s">
        <v>78</v>
      </c>
      <c r="C15" s="666">
        <v>60.84676721788238</v>
      </c>
      <c r="D15" s="667">
        <v>12.122390904115091</v>
      </c>
    </row>
    <row r="16" spans="2:4" x14ac:dyDescent="0.25">
      <c r="B16" s="668" t="s">
        <v>941</v>
      </c>
      <c r="C16" s="669">
        <v>72.629110853539274</v>
      </c>
      <c r="D16" s="670">
        <v>31.395720966452288</v>
      </c>
    </row>
    <row r="17" spans="2:4" x14ac:dyDescent="0.25">
      <c r="B17" s="665" t="s">
        <v>371</v>
      </c>
      <c r="C17" s="666">
        <v>87.037414584179075</v>
      </c>
      <c r="D17" s="667">
        <v>64.28377123751406</v>
      </c>
    </row>
    <row r="18" spans="2:4" x14ac:dyDescent="0.25">
      <c r="B18" s="662" t="s">
        <v>9</v>
      </c>
      <c r="C18" s="671"/>
      <c r="D18" s="664"/>
    </row>
    <row r="19" spans="2:4" x14ac:dyDescent="0.25">
      <c r="B19" s="665" t="s">
        <v>20</v>
      </c>
      <c r="C19" s="666">
        <v>91.256734267349017</v>
      </c>
      <c r="D19" s="667">
        <v>77.969070732099283</v>
      </c>
    </row>
    <row r="20" spans="2:4" x14ac:dyDescent="0.25">
      <c r="B20" s="668" t="s">
        <v>21</v>
      </c>
      <c r="C20" s="669">
        <v>82.287624765112128</v>
      </c>
      <c r="D20" s="670">
        <v>39.10974449081192</v>
      </c>
    </row>
    <row r="21" spans="2:4" x14ac:dyDescent="0.25">
      <c r="B21" s="665" t="s">
        <v>22</v>
      </c>
      <c r="C21" s="666">
        <v>91.873520904549039</v>
      </c>
      <c r="D21" s="667">
        <v>81.88929792269262</v>
      </c>
    </row>
    <row r="22" spans="2:4" x14ac:dyDescent="0.25">
      <c r="B22" s="668" t="s">
        <v>23</v>
      </c>
      <c r="C22" s="669">
        <v>78.234671043863159</v>
      </c>
      <c r="D22" s="670">
        <v>52.764157494896779</v>
      </c>
    </row>
    <row r="23" spans="2:4" x14ac:dyDescent="0.25">
      <c r="B23" s="665" t="s">
        <v>24</v>
      </c>
      <c r="C23" s="666">
        <v>62.615775493705975</v>
      </c>
      <c r="D23" s="667">
        <v>50.959695114909344</v>
      </c>
    </row>
    <row r="24" spans="2:4" x14ac:dyDescent="0.25">
      <c r="B24" s="668" t="s">
        <v>25</v>
      </c>
      <c r="C24" s="669">
        <v>64.163970553758148</v>
      </c>
      <c r="D24" s="670">
        <v>32.110704740469828</v>
      </c>
    </row>
    <row r="25" spans="2:4" x14ac:dyDescent="0.25">
      <c r="B25" s="665" t="s">
        <v>26</v>
      </c>
      <c r="C25" s="666">
        <v>94.897846979393464</v>
      </c>
      <c r="D25" s="667">
        <v>21.769919289217306</v>
      </c>
    </row>
    <row r="26" spans="2:4" x14ac:dyDescent="0.25">
      <c r="B26" s="668" t="s">
        <v>27</v>
      </c>
      <c r="C26" s="669">
        <v>84.734401825826808</v>
      </c>
      <c r="D26" s="670">
        <v>24.889227004965509</v>
      </c>
    </row>
    <row r="27" spans="2:4" x14ac:dyDescent="0.25">
      <c r="B27" s="672" t="s">
        <v>28</v>
      </c>
      <c r="C27" s="666">
        <v>81.241637677281247</v>
      </c>
      <c r="D27" s="667">
        <v>56.116714815441824</v>
      </c>
    </row>
    <row r="28" spans="2:4" x14ac:dyDescent="0.25">
      <c r="B28" s="673" t="s">
        <v>29</v>
      </c>
      <c r="C28" s="674">
        <v>70.18164170826401</v>
      </c>
      <c r="D28" s="670">
        <v>50.390841652800887</v>
      </c>
    </row>
    <row r="29" spans="2:4" x14ac:dyDescent="0.25">
      <c r="B29" s="665" t="s">
        <v>30</v>
      </c>
      <c r="C29" s="666">
        <v>58.225491802058052</v>
      </c>
      <c r="D29" s="667">
        <v>26.593796071540261</v>
      </c>
    </row>
    <row r="30" spans="2:4" x14ac:dyDescent="0.25">
      <c r="B30" s="668" t="s">
        <v>31</v>
      </c>
      <c r="C30" s="669">
        <v>76.092988867727641</v>
      </c>
      <c r="D30" s="670">
        <v>29.088033392137685</v>
      </c>
    </row>
    <row r="31" spans="2:4" x14ac:dyDescent="0.25">
      <c r="B31" s="665" t="s">
        <v>32</v>
      </c>
      <c r="C31" s="666">
        <v>77.229025540553309</v>
      </c>
      <c r="D31" s="667">
        <v>33.635642722270035</v>
      </c>
    </row>
    <row r="32" spans="2:4" x14ac:dyDescent="0.25">
      <c r="B32" s="668" t="s">
        <v>33</v>
      </c>
      <c r="C32" s="669">
        <v>83.268698620452852</v>
      </c>
      <c r="D32" s="670">
        <v>32.692540750166636</v>
      </c>
    </row>
    <row r="33" spans="2:4" x14ac:dyDescent="0.25">
      <c r="B33" s="665" t="s">
        <v>34</v>
      </c>
      <c r="C33" s="666">
        <v>82.387195419499662</v>
      </c>
      <c r="D33" s="667">
        <v>30.68414717459904</v>
      </c>
    </row>
    <row r="34" spans="2:4" x14ac:dyDescent="0.25">
      <c r="B34" s="668" t="s">
        <v>35</v>
      </c>
      <c r="C34" s="669">
        <v>45.555803831655851</v>
      </c>
      <c r="D34" s="670">
        <v>12.494170908949599</v>
      </c>
    </row>
    <row r="35" spans="2:4" x14ac:dyDescent="0.25">
      <c r="B35" s="665" t="s">
        <v>36</v>
      </c>
      <c r="C35" s="666">
        <v>66.870361124979198</v>
      </c>
      <c r="D35" s="667">
        <v>7.4002329838575465</v>
      </c>
    </row>
    <row r="36" spans="2:4" x14ac:dyDescent="0.25">
      <c r="B36" s="675" t="s">
        <v>37</v>
      </c>
      <c r="C36" s="676">
        <v>72.20854331904907</v>
      </c>
      <c r="D36" s="677">
        <v>27.631151577381264</v>
      </c>
    </row>
    <row r="37" spans="2:4" x14ac:dyDescent="0.25">
      <c r="B37" s="665" t="s">
        <v>38</v>
      </c>
      <c r="C37" s="666">
        <v>86.957226766603</v>
      </c>
      <c r="D37" s="667">
        <v>46.30463767071457</v>
      </c>
    </row>
    <row r="38" spans="2:4" x14ac:dyDescent="0.25">
      <c r="B38" s="673" t="s">
        <v>39</v>
      </c>
      <c r="C38" s="674">
        <v>71.350767872037679</v>
      </c>
      <c r="D38" s="670">
        <v>32.627201805603256</v>
      </c>
    </row>
    <row r="39" spans="2:4" x14ac:dyDescent="0.25">
      <c r="B39" s="665" t="s">
        <v>40</v>
      </c>
      <c r="C39" s="666">
        <v>78.630312482593439</v>
      </c>
      <c r="D39" s="667">
        <v>32.21327911769621</v>
      </c>
    </row>
    <row r="40" spans="2:4" ht="15.75" thickBot="1" x14ac:dyDescent="0.3">
      <c r="B40" s="678" t="s">
        <v>41</v>
      </c>
      <c r="C40" s="679">
        <v>79.101366893507375</v>
      </c>
      <c r="D40" s="680">
        <v>32.826347002003125</v>
      </c>
    </row>
    <row r="41" spans="2:4" ht="28.5" customHeight="1" x14ac:dyDescent="0.25">
      <c r="B41" s="1059" t="s">
        <v>942</v>
      </c>
      <c r="C41" s="1059"/>
      <c r="D41" s="1059"/>
    </row>
  </sheetData>
  <mergeCells count="5">
    <mergeCell ref="B4:D4"/>
    <mergeCell ref="B7:B8"/>
    <mergeCell ref="C7:C8"/>
    <mergeCell ref="D7:D8"/>
    <mergeCell ref="B41:D41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showGridLines="0" workbookViewId="0">
      <selection activeCell="J14" sqref="J14"/>
    </sheetView>
  </sheetViews>
  <sheetFormatPr baseColWidth="10" defaultRowHeight="15" x14ac:dyDescent="0.25"/>
  <cols>
    <col min="2" max="2" width="20.28515625" customWidth="1"/>
    <col min="3" max="7" width="15.42578125" customWidth="1"/>
  </cols>
  <sheetData>
    <row r="2" spans="2:7" x14ac:dyDescent="0.25">
      <c r="B2" s="601" t="s">
        <v>7</v>
      </c>
    </row>
    <row r="4" spans="2:7" ht="26.25" customHeight="1" x14ac:dyDescent="0.25">
      <c r="B4" s="1061" t="s">
        <v>994</v>
      </c>
      <c r="C4" s="1061"/>
      <c r="D4" s="1061"/>
      <c r="E4" s="1061"/>
      <c r="F4" s="1061"/>
      <c r="G4" s="1061"/>
    </row>
    <row r="5" spans="2:7" x14ac:dyDescent="0.25">
      <c r="B5" s="2" t="s">
        <v>476</v>
      </c>
      <c r="C5" s="32"/>
      <c r="D5" s="23"/>
      <c r="E5" s="23"/>
      <c r="F5" s="23"/>
      <c r="G5" s="23"/>
    </row>
    <row r="6" spans="2:7" ht="15.75" thickBot="1" x14ac:dyDescent="0.3">
      <c r="B6" s="658"/>
      <c r="C6" s="658"/>
      <c r="D6" s="658"/>
      <c r="E6" s="658"/>
      <c r="F6" s="658"/>
      <c r="G6" s="658"/>
    </row>
    <row r="7" spans="2:7" x14ac:dyDescent="0.25">
      <c r="B7" s="1062"/>
      <c r="C7" s="1034" t="s">
        <v>946</v>
      </c>
      <c r="D7" s="1036" t="s">
        <v>947</v>
      </c>
      <c r="E7" s="1034" t="s">
        <v>948</v>
      </c>
      <c r="F7" s="1036" t="s">
        <v>949</v>
      </c>
      <c r="G7" s="1037"/>
    </row>
    <row r="8" spans="2:7" ht="24" customHeight="1" x14ac:dyDescent="0.25">
      <c r="B8" s="1023"/>
      <c r="C8" s="1035"/>
      <c r="D8" s="1063"/>
      <c r="E8" s="1035"/>
      <c r="F8" s="683" t="s">
        <v>950</v>
      </c>
      <c r="G8" s="684" t="s">
        <v>951</v>
      </c>
    </row>
    <row r="9" spans="2:7" x14ac:dyDescent="0.25">
      <c r="B9" s="1133" t="s">
        <v>10</v>
      </c>
      <c r="C9" s="1134" t="s">
        <v>11</v>
      </c>
      <c r="D9" s="1134" t="s">
        <v>12</v>
      </c>
      <c r="E9" s="1134" t="s">
        <v>13</v>
      </c>
      <c r="F9" s="1134" t="s">
        <v>14</v>
      </c>
      <c r="G9" s="1135" t="s">
        <v>15</v>
      </c>
    </row>
    <row r="10" spans="2:7" x14ac:dyDescent="0.25">
      <c r="B10" s="686" t="s">
        <v>19</v>
      </c>
      <c r="C10" s="687">
        <v>88.572163016821534</v>
      </c>
      <c r="D10" s="688">
        <v>58.16821167896353</v>
      </c>
      <c r="E10" s="687">
        <v>72.269934286299957</v>
      </c>
      <c r="F10" s="689">
        <v>39.747252243104164</v>
      </c>
      <c r="G10" s="690">
        <v>27.529621065937597</v>
      </c>
    </row>
    <row r="11" spans="2:7" x14ac:dyDescent="0.25">
      <c r="B11" s="691" t="s">
        <v>940</v>
      </c>
      <c r="C11" s="663"/>
      <c r="D11" s="692"/>
      <c r="E11" s="693"/>
      <c r="F11" s="693"/>
      <c r="G11" s="694"/>
    </row>
    <row r="12" spans="2:7" x14ac:dyDescent="0.25">
      <c r="B12" s="695" t="s">
        <v>482</v>
      </c>
      <c r="C12" s="696">
        <v>88.679294931631404</v>
      </c>
      <c r="D12" s="697">
        <v>72.255219230414099</v>
      </c>
      <c r="E12" s="698">
        <v>63.416634308313427</v>
      </c>
      <c r="F12" s="698">
        <v>39.983751594755354</v>
      </c>
      <c r="G12" s="699">
        <v>14.031491238928501</v>
      </c>
    </row>
    <row r="13" spans="2:7" x14ac:dyDescent="0.25">
      <c r="B13" s="668" t="s">
        <v>440</v>
      </c>
      <c r="C13" s="669">
        <v>88.481518105090885</v>
      </c>
      <c r="D13" s="700">
        <v>41.422677514106454</v>
      </c>
      <c r="E13" s="701">
        <v>82.839371060531093</v>
      </c>
      <c r="F13" s="701">
        <v>39.482267879111902</v>
      </c>
      <c r="G13" s="702">
        <v>43.609822910365416</v>
      </c>
    </row>
    <row r="14" spans="2:7" x14ac:dyDescent="0.25">
      <c r="B14" s="662" t="s">
        <v>952</v>
      </c>
      <c r="C14" s="663"/>
      <c r="D14" s="692"/>
      <c r="E14" s="693"/>
      <c r="F14" s="693"/>
      <c r="G14" s="694"/>
    </row>
    <row r="15" spans="2:7" x14ac:dyDescent="0.25">
      <c r="B15" s="665" t="s">
        <v>78</v>
      </c>
      <c r="C15" s="666">
        <v>81.131218952464764</v>
      </c>
      <c r="D15" s="697">
        <v>21.969553906072882</v>
      </c>
      <c r="E15" s="698">
        <v>84.284503031091859</v>
      </c>
      <c r="F15" s="698">
        <v>25.289990825797879</v>
      </c>
      <c r="G15" s="699">
        <v>67.04677454614712</v>
      </c>
    </row>
    <row r="16" spans="2:7" x14ac:dyDescent="0.25">
      <c r="B16" s="668" t="s">
        <v>941</v>
      </c>
      <c r="C16" s="669">
        <v>87.850178640142587</v>
      </c>
      <c r="D16" s="700">
        <v>48.515516414428838</v>
      </c>
      <c r="E16" s="701">
        <v>82.314536225831958</v>
      </c>
      <c r="F16" s="701">
        <v>46.288018391436545</v>
      </c>
      <c r="G16" s="702">
        <v>35.035090612535029</v>
      </c>
    </row>
    <row r="17" spans="2:7" x14ac:dyDescent="0.25">
      <c r="B17" s="665" t="s">
        <v>371</v>
      </c>
      <c r="C17" s="666">
        <v>91.403097837806968</v>
      </c>
      <c r="D17" s="697">
        <v>75.666543106214846</v>
      </c>
      <c r="E17" s="698">
        <v>62.190991877743393</v>
      </c>
      <c r="F17" s="698">
        <v>40.199702917831019</v>
      </c>
      <c r="G17" s="699">
        <v>10.36894093235931</v>
      </c>
    </row>
    <row r="18" spans="2:7" x14ac:dyDescent="0.25">
      <c r="B18" s="662" t="s">
        <v>9</v>
      </c>
      <c r="C18" s="663"/>
      <c r="D18" s="692"/>
      <c r="E18" s="693"/>
      <c r="F18" s="693"/>
      <c r="G18" s="694"/>
    </row>
    <row r="19" spans="2:7" x14ac:dyDescent="0.25">
      <c r="B19" s="665" t="s">
        <v>20</v>
      </c>
      <c r="C19" s="666">
        <v>81.31141745476765</v>
      </c>
      <c r="D19" s="697">
        <v>75.704013405112761</v>
      </c>
      <c r="E19" s="698">
        <v>57.094577312230278</v>
      </c>
      <c r="F19" s="698">
        <v>36.47140839468225</v>
      </c>
      <c r="G19" s="699">
        <v>9.9893895004061779</v>
      </c>
    </row>
    <row r="20" spans="2:7" x14ac:dyDescent="0.25">
      <c r="B20" s="668" t="s">
        <v>21</v>
      </c>
      <c r="C20" s="669">
        <v>95.475510652317155</v>
      </c>
      <c r="D20" s="700">
        <v>72.235644385875005</v>
      </c>
      <c r="E20" s="701">
        <v>78.156038753447049</v>
      </c>
      <c r="F20" s="701">
        <v>48.417404885667573</v>
      </c>
      <c r="G20" s="702">
        <v>15.542865509920198</v>
      </c>
    </row>
    <row r="21" spans="2:7" x14ac:dyDescent="0.25">
      <c r="B21" s="672" t="s">
        <v>22</v>
      </c>
      <c r="C21" s="666">
        <v>91.838022613725997</v>
      </c>
      <c r="D21" s="697">
        <v>77.901656586905077</v>
      </c>
      <c r="E21" s="698">
        <v>74.806731527741249</v>
      </c>
      <c r="F21" s="698">
        <v>48.775966342361293</v>
      </c>
      <c r="G21" s="699">
        <v>17.856955035498288</v>
      </c>
    </row>
    <row r="22" spans="2:7" x14ac:dyDescent="0.25">
      <c r="B22" s="673" t="s">
        <v>23</v>
      </c>
      <c r="C22" s="703">
        <v>94.389612576022216</v>
      </c>
      <c r="D22" s="700">
        <v>75.888241194750179</v>
      </c>
      <c r="E22" s="701">
        <v>81.112818030682462</v>
      </c>
      <c r="F22" s="701">
        <v>49.400590640936606</v>
      </c>
      <c r="G22" s="702">
        <v>24.285724306768522</v>
      </c>
    </row>
    <row r="23" spans="2:7" x14ac:dyDescent="0.25">
      <c r="B23" s="665" t="s">
        <v>24</v>
      </c>
      <c r="C23" s="666">
        <v>85.962004850444629</v>
      </c>
      <c r="D23" s="697">
        <v>78.189744774223342</v>
      </c>
      <c r="E23" s="698">
        <v>89.974592909111905</v>
      </c>
      <c r="F23" s="698">
        <v>64.789814066289409</v>
      </c>
      <c r="G23" s="699">
        <v>15.125303152789005</v>
      </c>
    </row>
    <row r="24" spans="2:7" x14ac:dyDescent="0.25">
      <c r="B24" s="668" t="s">
        <v>25</v>
      </c>
      <c r="C24" s="669">
        <v>81.951282411966048</v>
      </c>
      <c r="D24" s="700">
        <v>61.561635485534772</v>
      </c>
      <c r="E24" s="701">
        <v>87.287241524827692</v>
      </c>
      <c r="F24" s="701">
        <v>41.741688938903735</v>
      </c>
      <c r="G24" s="702">
        <v>30.889248370610023</v>
      </c>
    </row>
    <row r="25" spans="2:7" x14ac:dyDescent="0.25">
      <c r="B25" s="665" t="s">
        <v>26</v>
      </c>
      <c r="C25" s="666">
        <v>97.877768247894252</v>
      </c>
      <c r="D25" s="697">
        <v>60.190011215939833</v>
      </c>
      <c r="E25" s="698">
        <v>78.113522904708503</v>
      </c>
      <c r="F25" s="698">
        <v>52.905148336302254</v>
      </c>
      <c r="G25" s="699">
        <v>20.669217743176972</v>
      </c>
    </row>
    <row r="26" spans="2:7" x14ac:dyDescent="0.25">
      <c r="B26" s="668" t="s">
        <v>27</v>
      </c>
      <c r="C26" s="669">
        <v>99.597002189758513</v>
      </c>
      <c r="D26" s="700">
        <v>39.733322367406529</v>
      </c>
      <c r="E26" s="701">
        <v>57.555694914208757</v>
      </c>
      <c r="F26" s="701">
        <v>29.845483237552816</v>
      </c>
      <c r="G26" s="702">
        <v>44.569296090304405</v>
      </c>
    </row>
    <row r="27" spans="2:7" x14ac:dyDescent="0.25">
      <c r="B27" s="665" t="s">
        <v>28</v>
      </c>
      <c r="C27" s="666">
        <v>96.092576714924661</v>
      </c>
      <c r="D27" s="697">
        <v>76.563105841747998</v>
      </c>
      <c r="E27" s="698">
        <v>58.294058859829725</v>
      </c>
      <c r="F27" s="698">
        <v>41.999202678127709</v>
      </c>
      <c r="G27" s="699">
        <v>11.992048625711991</v>
      </c>
    </row>
    <row r="28" spans="2:7" x14ac:dyDescent="0.25">
      <c r="B28" s="668" t="s">
        <v>29</v>
      </c>
      <c r="C28" s="669">
        <v>76.031267332224076</v>
      </c>
      <c r="D28" s="700">
        <v>61.108222407099277</v>
      </c>
      <c r="E28" s="701">
        <v>88.604929284525795</v>
      </c>
      <c r="F28" s="701">
        <v>51.788685524126457</v>
      </c>
      <c r="G28" s="702">
        <v>28.401448973932336</v>
      </c>
    </row>
    <row r="29" spans="2:7" x14ac:dyDescent="0.25">
      <c r="B29" s="665" t="s">
        <v>30</v>
      </c>
      <c r="C29" s="666">
        <v>78.923619901416203</v>
      </c>
      <c r="D29" s="697">
        <v>68.316182931006239</v>
      </c>
      <c r="E29" s="698">
        <v>87.583207993924134</v>
      </c>
      <c r="F29" s="698">
        <v>44.280799988086549</v>
      </c>
      <c r="G29" s="699">
        <v>33.914610355765362</v>
      </c>
    </row>
    <row r="30" spans="2:7" x14ac:dyDescent="0.25">
      <c r="B30" s="668" t="s">
        <v>31</v>
      </c>
      <c r="C30" s="669">
        <v>94.836759427804012</v>
      </c>
      <c r="D30" s="700">
        <v>53.180816366639682</v>
      </c>
      <c r="E30" s="701">
        <v>77.420064294839094</v>
      </c>
      <c r="F30" s="701">
        <v>48.927717439624153</v>
      </c>
      <c r="G30" s="702">
        <v>29.576561863895218</v>
      </c>
    </row>
    <row r="31" spans="2:7" x14ac:dyDescent="0.25">
      <c r="B31" s="672" t="s">
        <v>32</v>
      </c>
      <c r="C31" s="666">
        <v>95.687186264117443</v>
      </c>
      <c r="D31" s="697">
        <v>37.121183363780446</v>
      </c>
      <c r="E31" s="698">
        <v>70.215358366112937</v>
      </c>
      <c r="F31" s="698">
        <v>31.619276423767399</v>
      </c>
      <c r="G31" s="699">
        <v>40.708843675882719</v>
      </c>
    </row>
    <row r="32" spans="2:7" x14ac:dyDescent="0.25">
      <c r="B32" s="673" t="s">
        <v>33</v>
      </c>
      <c r="C32" s="703">
        <v>96.057787472984714</v>
      </c>
      <c r="D32" s="700">
        <v>31.727059726514373</v>
      </c>
      <c r="E32" s="701">
        <v>54.740552222828178</v>
      </c>
      <c r="F32" s="701">
        <v>26.216445494758528</v>
      </c>
      <c r="G32" s="702">
        <v>44.388898988062778</v>
      </c>
    </row>
    <row r="33" spans="2:7" x14ac:dyDescent="0.25">
      <c r="B33" s="665" t="s">
        <v>34</v>
      </c>
      <c r="C33" s="666">
        <v>93.37323920752138</v>
      </c>
      <c r="D33" s="697">
        <v>34.641660431373829</v>
      </c>
      <c r="E33" s="698">
        <v>70.665929275513193</v>
      </c>
      <c r="F33" s="698">
        <v>46.872051790884548</v>
      </c>
      <c r="G33" s="699">
        <v>39.810989296984289</v>
      </c>
    </row>
    <row r="34" spans="2:7" x14ac:dyDescent="0.25">
      <c r="B34" s="668" t="s">
        <v>35</v>
      </c>
      <c r="C34" s="669">
        <v>81.635448645707839</v>
      </c>
      <c r="D34" s="700">
        <v>35.432129949869818</v>
      </c>
      <c r="E34" s="701">
        <v>92.298799207243619</v>
      </c>
      <c r="F34" s="701">
        <v>29.115338281583959</v>
      </c>
      <c r="G34" s="702">
        <v>62.362530602728015</v>
      </c>
    </row>
    <row r="35" spans="2:7" x14ac:dyDescent="0.25">
      <c r="B35" s="665" t="s">
        <v>36</v>
      </c>
      <c r="C35" s="666">
        <v>88.902646030953576</v>
      </c>
      <c r="D35" s="697">
        <v>44.582459643867537</v>
      </c>
      <c r="E35" s="698">
        <v>87.530038275919452</v>
      </c>
      <c r="F35" s="698">
        <v>40.352804127142619</v>
      </c>
      <c r="G35" s="699">
        <v>33.750707272424698</v>
      </c>
    </row>
    <row r="36" spans="2:7" x14ac:dyDescent="0.25">
      <c r="B36" s="668" t="s">
        <v>37</v>
      </c>
      <c r="C36" s="669">
        <v>84.10569659377849</v>
      </c>
      <c r="D36" s="700">
        <v>56.178032962082078</v>
      </c>
      <c r="E36" s="701">
        <v>84.535272361514203</v>
      </c>
      <c r="F36" s="701">
        <v>41.017151598336184</v>
      </c>
      <c r="G36" s="702">
        <v>31.303500518634159</v>
      </c>
    </row>
    <row r="37" spans="2:7" x14ac:dyDescent="0.25">
      <c r="B37" s="665" t="s">
        <v>38</v>
      </c>
      <c r="C37" s="666">
        <v>92.985838348167633</v>
      </c>
      <c r="D37" s="697">
        <v>54.03228712478829</v>
      </c>
      <c r="E37" s="698">
        <v>86.17707470001082</v>
      </c>
      <c r="F37" s="698">
        <v>64.030125040539076</v>
      </c>
      <c r="G37" s="699">
        <v>16.031854707938454</v>
      </c>
    </row>
    <row r="38" spans="2:7" x14ac:dyDescent="0.25">
      <c r="B38" s="668" t="s">
        <v>39</v>
      </c>
      <c r="C38" s="669">
        <v>85.4877091408665</v>
      </c>
      <c r="D38" s="700">
        <v>36.767086992787398</v>
      </c>
      <c r="E38" s="701">
        <v>76.348069280211959</v>
      </c>
      <c r="F38" s="701">
        <v>25.861096118934302</v>
      </c>
      <c r="G38" s="702">
        <v>42.749374417349493</v>
      </c>
    </row>
    <row r="39" spans="2:7" x14ac:dyDescent="0.25">
      <c r="B39" s="665" t="s">
        <v>40</v>
      </c>
      <c r="C39" s="666">
        <v>96.535397983623909</v>
      </c>
      <c r="D39" s="697">
        <v>26.224029410126441</v>
      </c>
      <c r="E39" s="698">
        <v>75.664234389795581</v>
      </c>
      <c r="F39" s="698">
        <v>18.861750125327241</v>
      </c>
      <c r="G39" s="699">
        <v>51.82977775302178</v>
      </c>
    </row>
    <row r="40" spans="2:7" ht="15.75" thickBot="1" x14ac:dyDescent="0.3">
      <c r="B40" s="704" t="s">
        <v>41</v>
      </c>
      <c r="C40" s="679">
        <v>95.557831522971028</v>
      </c>
      <c r="D40" s="705">
        <v>47.194200368160246</v>
      </c>
      <c r="E40" s="706">
        <v>78.283344945276596</v>
      </c>
      <c r="F40" s="706">
        <v>28.327571130281736</v>
      </c>
      <c r="G40" s="707">
        <v>30.67651274574909</v>
      </c>
    </row>
    <row r="41" spans="2:7" x14ac:dyDescent="0.25">
      <c r="B41" s="1060" t="s">
        <v>942</v>
      </c>
      <c r="C41" s="1060"/>
      <c r="D41" s="1060"/>
      <c r="E41" s="1060"/>
      <c r="F41" s="179"/>
      <c r="G41" s="179"/>
    </row>
  </sheetData>
  <mergeCells count="7">
    <mergeCell ref="B41:E41"/>
    <mergeCell ref="B4:G4"/>
    <mergeCell ref="B7:B8"/>
    <mergeCell ref="C7:C8"/>
    <mergeCell ref="D7:D8"/>
    <mergeCell ref="E7:E8"/>
    <mergeCell ref="F7:G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showGridLines="0" workbookViewId="0"/>
  </sheetViews>
  <sheetFormatPr baseColWidth="10" defaultRowHeight="15" x14ac:dyDescent="0.25"/>
  <cols>
    <col min="3" max="9" width="12.28515625" bestFit="1" customWidth="1"/>
  </cols>
  <sheetData>
    <row r="2" spans="2:10" x14ac:dyDescent="0.25">
      <c r="B2" s="601" t="s">
        <v>7</v>
      </c>
    </row>
    <row r="4" spans="2:10" x14ac:dyDescent="0.25">
      <c r="B4" s="32" t="s">
        <v>839</v>
      </c>
      <c r="C4" s="33"/>
      <c r="D4" s="33"/>
      <c r="E4" s="33"/>
      <c r="F4" s="33"/>
      <c r="G4" s="33"/>
      <c r="H4" s="33"/>
      <c r="I4" s="33"/>
      <c r="J4" s="33"/>
    </row>
    <row r="5" spans="2:10" x14ac:dyDescent="0.25">
      <c r="B5" s="34" t="s">
        <v>8</v>
      </c>
      <c r="C5" s="35"/>
      <c r="D5" s="35"/>
      <c r="E5" s="35"/>
      <c r="F5" s="35"/>
      <c r="G5" s="35"/>
      <c r="H5" s="35"/>
      <c r="I5" s="35"/>
      <c r="J5" s="35"/>
    </row>
    <row r="6" spans="2:10" ht="15.75" thickBot="1" x14ac:dyDescent="0.3">
      <c r="B6" s="36"/>
      <c r="C6" s="36"/>
      <c r="D6" s="36"/>
      <c r="E6" s="36"/>
      <c r="F6" s="36"/>
      <c r="G6" s="36"/>
      <c r="H6" s="36"/>
      <c r="I6" s="36"/>
      <c r="J6" s="36"/>
    </row>
    <row r="7" spans="2:10" x14ac:dyDescent="0.25">
      <c r="B7" s="37" t="s">
        <v>46</v>
      </c>
      <c r="C7" s="38">
        <v>2008</v>
      </c>
      <c r="D7" s="38">
        <v>2009</v>
      </c>
      <c r="E7" s="38">
        <v>2010</v>
      </c>
      <c r="F7" s="38">
        <v>2011</v>
      </c>
      <c r="G7" s="39">
        <v>2012</v>
      </c>
      <c r="H7" s="38">
        <v>2013</v>
      </c>
      <c r="I7" s="38">
        <v>2014</v>
      </c>
      <c r="J7" s="39">
        <v>2015</v>
      </c>
    </row>
    <row r="8" spans="2:10" x14ac:dyDescent="0.25">
      <c r="B8" s="855" t="s">
        <v>10</v>
      </c>
      <c r="C8" s="856" t="s">
        <v>11</v>
      </c>
      <c r="D8" s="856" t="s">
        <v>12</v>
      </c>
      <c r="E8" s="856" t="s">
        <v>13</v>
      </c>
      <c r="F8" s="856" t="s">
        <v>14</v>
      </c>
      <c r="G8" s="856" t="s">
        <v>15</v>
      </c>
      <c r="H8" s="856" t="s">
        <v>16</v>
      </c>
      <c r="I8" s="856" t="s">
        <v>17</v>
      </c>
      <c r="J8" s="857" t="s">
        <v>18</v>
      </c>
    </row>
    <row r="9" spans="2:10" x14ac:dyDescent="0.25">
      <c r="B9" s="40" t="s">
        <v>19</v>
      </c>
      <c r="C9" s="41">
        <f t="shared" ref="C9:J9" si="0">SUM(C10:C23)</f>
        <v>13677815.346365804</v>
      </c>
      <c r="D9" s="41">
        <f t="shared" si="0"/>
        <v>14017057.228481408</v>
      </c>
      <c r="E9" s="41">
        <f t="shared" si="0"/>
        <v>14361665.743836161</v>
      </c>
      <c r="F9" s="41">
        <f t="shared" si="0"/>
        <v>14713763.416000001</v>
      </c>
      <c r="G9" s="41">
        <f t="shared" si="0"/>
        <v>15073374.568</v>
      </c>
      <c r="H9" s="41">
        <f t="shared" si="0"/>
        <v>15438384.325403245</v>
      </c>
      <c r="I9" s="41">
        <f t="shared" si="0"/>
        <v>15806675.104000004</v>
      </c>
      <c r="J9" s="42">
        <f t="shared" si="0"/>
        <v>16176133</v>
      </c>
    </row>
    <row r="10" spans="2:10" x14ac:dyDescent="0.25">
      <c r="B10" s="43" t="s">
        <v>47</v>
      </c>
      <c r="C10" s="44">
        <v>2118563.4362316816</v>
      </c>
      <c r="D10" s="44">
        <v>2142732.6713404469</v>
      </c>
      <c r="E10" s="44">
        <v>2165744.9554568781</v>
      </c>
      <c r="F10" s="44">
        <v>2187869.1040000003</v>
      </c>
      <c r="G10" s="44">
        <v>2208843.8319999999</v>
      </c>
      <c r="H10" s="44">
        <v>2229166.8923268616</v>
      </c>
      <c r="I10" s="45">
        <v>2246402.0559999999</v>
      </c>
      <c r="J10" s="46">
        <v>2262514</v>
      </c>
    </row>
    <row r="11" spans="2:10" x14ac:dyDescent="0.25">
      <c r="B11" s="47" t="s">
        <v>48</v>
      </c>
      <c r="C11" s="48">
        <v>1934742.1799748302</v>
      </c>
      <c r="D11" s="48">
        <v>1971062.7807653761</v>
      </c>
      <c r="E11" s="48">
        <v>2004669.9596036607</v>
      </c>
      <c r="F11" s="48">
        <v>2035555.0880000005</v>
      </c>
      <c r="G11" s="48">
        <v>2064590.8640000001</v>
      </c>
      <c r="H11" s="48">
        <v>2092392.8340207399</v>
      </c>
      <c r="I11" s="49">
        <v>2117796.7520000008</v>
      </c>
      <c r="J11" s="50">
        <v>2142308</v>
      </c>
    </row>
    <row r="12" spans="2:10" x14ac:dyDescent="0.25">
      <c r="B12" s="43" t="s">
        <v>49</v>
      </c>
      <c r="C12" s="44">
        <v>1728741.2861114498</v>
      </c>
      <c r="D12" s="44">
        <v>1762863.9422558185</v>
      </c>
      <c r="E12" s="44">
        <v>1798261.9669932993</v>
      </c>
      <c r="F12" s="44">
        <v>1836051.6879999998</v>
      </c>
      <c r="G12" s="44">
        <v>1875511.5839999998</v>
      </c>
      <c r="H12" s="44">
        <v>1914769.362909398</v>
      </c>
      <c r="I12" s="45">
        <v>1953293.3919999998</v>
      </c>
      <c r="J12" s="46">
        <v>1988541</v>
      </c>
    </row>
    <row r="13" spans="2:10" x14ac:dyDescent="0.25">
      <c r="B13" s="47" t="s">
        <v>50</v>
      </c>
      <c r="C13" s="48">
        <v>1503454.9879171913</v>
      </c>
      <c r="D13" s="48">
        <v>1548213.1305749365</v>
      </c>
      <c r="E13" s="48">
        <v>1590146.9709924939</v>
      </c>
      <c r="F13" s="48">
        <v>1628786.8639999998</v>
      </c>
      <c r="G13" s="48">
        <v>1665901.4319999998</v>
      </c>
      <c r="H13" s="48">
        <v>1702408.4559537317</v>
      </c>
      <c r="I13" s="49">
        <v>1738858.1360000004</v>
      </c>
      <c r="J13" s="50">
        <v>1776352</v>
      </c>
    </row>
    <row r="14" spans="2:10" x14ac:dyDescent="0.25">
      <c r="B14" s="43" t="s">
        <v>51</v>
      </c>
      <c r="C14" s="44">
        <v>1259936.2194522507</v>
      </c>
      <c r="D14" s="44">
        <v>1288381.3582632905</v>
      </c>
      <c r="E14" s="44">
        <v>1322124.9768617081</v>
      </c>
      <c r="F14" s="44">
        <v>1363226.112</v>
      </c>
      <c r="G14" s="44">
        <v>1409899.0159999998</v>
      </c>
      <c r="H14" s="44">
        <v>1458874.5473120552</v>
      </c>
      <c r="I14" s="45">
        <v>1508000.8080000004</v>
      </c>
      <c r="J14" s="46">
        <v>1553450</v>
      </c>
    </row>
    <row r="15" spans="2:10" x14ac:dyDescent="0.25">
      <c r="B15" s="47" t="s">
        <v>52</v>
      </c>
      <c r="C15" s="48">
        <v>1058598.1040336159</v>
      </c>
      <c r="D15" s="48">
        <v>1094515.1615580153</v>
      </c>
      <c r="E15" s="48">
        <v>1128959.9834049586</v>
      </c>
      <c r="F15" s="48">
        <v>1160397.7520000003</v>
      </c>
      <c r="G15" s="48">
        <v>1189507.1360000002</v>
      </c>
      <c r="H15" s="48">
        <v>1218461.1449660992</v>
      </c>
      <c r="I15" s="49">
        <v>1250250.3680000005</v>
      </c>
      <c r="J15" s="50">
        <v>1286639</v>
      </c>
    </row>
    <row r="16" spans="2:10" x14ac:dyDescent="0.25">
      <c r="B16" s="43" t="s">
        <v>53</v>
      </c>
      <c r="C16" s="44">
        <v>845486.78919521545</v>
      </c>
      <c r="D16" s="44">
        <v>878933.49673730996</v>
      </c>
      <c r="E16" s="44">
        <v>913191.98806644254</v>
      </c>
      <c r="F16" s="44">
        <v>949091.81600000011</v>
      </c>
      <c r="G16" s="44">
        <v>986818.04800000007</v>
      </c>
      <c r="H16" s="44">
        <v>1025112.6863881201</v>
      </c>
      <c r="I16" s="45">
        <v>1062983.2640000002</v>
      </c>
      <c r="J16" s="46">
        <v>1099039</v>
      </c>
    </row>
    <row r="17" spans="2:10" x14ac:dyDescent="0.25">
      <c r="B17" s="47" t="s">
        <v>54</v>
      </c>
      <c r="C17" s="48">
        <v>670837.80035447143</v>
      </c>
      <c r="D17" s="48">
        <v>697509.48562096572</v>
      </c>
      <c r="E17" s="48">
        <v>725690.98860056151</v>
      </c>
      <c r="F17" s="48">
        <v>755662.2</v>
      </c>
      <c r="G17" s="48">
        <v>787422.32000000007</v>
      </c>
      <c r="H17" s="48">
        <v>820315.04872279009</v>
      </c>
      <c r="I17" s="49">
        <v>854804.04</v>
      </c>
      <c r="J17" s="50">
        <v>889673</v>
      </c>
    </row>
    <row r="18" spans="2:10" x14ac:dyDescent="0.25">
      <c r="B18" s="43" t="s">
        <v>55</v>
      </c>
      <c r="C18" s="44">
        <v>541392.36011607805</v>
      </c>
      <c r="D18" s="44">
        <v>559930.85299725796</v>
      </c>
      <c r="E18" s="44">
        <v>580302.99025263893</v>
      </c>
      <c r="F18" s="44">
        <v>602581.19200000004</v>
      </c>
      <c r="G18" s="44">
        <v>626479.81599999999</v>
      </c>
      <c r="H18" s="44">
        <v>651879.29119502648</v>
      </c>
      <c r="I18" s="45">
        <v>678855.44799999997</v>
      </c>
      <c r="J18" s="46">
        <v>707191</v>
      </c>
    </row>
    <row r="19" spans="2:10" x14ac:dyDescent="0.25">
      <c r="B19" s="47" t="s">
        <v>56</v>
      </c>
      <c r="C19" s="48">
        <v>445635.282287888</v>
      </c>
      <c r="D19" s="48">
        <v>460245.78878987778</v>
      </c>
      <c r="E19" s="48">
        <v>475448.99208844465</v>
      </c>
      <c r="F19" s="48">
        <v>491013.09600000002</v>
      </c>
      <c r="G19" s="48">
        <v>507211.40800000005</v>
      </c>
      <c r="H19" s="48">
        <v>524382.81472056941</v>
      </c>
      <c r="I19" s="49">
        <v>543038.424</v>
      </c>
      <c r="J19" s="50">
        <v>563431</v>
      </c>
    </row>
    <row r="20" spans="2:10" x14ac:dyDescent="0.25">
      <c r="B20" s="43" t="s">
        <v>57</v>
      </c>
      <c r="C20" s="44">
        <v>380865.29694693245</v>
      </c>
      <c r="D20" s="44">
        <v>386090.16293427371</v>
      </c>
      <c r="E20" s="44">
        <v>393701.9936401645</v>
      </c>
      <c r="F20" s="44">
        <v>404003.95200000005</v>
      </c>
      <c r="G20" s="44">
        <v>416152.6559999999</v>
      </c>
      <c r="H20" s="44">
        <v>429650.61630020366</v>
      </c>
      <c r="I20" s="45">
        <v>444291.408</v>
      </c>
      <c r="J20" s="46">
        <v>459432</v>
      </c>
    </row>
    <row r="21" spans="2:10" x14ac:dyDescent="0.25">
      <c r="B21" s="47" t="s">
        <v>58</v>
      </c>
      <c r="C21" s="48">
        <v>336367.71538242226</v>
      </c>
      <c r="D21" s="48">
        <v>343414.49047900108</v>
      </c>
      <c r="E21" s="48">
        <v>350123.99436210451</v>
      </c>
      <c r="F21" s="48">
        <v>355718.73600000003</v>
      </c>
      <c r="G21" s="48">
        <v>360033.44800000003</v>
      </c>
      <c r="H21" s="48">
        <v>364368.02346675051</v>
      </c>
      <c r="I21" s="49">
        <v>369600.62400000001</v>
      </c>
      <c r="J21" s="50">
        <v>377242</v>
      </c>
    </row>
    <row r="22" spans="2:10" x14ac:dyDescent="0.25">
      <c r="B22" s="43" t="s">
        <v>59</v>
      </c>
      <c r="C22" s="44">
        <v>268581.82749590051</v>
      </c>
      <c r="D22" s="44">
        <v>281316.21667107102</v>
      </c>
      <c r="E22" s="44">
        <v>292330.9955131613</v>
      </c>
      <c r="F22" s="44">
        <v>301501.36800000002</v>
      </c>
      <c r="G22" s="44">
        <v>309721.78399999999</v>
      </c>
      <c r="H22" s="44">
        <v>317173.96318750549</v>
      </c>
      <c r="I22" s="45">
        <v>324160.63200000004</v>
      </c>
      <c r="J22" s="46">
        <v>330803</v>
      </c>
    </row>
    <row r="23" spans="2:10" x14ac:dyDescent="0.25">
      <c r="B23" s="47" t="s">
        <v>60</v>
      </c>
      <c r="C23" s="48">
        <v>584612.06086587836</v>
      </c>
      <c r="D23" s="48">
        <v>601847.68949376827</v>
      </c>
      <c r="E23" s="48">
        <v>620964.98799964576</v>
      </c>
      <c r="F23" s="48">
        <v>642304.44800000009</v>
      </c>
      <c r="G23" s="48">
        <v>665281.22399999993</v>
      </c>
      <c r="H23" s="48">
        <v>689428.64393339504</v>
      </c>
      <c r="I23" s="49">
        <v>714339.75200000009</v>
      </c>
      <c r="J23" s="50">
        <v>739518</v>
      </c>
    </row>
    <row r="24" spans="2:10" x14ac:dyDescent="0.25">
      <c r="B24" s="858" t="s">
        <v>61</v>
      </c>
      <c r="C24" s="91">
        <v>6673533.2701859288</v>
      </c>
      <c r="D24" s="91">
        <v>6836849.3399318662</v>
      </c>
      <c r="E24" s="91">
        <v>7003337.2538087349</v>
      </c>
      <c r="F24" s="91">
        <v>7173966.1120000016</v>
      </c>
      <c r="G24" s="91">
        <v>7352868.7759999987</v>
      </c>
      <c r="H24" s="91">
        <v>7535237.7871599412</v>
      </c>
      <c r="I24" s="860">
        <v>7719395.7280000001</v>
      </c>
      <c r="J24" s="859">
        <v>7903664</v>
      </c>
    </row>
    <row r="25" spans="2:10" x14ac:dyDescent="0.25">
      <c r="B25" s="43" t="s">
        <v>47</v>
      </c>
      <c r="C25" s="44">
        <v>1079536.1551599668</v>
      </c>
      <c r="D25" s="44">
        <v>1091882.2344699421</v>
      </c>
      <c r="E25" s="44">
        <v>1103521.0901156452</v>
      </c>
      <c r="F25" s="44">
        <v>1114513.6399999999</v>
      </c>
      <c r="G25" s="44">
        <v>1125418.96</v>
      </c>
      <c r="H25" s="44">
        <v>1136240.9209403945</v>
      </c>
      <c r="I25" s="45">
        <v>1144930.6399999999</v>
      </c>
      <c r="J25" s="46">
        <v>1153297</v>
      </c>
    </row>
    <row r="26" spans="2:10" x14ac:dyDescent="0.25">
      <c r="B26" s="47" t="s">
        <v>48</v>
      </c>
      <c r="C26" s="48">
        <v>980907.27793932392</v>
      </c>
      <c r="D26" s="48">
        <v>999772.80800207157</v>
      </c>
      <c r="E26" s="48">
        <v>1017180.2090991962</v>
      </c>
      <c r="F26" s="48">
        <v>1033111.6960000002</v>
      </c>
      <c r="G26" s="48">
        <v>1048670.368</v>
      </c>
      <c r="H26" s="48">
        <v>1063754.657314973</v>
      </c>
      <c r="I26" s="49">
        <v>1077256.1440000001</v>
      </c>
      <c r="J26" s="50">
        <v>1090294</v>
      </c>
    </row>
    <row r="27" spans="2:10" x14ac:dyDescent="0.25">
      <c r="B27" s="43" t="s">
        <v>49</v>
      </c>
      <c r="C27" s="44">
        <v>870647.97224910324</v>
      </c>
      <c r="D27" s="44">
        <v>888267.74828424107</v>
      </c>
      <c r="E27" s="44">
        <v>906603.46558814961</v>
      </c>
      <c r="F27" s="44">
        <v>926237.29600000009</v>
      </c>
      <c r="G27" s="44">
        <v>947337.76799999992</v>
      </c>
      <c r="H27" s="44">
        <v>968295.42264778458</v>
      </c>
      <c r="I27" s="45">
        <v>989122.14399999997</v>
      </c>
      <c r="J27" s="46">
        <v>1008018</v>
      </c>
    </row>
    <row r="28" spans="2:10" x14ac:dyDescent="0.25">
      <c r="B28" s="47" t="s">
        <v>50</v>
      </c>
      <c r="C28" s="48">
        <v>749719.24789962196</v>
      </c>
      <c r="D28" s="48">
        <v>772779.15676885913</v>
      </c>
      <c r="E28" s="48">
        <v>794459.3188577994</v>
      </c>
      <c r="F28" s="48">
        <v>814512.80800000008</v>
      </c>
      <c r="G28" s="48">
        <v>834336.82399999991</v>
      </c>
      <c r="H28" s="48">
        <v>853985.47792030766</v>
      </c>
      <c r="I28" s="49">
        <v>873578.63200000022</v>
      </c>
      <c r="J28" s="50">
        <v>893687</v>
      </c>
    </row>
    <row r="29" spans="2:10" x14ac:dyDescent="0.25">
      <c r="B29" s="43" t="s">
        <v>51</v>
      </c>
      <c r="C29" s="44">
        <v>613853.59637940174</v>
      </c>
      <c r="D29" s="44">
        <v>628974.86703142978</v>
      </c>
      <c r="E29" s="44">
        <v>646911.18095693481</v>
      </c>
      <c r="F29" s="44">
        <v>668760.43999999994</v>
      </c>
      <c r="G29" s="44">
        <v>694005.35999999987</v>
      </c>
      <c r="H29" s="44">
        <v>720427.99351752736</v>
      </c>
      <c r="I29" s="45">
        <v>747110.24</v>
      </c>
      <c r="J29" s="46">
        <v>771615</v>
      </c>
    </row>
    <row r="30" spans="2:10" x14ac:dyDescent="0.25">
      <c r="B30" s="47" t="s">
        <v>52</v>
      </c>
      <c r="C30" s="48">
        <v>501091.47438673093</v>
      </c>
      <c r="D30" s="48">
        <v>519984.38316323661</v>
      </c>
      <c r="E30" s="48">
        <v>538213.84759438736</v>
      </c>
      <c r="F30" s="48">
        <v>555028.74400000018</v>
      </c>
      <c r="G30" s="48">
        <v>571127.87199999997</v>
      </c>
      <c r="H30" s="48">
        <v>587243.36814230215</v>
      </c>
      <c r="I30" s="49">
        <v>604937.05599999998</v>
      </c>
      <c r="J30" s="50">
        <v>624841</v>
      </c>
    </row>
    <row r="31" spans="2:10" x14ac:dyDescent="0.25">
      <c r="B31" s="43" t="s">
        <v>53</v>
      </c>
      <c r="C31" s="44">
        <v>384536.64879055624</v>
      </c>
      <c r="D31" s="44">
        <v>401181.38207182352</v>
      </c>
      <c r="E31" s="44">
        <v>418534.94507075951</v>
      </c>
      <c r="F31" s="44">
        <v>437092.13600000006</v>
      </c>
      <c r="G31" s="44">
        <v>457160.40800000017</v>
      </c>
      <c r="H31" s="44">
        <v>477757.02858492092</v>
      </c>
      <c r="I31" s="45">
        <v>498341.7440000003</v>
      </c>
      <c r="J31" s="46">
        <v>517919</v>
      </c>
    </row>
    <row r="32" spans="2:10" x14ac:dyDescent="0.25">
      <c r="B32" s="47" t="s">
        <v>54</v>
      </c>
      <c r="C32" s="48">
        <v>299299.50996770925</v>
      </c>
      <c r="D32" s="48">
        <v>310517.69842575915</v>
      </c>
      <c r="E32" s="48">
        <v>323010.3922692432</v>
      </c>
      <c r="F32" s="48">
        <v>336935.09600000008</v>
      </c>
      <c r="G32" s="48">
        <v>352290.48800000007</v>
      </c>
      <c r="H32" s="48">
        <v>368458.46769540862</v>
      </c>
      <c r="I32" s="49">
        <v>385960.18400000001</v>
      </c>
      <c r="J32" s="50">
        <v>403769</v>
      </c>
    </row>
    <row r="33" spans="2:10" x14ac:dyDescent="0.25">
      <c r="B33" s="43" t="s">
        <v>55</v>
      </c>
      <c r="C33" s="44">
        <v>243402.28624409565</v>
      </c>
      <c r="D33" s="44">
        <v>250451.55779277574</v>
      </c>
      <c r="E33" s="44">
        <v>258453.88197271558</v>
      </c>
      <c r="F33" s="44">
        <v>267300.64799999999</v>
      </c>
      <c r="G33" s="44">
        <v>276954.74399999995</v>
      </c>
      <c r="H33" s="44">
        <v>287438.99506246514</v>
      </c>
      <c r="I33" s="45">
        <v>299001.19199999992</v>
      </c>
      <c r="J33" s="46">
        <v>311703</v>
      </c>
    </row>
    <row r="34" spans="2:10" x14ac:dyDescent="0.25">
      <c r="B34" s="47" t="s">
        <v>56</v>
      </c>
      <c r="C34" s="48">
        <v>204459.78536360082</v>
      </c>
      <c r="D34" s="48">
        <v>209745.78244608315</v>
      </c>
      <c r="E34" s="48">
        <v>215304.42681020166</v>
      </c>
      <c r="F34" s="48">
        <v>220988.592</v>
      </c>
      <c r="G34" s="48">
        <v>227026.37600000002</v>
      </c>
      <c r="H34" s="48">
        <v>233512.28142160561</v>
      </c>
      <c r="I34" s="49">
        <v>240737.56800000006</v>
      </c>
      <c r="J34" s="50">
        <v>248840</v>
      </c>
    </row>
    <row r="35" spans="2:10" x14ac:dyDescent="0.25">
      <c r="B35" s="43" t="s">
        <v>57</v>
      </c>
      <c r="C35" s="44">
        <v>179131.79245735102</v>
      </c>
      <c r="D35" s="44">
        <v>180370.3731092333</v>
      </c>
      <c r="E35" s="44">
        <v>182661.72287436383</v>
      </c>
      <c r="F35" s="44">
        <v>186117.18400000007</v>
      </c>
      <c r="G35" s="44">
        <v>190433.43199999997</v>
      </c>
      <c r="H35" s="44">
        <v>195297.68108627255</v>
      </c>
      <c r="I35" s="45">
        <v>200699.29600000003</v>
      </c>
      <c r="J35" s="46">
        <v>206306</v>
      </c>
    </row>
    <row r="36" spans="2:10" x14ac:dyDescent="0.25">
      <c r="B36" s="47" t="s">
        <v>58</v>
      </c>
      <c r="C36" s="48">
        <v>160655.21916659246</v>
      </c>
      <c r="D36" s="48">
        <v>163445.74377265421</v>
      </c>
      <c r="E36" s="48">
        <v>165910.40572163303</v>
      </c>
      <c r="F36" s="48">
        <v>167662.77600000001</v>
      </c>
      <c r="G36" s="48">
        <v>168770.28800000003</v>
      </c>
      <c r="H36" s="48">
        <v>169820.55860619503</v>
      </c>
      <c r="I36" s="49">
        <v>171112.22399999999</v>
      </c>
      <c r="J36" s="50">
        <v>173501</v>
      </c>
    </row>
    <row r="37" spans="2:10" x14ac:dyDescent="0.25">
      <c r="B37" s="43" t="s">
        <v>59</v>
      </c>
      <c r="C37" s="44">
        <v>129175.46596298738</v>
      </c>
      <c r="D37" s="44">
        <v>134692.43590118841</v>
      </c>
      <c r="E37" s="44">
        <v>139394.65852376411</v>
      </c>
      <c r="F37" s="44">
        <v>143256.83200000002</v>
      </c>
      <c r="G37" s="44">
        <v>146778.17599999995</v>
      </c>
      <c r="H37" s="44">
        <v>149902.99156512207</v>
      </c>
      <c r="I37" s="45">
        <v>152724.68799999999</v>
      </c>
      <c r="J37" s="46">
        <v>155222</v>
      </c>
    </row>
    <row r="38" spans="2:10" x14ac:dyDescent="0.25">
      <c r="B38" s="47" t="s">
        <v>60</v>
      </c>
      <c r="C38" s="48">
        <v>277116.83821888734</v>
      </c>
      <c r="D38" s="48">
        <v>284783.16869256814</v>
      </c>
      <c r="E38" s="48">
        <v>293177.70835394209</v>
      </c>
      <c r="F38" s="48">
        <v>302448.22400000005</v>
      </c>
      <c r="G38" s="48">
        <v>312557.712</v>
      </c>
      <c r="H38" s="48">
        <v>323101.94265466172</v>
      </c>
      <c r="I38" s="49">
        <v>333883.97600000002</v>
      </c>
      <c r="J38" s="50">
        <v>344652</v>
      </c>
    </row>
    <row r="39" spans="2:10" x14ac:dyDescent="0.25">
      <c r="B39" s="858" t="s">
        <v>62</v>
      </c>
      <c r="C39" s="91">
        <v>7004282.0761798769</v>
      </c>
      <c r="D39" s="91">
        <v>7180207.8885495439</v>
      </c>
      <c r="E39" s="91">
        <v>7358328.4900274267</v>
      </c>
      <c r="F39" s="91">
        <v>7539797.3040000014</v>
      </c>
      <c r="G39" s="91">
        <v>7720505.7920000004</v>
      </c>
      <c r="H39" s="91">
        <v>7903144.9382433072</v>
      </c>
      <c r="I39" s="860">
        <v>8087279.3760000002</v>
      </c>
      <c r="J39" s="859">
        <v>8272469</v>
      </c>
    </row>
    <row r="40" spans="2:10" x14ac:dyDescent="0.25">
      <c r="B40" s="43" t="s">
        <v>47</v>
      </c>
      <c r="C40" s="44">
        <v>1039027.2810717147</v>
      </c>
      <c r="D40" s="44">
        <v>1050850.4368705049</v>
      </c>
      <c r="E40" s="44">
        <v>1062223.8653412329</v>
      </c>
      <c r="F40" s="44">
        <v>1073355.4640000004</v>
      </c>
      <c r="G40" s="44">
        <v>1083424.872</v>
      </c>
      <c r="H40" s="44">
        <v>1092925.9713864673</v>
      </c>
      <c r="I40" s="45">
        <v>1101471.4159999997</v>
      </c>
      <c r="J40" s="46">
        <v>1109217</v>
      </c>
    </row>
    <row r="41" spans="2:10" x14ac:dyDescent="0.25">
      <c r="B41" s="47" t="s">
        <v>48</v>
      </c>
      <c r="C41" s="48">
        <v>953834.90203550633</v>
      </c>
      <c r="D41" s="48">
        <v>971289.97276330437</v>
      </c>
      <c r="E41" s="48">
        <v>987489.75050446449</v>
      </c>
      <c r="F41" s="48">
        <v>1002443.3920000002</v>
      </c>
      <c r="G41" s="48">
        <v>1015920.496</v>
      </c>
      <c r="H41" s="48">
        <v>1028637.1767057712</v>
      </c>
      <c r="I41" s="49">
        <v>1040540.6080000006</v>
      </c>
      <c r="J41" s="50">
        <v>1052014</v>
      </c>
    </row>
    <row r="42" spans="2:10" x14ac:dyDescent="0.25">
      <c r="B42" s="43" t="s">
        <v>49</v>
      </c>
      <c r="C42" s="44">
        <v>858093.31386234669</v>
      </c>
      <c r="D42" s="44">
        <v>874596.19397157745</v>
      </c>
      <c r="E42" s="44">
        <v>891658.5014051497</v>
      </c>
      <c r="F42" s="44">
        <v>909814.39199999976</v>
      </c>
      <c r="G42" s="44">
        <v>928173.81599999999</v>
      </c>
      <c r="H42" s="44">
        <v>946473.94026161358</v>
      </c>
      <c r="I42" s="45">
        <v>964171.24800000014</v>
      </c>
      <c r="J42" s="46">
        <v>980523</v>
      </c>
    </row>
    <row r="43" spans="2:10" x14ac:dyDescent="0.25">
      <c r="B43" s="47" t="s">
        <v>50</v>
      </c>
      <c r="C43" s="48">
        <v>753735.74001756927</v>
      </c>
      <c r="D43" s="48">
        <v>775433.9738060775</v>
      </c>
      <c r="E43" s="48">
        <v>795687.65213469451</v>
      </c>
      <c r="F43" s="48">
        <v>814274.05599999975</v>
      </c>
      <c r="G43" s="48">
        <v>831564.60799999989</v>
      </c>
      <c r="H43" s="48">
        <v>848422.97803342377</v>
      </c>
      <c r="I43" s="49">
        <v>865279.50400000019</v>
      </c>
      <c r="J43" s="50">
        <v>882665</v>
      </c>
    </row>
    <row r="44" spans="2:10" x14ac:dyDescent="0.25">
      <c r="B44" s="43" t="s">
        <v>51</v>
      </c>
      <c r="C44" s="44">
        <v>646082.62307284912</v>
      </c>
      <c r="D44" s="44">
        <v>659406.49123186083</v>
      </c>
      <c r="E44" s="44">
        <v>675213.79590477329</v>
      </c>
      <c r="F44" s="44">
        <v>694465.67200000002</v>
      </c>
      <c r="G44" s="44">
        <v>715893.65599999996</v>
      </c>
      <c r="H44" s="44">
        <v>738446.55379452743</v>
      </c>
      <c r="I44" s="45">
        <v>760890.56800000044</v>
      </c>
      <c r="J44" s="46">
        <v>781835</v>
      </c>
    </row>
    <row r="45" spans="2:10" x14ac:dyDescent="0.25">
      <c r="B45" s="47" t="s">
        <v>52</v>
      </c>
      <c r="C45" s="48">
        <v>557506.62964688486</v>
      </c>
      <c r="D45" s="48">
        <v>574530.77839477861</v>
      </c>
      <c r="E45" s="48">
        <v>590746.13581057114</v>
      </c>
      <c r="F45" s="48">
        <v>605369.00800000026</v>
      </c>
      <c r="G45" s="48">
        <v>618379.2640000002</v>
      </c>
      <c r="H45" s="48">
        <v>631217.77682379691</v>
      </c>
      <c r="I45" s="49">
        <v>645313.31200000062</v>
      </c>
      <c r="J45" s="50">
        <v>661798</v>
      </c>
    </row>
    <row r="46" spans="2:10" x14ac:dyDescent="0.25">
      <c r="B46" s="43" t="s">
        <v>53</v>
      </c>
      <c r="C46" s="44">
        <v>460950.14040465921</v>
      </c>
      <c r="D46" s="44">
        <v>477752.11466548638</v>
      </c>
      <c r="E46" s="44">
        <v>494657.04299568309</v>
      </c>
      <c r="F46" s="44">
        <v>511999.68000000005</v>
      </c>
      <c r="G46" s="44">
        <v>529657.6399999999</v>
      </c>
      <c r="H46" s="44">
        <v>547355.25780319702</v>
      </c>
      <c r="I46" s="45">
        <v>564641.52</v>
      </c>
      <c r="J46" s="46">
        <v>581120</v>
      </c>
    </row>
    <row r="47" spans="2:10" x14ac:dyDescent="0.25">
      <c r="B47" s="47" t="s">
        <v>54</v>
      </c>
      <c r="C47" s="48">
        <v>371538.29038676224</v>
      </c>
      <c r="D47" s="48">
        <v>386991.7871952065</v>
      </c>
      <c r="E47" s="48">
        <v>402680.59633131832</v>
      </c>
      <c r="F47" s="48">
        <v>418727.10399999993</v>
      </c>
      <c r="G47" s="48">
        <v>435131.83199999999</v>
      </c>
      <c r="H47" s="48">
        <v>451856.58102738153</v>
      </c>
      <c r="I47" s="49">
        <v>468843.85600000003</v>
      </c>
      <c r="J47" s="50">
        <v>485904</v>
      </c>
    </row>
    <row r="48" spans="2:10" x14ac:dyDescent="0.25">
      <c r="B48" s="43" t="s">
        <v>55</v>
      </c>
      <c r="C48" s="44">
        <v>297990.07387198234</v>
      </c>
      <c r="D48" s="44">
        <v>309479.29520448222</v>
      </c>
      <c r="E48" s="44">
        <v>321849.10827992333</v>
      </c>
      <c r="F48" s="44">
        <v>335280.54400000005</v>
      </c>
      <c r="G48" s="44">
        <v>349525.07200000004</v>
      </c>
      <c r="H48" s="44">
        <v>364440.29613256134</v>
      </c>
      <c r="I48" s="45">
        <v>379854.25600000011</v>
      </c>
      <c r="J48" s="46">
        <v>395488</v>
      </c>
    </row>
    <row r="49" spans="2:10" x14ac:dyDescent="0.25">
      <c r="B49" s="47" t="s">
        <v>56</v>
      </c>
      <c r="C49" s="48">
        <v>241175.49692428714</v>
      </c>
      <c r="D49" s="48">
        <v>250500.00634379467</v>
      </c>
      <c r="E49" s="48">
        <v>260144.56527824298</v>
      </c>
      <c r="F49" s="48">
        <v>270024.50400000002</v>
      </c>
      <c r="G49" s="48">
        <v>280185.03200000001</v>
      </c>
      <c r="H49" s="48">
        <v>290870.53329896386</v>
      </c>
      <c r="I49" s="49">
        <v>302300.85599999985</v>
      </c>
      <c r="J49" s="50">
        <v>314591</v>
      </c>
    </row>
    <row r="50" spans="2:10" x14ac:dyDescent="0.25">
      <c r="B50" s="43" t="s">
        <v>57</v>
      </c>
      <c r="C50" s="44">
        <v>201733.50448958145</v>
      </c>
      <c r="D50" s="44">
        <v>205719.78982504041</v>
      </c>
      <c r="E50" s="44">
        <v>211040.2707658007</v>
      </c>
      <c r="F50" s="44">
        <v>217886.76799999995</v>
      </c>
      <c r="G50" s="44">
        <v>225719.22399999993</v>
      </c>
      <c r="H50" s="44">
        <v>234352.93521393102</v>
      </c>
      <c r="I50" s="45">
        <v>243592.11199999996</v>
      </c>
      <c r="J50" s="46">
        <v>253126</v>
      </c>
    </row>
    <row r="51" spans="2:10" x14ac:dyDescent="0.25">
      <c r="B51" s="47" t="s">
        <v>58</v>
      </c>
      <c r="C51" s="48">
        <v>175712.4962158298</v>
      </c>
      <c r="D51" s="48">
        <v>179968.74670634684</v>
      </c>
      <c r="E51" s="48">
        <v>184213.58864047148</v>
      </c>
      <c r="F51" s="48">
        <v>188055.96000000005</v>
      </c>
      <c r="G51" s="48">
        <v>191263.16</v>
      </c>
      <c r="H51" s="48">
        <v>194547.46486055551</v>
      </c>
      <c r="I51" s="49">
        <v>198488.4</v>
      </c>
      <c r="J51" s="50">
        <v>203741</v>
      </c>
    </row>
    <row r="52" spans="2:10" x14ac:dyDescent="0.25">
      <c r="B52" s="43" t="s">
        <v>59</v>
      </c>
      <c r="C52" s="44">
        <v>139406.36153291311</v>
      </c>
      <c r="D52" s="44">
        <v>146623.78076988258</v>
      </c>
      <c r="E52" s="44">
        <v>152936.33698939718</v>
      </c>
      <c r="F52" s="44">
        <v>158244.53600000002</v>
      </c>
      <c r="G52" s="44">
        <v>162943.60800000001</v>
      </c>
      <c r="H52" s="44">
        <v>167270.97162238337</v>
      </c>
      <c r="I52" s="45">
        <v>171435.94400000005</v>
      </c>
      <c r="J52" s="46">
        <v>175581</v>
      </c>
    </row>
    <row r="53" spans="2:10" ht="15.75" thickBot="1" x14ac:dyDescent="0.3">
      <c r="B53" s="51" t="s">
        <v>60</v>
      </c>
      <c r="C53" s="52">
        <v>307495.22264699108</v>
      </c>
      <c r="D53" s="52">
        <v>317064.52080120007</v>
      </c>
      <c r="E53" s="52">
        <v>327787.27964570367</v>
      </c>
      <c r="F53" s="52">
        <v>339856.22399999999</v>
      </c>
      <c r="G53" s="52">
        <v>352723.51199999999</v>
      </c>
      <c r="H53" s="52">
        <v>366326.50127873331</v>
      </c>
      <c r="I53" s="53">
        <v>380455.77600000001</v>
      </c>
      <c r="J53" s="54">
        <v>394866</v>
      </c>
    </row>
    <row r="54" spans="2:10" x14ac:dyDescent="0.25">
      <c r="B54" s="55" t="s">
        <v>63</v>
      </c>
      <c r="C54" s="35"/>
      <c r="D54" s="35"/>
      <c r="E54" s="35"/>
      <c r="F54" s="35"/>
      <c r="G54" s="35"/>
      <c r="H54" s="35"/>
      <c r="I54" s="56"/>
      <c r="J54" s="35"/>
    </row>
  </sheetData>
  <hyperlinks>
    <hyperlink ref="B2" location="'Índice de cuadros'!A1" display="Índice de cuadros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showGridLines="0" workbookViewId="0">
      <selection activeCell="B2" sqref="B2"/>
    </sheetView>
  </sheetViews>
  <sheetFormatPr baseColWidth="10" defaultRowHeight="15" x14ac:dyDescent="0.25"/>
  <cols>
    <col min="2" max="2" width="20.28515625" customWidth="1"/>
    <col min="3" max="7" width="15.42578125" customWidth="1"/>
  </cols>
  <sheetData>
    <row r="2" spans="2:7" x14ac:dyDescent="0.25">
      <c r="B2" s="601" t="s">
        <v>7</v>
      </c>
    </row>
    <row r="4" spans="2:7" ht="30" customHeight="1" x14ac:dyDescent="0.25">
      <c r="B4" s="1061" t="s">
        <v>995</v>
      </c>
      <c r="C4" s="1061"/>
      <c r="D4" s="1061"/>
      <c r="E4" s="1061"/>
      <c r="F4" s="1061"/>
      <c r="G4" s="1061"/>
    </row>
    <row r="5" spans="2:7" x14ac:dyDescent="0.25">
      <c r="B5" s="2" t="s">
        <v>476</v>
      </c>
      <c r="C5" s="32"/>
      <c r="D5" s="23"/>
      <c r="E5" s="23"/>
      <c r="F5" s="23"/>
      <c r="G5" s="23"/>
    </row>
    <row r="6" spans="2:7" ht="15.75" thickBot="1" x14ac:dyDescent="0.3">
      <c r="B6" s="658"/>
      <c r="C6" s="658"/>
      <c r="D6" s="658"/>
      <c r="E6" s="658"/>
      <c r="F6" s="658"/>
      <c r="G6" s="658"/>
    </row>
    <row r="7" spans="2:7" x14ac:dyDescent="0.25">
      <c r="B7" s="1062"/>
      <c r="C7" s="1034" t="s">
        <v>946</v>
      </c>
      <c r="D7" s="1036" t="s">
        <v>947</v>
      </c>
      <c r="E7" s="1034" t="s">
        <v>948</v>
      </c>
      <c r="F7" s="1036" t="s">
        <v>949</v>
      </c>
      <c r="G7" s="1037"/>
    </row>
    <row r="8" spans="2:7" x14ac:dyDescent="0.25">
      <c r="B8" s="1023"/>
      <c r="C8" s="1035"/>
      <c r="D8" s="1063"/>
      <c r="E8" s="1035"/>
      <c r="F8" s="683" t="s">
        <v>950</v>
      </c>
      <c r="G8" s="684" t="s">
        <v>951</v>
      </c>
    </row>
    <row r="9" spans="2:7" x14ac:dyDescent="0.25">
      <c r="B9" s="685" t="s">
        <v>10</v>
      </c>
      <c r="C9" s="685" t="s">
        <v>11</v>
      </c>
      <c r="D9" s="685" t="s">
        <v>12</v>
      </c>
      <c r="E9" s="685" t="s">
        <v>13</v>
      </c>
      <c r="F9" s="685" t="s">
        <v>14</v>
      </c>
      <c r="G9" s="685" t="s">
        <v>15</v>
      </c>
    </row>
    <row r="10" spans="2:7" x14ac:dyDescent="0.25">
      <c r="B10" s="686" t="s">
        <v>19</v>
      </c>
      <c r="C10" s="687">
        <v>88.572163016821534</v>
      </c>
      <c r="D10" s="688">
        <v>58.16821167896353</v>
      </c>
      <c r="E10" s="687">
        <v>72.269934286299957</v>
      </c>
      <c r="F10" s="689">
        <v>39.747252243104164</v>
      </c>
      <c r="G10" s="690">
        <v>27.529621065937597</v>
      </c>
    </row>
    <row r="11" spans="2:7" x14ac:dyDescent="0.25">
      <c r="B11" s="691" t="s">
        <v>940</v>
      </c>
      <c r="C11" s="743"/>
      <c r="D11" s="744"/>
      <c r="E11" s="693"/>
      <c r="F11" s="693"/>
      <c r="G11" s="694"/>
    </row>
    <row r="12" spans="2:7" x14ac:dyDescent="0.25">
      <c r="B12" s="695" t="s">
        <v>482</v>
      </c>
      <c r="C12" s="698">
        <v>88.679294931631404</v>
      </c>
      <c r="D12" s="745">
        <v>72.255219230414099</v>
      </c>
      <c r="E12" s="698">
        <v>63.416634308313427</v>
      </c>
      <c r="F12" s="698">
        <v>39.983751594755354</v>
      </c>
      <c r="G12" s="699">
        <v>14.031491238928501</v>
      </c>
    </row>
    <row r="13" spans="2:7" x14ac:dyDescent="0.25">
      <c r="B13" s="668" t="s">
        <v>440</v>
      </c>
      <c r="C13" s="746">
        <v>88.481518105090885</v>
      </c>
      <c r="D13" s="747">
        <v>41.422677514106454</v>
      </c>
      <c r="E13" s="701">
        <v>82.839371060531093</v>
      </c>
      <c r="F13" s="701">
        <v>39.482267879111902</v>
      </c>
      <c r="G13" s="702">
        <v>43.609822910365416</v>
      </c>
    </row>
    <row r="14" spans="2:7" x14ac:dyDescent="0.25">
      <c r="B14" s="662" t="s">
        <v>952</v>
      </c>
      <c r="C14" s="743"/>
      <c r="D14" s="744"/>
      <c r="E14" s="693"/>
      <c r="F14" s="693"/>
      <c r="G14" s="694"/>
    </row>
    <row r="15" spans="2:7" x14ac:dyDescent="0.25">
      <c r="B15" s="665" t="s">
        <v>78</v>
      </c>
      <c r="C15" s="748">
        <v>81.131218952464764</v>
      </c>
      <c r="D15" s="745">
        <v>21.969553906072882</v>
      </c>
      <c r="E15" s="698">
        <v>84.284503031091859</v>
      </c>
      <c r="F15" s="698">
        <v>25.289990825797879</v>
      </c>
      <c r="G15" s="699">
        <v>67.04677454614712</v>
      </c>
    </row>
    <row r="16" spans="2:7" x14ac:dyDescent="0.25">
      <c r="B16" s="668" t="s">
        <v>941</v>
      </c>
      <c r="C16" s="746">
        <v>87.850178640142587</v>
      </c>
      <c r="D16" s="747">
        <v>48.515516414428838</v>
      </c>
      <c r="E16" s="701">
        <v>82.314536225831958</v>
      </c>
      <c r="F16" s="701">
        <v>46.288018391436545</v>
      </c>
      <c r="G16" s="702">
        <v>35.035090612535029</v>
      </c>
    </row>
    <row r="17" spans="2:7" x14ac:dyDescent="0.25">
      <c r="B17" s="665" t="s">
        <v>371</v>
      </c>
      <c r="C17" s="748">
        <v>91.403097837806968</v>
      </c>
      <c r="D17" s="745">
        <v>75.666543106214846</v>
      </c>
      <c r="E17" s="698">
        <v>62.190991877743393</v>
      </c>
      <c r="F17" s="698">
        <v>40.199702917831019</v>
      </c>
      <c r="G17" s="699">
        <v>10.36894093235931</v>
      </c>
    </row>
    <row r="18" spans="2:7" x14ac:dyDescent="0.25">
      <c r="B18" s="662" t="s">
        <v>9</v>
      </c>
      <c r="C18" s="743"/>
      <c r="D18" s="744"/>
      <c r="E18" s="693"/>
      <c r="F18" s="693"/>
      <c r="G18" s="694"/>
    </row>
    <row r="19" spans="2:7" x14ac:dyDescent="0.25">
      <c r="B19" s="665" t="s">
        <v>20</v>
      </c>
      <c r="C19" s="748">
        <v>81.31141745476765</v>
      </c>
      <c r="D19" s="745">
        <v>75.704013405112761</v>
      </c>
      <c r="E19" s="698">
        <v>57.094577312230278</v>
      </c>
      <c r="F19" s="698">
        <v>36.47140839468225</v>
      </c>
      <c r="G19" s="699">
        <v>9.9893895004061779</v>
      </c>
    </row>
    <row r="20" spans="2:7" x14ac:dyDescent="0.25">
      <c r="B20" s="668" t="s">
        <v>21</v>
      </c>
      <c r="C20" s="746">
        <v>95.475510652317155</v>
      </c>
      <c r="D20" s="747">
        <v>72.235644385875005</v>
      </c>
      <c r="E20" s="701">
        <v>78.156038753447049</v>
      </c>
      <c r="F20" s="701">
        <v>48.417404885667573</v>
      </c>
      <c r="G20" s="702">
        <v>15.542865509920198</v>
      </c>
    </row>
    <row r="21" spans="2:7" x14ac:dyDescent="0.25">
      <c r="B21" s="672" t="s">
        <v>22</v>
      </c>
      <c r="C21" s="748">
        <v>91.838022613725997</v>
      </c>
      <c r="D21" s="745">
        <v>77.901656586905077</v>
      </c>
      <c r="E21" s="698">
        <v>74.806731527741249</v>
      </c>
      <c r="F21" s="698">
        <v>48.775966342361293</v>
      </c>
      <c r="G21" s="699">
        <v>17.856955035498288</v>
      </c>
    </row>
    <row r="22" spans="2:7" x14ac:dyDescent="0.25">
      <c r="B22" s="673" t="s">
        <v>23</v>
      </c>
      <c r="C22" s="701">
        <v>94.389612576022216</v>
      </c>
      <c r="D22" s="747">
        <v>75.888241194750179</v>
      </c>
      <c r="E22" s="701">
        <v>81.112818030682462</v>
      </c>
      <c r="F22" s="701">
        <v>49.400590640936606</v>
      </c>
      <c r="G22" s="702">
        <v>24.285724306768522</v>
      </c>
    </row>
    <row r="23" spans="2:7" x14ac:dyDescent="0.25">
      <c r="B23" s="665" t="s">
        <v>24</v>
      </c>
      <c r="C23" s="748">
        <v>85.962004850444629</v>
      </c>
      <c r="D23" s="745">
        <v>78.189744774223342</v>
      </c>
      <c r="E23" s="698">
        <v>89.974592909111905</v>
      </c>
      <c r="F23" s="698">
        <v>64.789814066289409</v>
      </c>
      <c r="G23" s="699">
        <v>15.125303152789005</v>
      </c>
    </row>
    <row r="24" spans="2:7" x14ac:dyDescent="0.25">
      <c r="B24" s="668" t="s">
        <v>25</v>
      </c>
      <c r="C24" s="746">
        <v>81.951282411966048</v>
      </c>
      <c r="D24" s="747">
        <v>61.561635485534772</v>
      </c>
      <c r="E24" s="701">
        <v>87.287241524827692</v>
      </c>
      <c r="F24" s="701">
        <v>41.741688938903735</v>
      </c>
      <c r="G24" s="702">
        <v>30.889248370610023</v>
      </c>
    </row>
    <row r="25" spans="2:7" x14ac:dyDescent="0.25">
      <c r="B25" s="665" t="s">
        <v>26</v>
      </c>
      <c r="C25" s="748">
        <v>97.877768247894252</v>
      </c>
      <c r="D25" s="745">
        <v>60.190011215939833</v>
      </c>
      <c r="E25" s="698">
        <v>78.113522904708503</v>
      </c>
      <c r="F25" s="698">
        <v>52.905148336302254</v>
      </c>
      <c r="G25" s="699">
        <v>20.669217743176972</v>
      </c>
    </row>
    <row r="26" spans="2:7" x14ac:dyDescent="0.25">
      <c r="B26" s="668" t="s">
        <v>27</v>
      </c>
      <c r="C26" s="746">
        <v>99.597002189758513</v>
      </c>
      <c r="D26" s="747">
        <v>39.733322367406529</v>
      </c>
      <c r="E26" s="701">
        <v>57.555694914208757</v>
      </c>
      <c r="F26" s="701">
        <v>29.845483237552816</v>
      </c>
      <c r="G26" s="702">
        <v>44.569296090304405</v>
      </c>
    </row>
    <row r="27" spans="2:7" x14ac:dyDescent="0.25">
      <c r="B27" s="665" t="s">
        <v>28</v>
      </c>
      <c r="C27" s="748">
        <v>96.092576714924661</v>
      </c>
      <c r="D27" s="745">
        <v>76.563105841747998</v>
      </c>
      <c r="E27" s="698">
        <v>58.294058859829725</v>
      </c>
      <c r="F27" s="698">
        <v>41.999202678127709</v>
      </c>
      <c r="G27" s="699">
        <v>11.992048625711991</v>
      </c>
    </row>
    <row r="28" spans="2:7" x14ac:dyDescent="0.25">
      <c r="B28" s="668" t="s">
        <v>29</v>
      </c>
      <c r="C28" s="746">
        <v>76.031267332224076</v>
      </c>
      <c r="D28" s="747">
        <v>61.108222407099277</v>
      </c>
      <c r="E28" s="701">
        <v>88.604929284525795</v>
      </c>
      <c r="F28" s="701">
        <v>51.788685524126457</v>
      </c>
      <c r="G28" s="702">
        <v>28.401448973932336</v>
      </c>
    </row>
    <row r="29" spans="2:7" x14ac:dyDescent="0.25">
      <c r="B29" s="665" t="s">
        <v>30</v>
      </c>
      <c r="C29" s="748">
        <v>78.923619901416203</v>
      </c>
      <c r="D29" s="745">
        <v>68.316182931006239</v>
      </c>
      <c r="E29" s="698">
        <v>87.583207993924134</v>
      </c>
      <c r="F29" s="698">
        <v>44.280799988086549</v>
      </c>
      <c r="G29" s="699">
        <v>33.914610355765362</v>
      </c>
    </row>
    <row r="30" spans="2:7" x14ac:dyDescent="0.25">
      <c r="B30" s="668" t="s">
        <v>31</v>
      </c>
      <c r="C30" s="746">
        <v>94.836759427804012</v>
      </c>
      <c r="D30" s="747">
        <v>53.180816366639682</v>
      </c>
      <c r="E30" s="701">
        <v>77.420064294839094</v>
      </c>
      <c r="F30" s="701">
        <v>48.927717439624153</v>
      </c>
      <c r="G30" s="702">
        <v>29.576561863895218</v>
      </c>
    </row>
    <row r="31" spans="2:7" x14ac:dyDescent="0.25">
      <c r="B31" s="672" t="s">
        <v>32</v>
      </c>
      <c r="C31" s="748">
        <v>95.687186264117443</v>
      </c>
      <c r="D31" s="745">
        <v>37.121183363780446</v>
      </c>
      <c r="E31" s="698">
        <v>70.215358366112937</v>
      </c>
      <c r="F31" s="698">
        <v>31.619276423767399</v>
      </c>
      <c r="G31" s="699">
        <v>40.708843675882719</v>
      </c>
    </row>
    <row r="32" spans="2:7" x14ac:dyDescent="0.25">
      <c r="B32" s="673" t="s">
        <v>33</v>
      </c>
      <c r="C32" s="701">
        <v>96.057787472984714</v>
      </c>
      <c r="D32" s="747">
        <v>31.727059726514373</v>
      </c>
      <c r="E32" s="701">
        <v>54.740552222828178</v>
      </c>
      <c r="F32" s="701">
        <v>26.216445494758528</v>
      </c>
      <c r="G32" s="702">
        <v>44.388898988062778</v>
      </c>
    </row>
    <row r="33" spans="2:7" x14ac:dyDescent="0.25">
      <c r="B33" s="665" t="s">
        <v>34</v>
      </c>
      <c r="C33" s="748">
        <v>93.37323920752138</v>
      </c>
      <c r="D33" s="745">
        <v>34.641660431373829</v>
      </c>
      <c r="E33" s="698">
        <v>70.665929275513193</v>
      </c>
      <c r="F33" s="698">
        <v>46.872051790884548</v>
      </c>
      <c r="G33" s="699">
        <v>39.810989296984289</v>
      </c>
    </row>
    <row r="34" spans="2:7" x14ac:dyDescent="0.25">
      <c r="B34" s="668" t="s">
        <v>35</v>
      </c>
      <c r="C34" s="746">
        <v>81.635448645707839</v>
      </c>
      <c r="D34" s="747">
        <v>35.432129949869818</v>
      </c>
      <c r="E34" s="701">
        <v>92.298799207243619</v>
      </c>
      <c r="F34" s="701">
        <v>29.115338281583959</v>
      </c>
      <c r="G34" s="702">
        <v>62.362530602728015</v>
      </c>
    </row>
    <row r="35" spans="2:7" x14ac:dyDescent="0.25">
      <c r="B35" s="665" t="s">
        <v>36</v>
      </c>
      <c r="C35" s="748">
        <v>88.902646030953576</v>
      </c>
      <c r="D35" s="745">
        <v>44.582459643867537</v>
      </c>
      <c r="E35" s="698">
        <v>87.530038275919452</v>
      </c>
      <c r="F35" s="698">
        <v>40.352804127142619</v>
      </c>
      <c r="G35" s="699">
        <v>33.750707272424698</v>
      </c>
    </row>
    <row r="36" spans="2:7" x14ac:dyDescent="0.25">
      <c r="B36" s="668" t="s">
        <v>37</v>
      </c>
      <c r="C36" s="746">
        <v>84.10569659377849</v>
      </c>
      <c r="D36" s="747">
        <v>56.178032962082078</v>
      </c>
      <c r="E36" s="701">
        <v>84.535272361514203</v>
      </c>
      <c r="F36" s="701">
        <v>41.017151598336184</v>
      </c>
      <c r="G36" s="702">
        <v>31.303500518634159</v>
      </c>
    </row>
    <row r="37" spans="2:7" x14ac:dyDescent="0.25">
      <c r="B37" s="665" t="s">
        <v>38</v>
      </c>
      <c r="C37" s="748">
        <v>92.985838348167633</v>
      </c>
      <c r="D37" s="745">
        <v>54.03228712478829</v>
      </c>
      <c r="E37" s="698">
        <v>86.17707470001082</v>
      </c>
      <c r="F37" s="698">
        <v>64.030125040539076</v>
      </c>
      <c r="G37" s="699">
        <v>16.031854707938454</v>
      </c>
    </row>
    <row r="38" spans="2:7" x14ac:dyDescent="0.25">
      <c r="B38" s="668" t="s">
        <v>39</v>
      </c>
      <c r="C38" s="746">
        <v>85.4877091408665</v>
      </c>
      <c r="D38" s="747">
        <v>36.767086992787398</v>
      </c>
      <c r="E38" s="701">
        <v>76.348069280211959</v>
      </c>
      <c r="F38" s="701">
        <v>25.861096118934302</v>
      </c>
      <c r="G38" s="702">
        <v>42.749374417349493</v>
      </c>
    </row>
    <row r="39" spans="2:7" x14ac:dyDescent="0.25">
      <c r="B39" s="665" t="s">
        <v>40</v>
      </c>
      <c r="C39" s="748">
        <v>96.535397983623909</v>
      </c>
      <c r="D39" s="745">
        <v>26.224029410126441</v>
      </c>
      <c r="E39" s="698">
        <v>75.664234389795581</v>
      </c>
      <c r="F39" s="698">
        <v>18.861750125327241</v>
      </c>
      <c r="G39" s="699">
        <v>51.82977775302178</v>
      </c>
    </row>
    <row r="40" spans="2:7" ht="15.75" thickBot="1" x14ac:dyDescent="0.3">
      <c r="B40" s="704" t="s">
        <v>41</v>
      </c>
      <c r="C40" s="749">
        <v>95.557831522971028</v>
      </c>
      <c r="D40" s="750">
        <v>47.194200368160246</v>
      </c>
      <c r="E40" s="706">
        <v>78.283344945276596</v>
      </c>
      <c r="F40" s="706">
        <v>28.327571130281736</v>
      </c>
      <c r="G40" s="707">
        <v>30.67651274574909</v>
      </c>
    </row>
    <row r="41" spans="2:7" x14ac:dyDescent="0.25">
      <c r="B41" s="1060" t="s">
        <v>942</v>
      </c>
      <c r="C41" s="1060"/>
      <c r="D41" s="1060"/>
      <c r="E41" s="1060"/>
      <c r="F41" s="179"/>
      <c r="G41" s="179"/>
    </row>
  </sheetData>
  <mergeCells count="7">
    <mergeCell ref="B41:E41"/>
    <mergeCell ref="B4:G4"/>
    <mergeCell ref="B7:B8"/>
    <mergeCell ref="C7:C8"/>
    <mergeCell ref="D7:D8"/>
    <mergeCell ref="E7:E8"/>
    <mergeCell ref="F7:G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5"/>
  <sheetViews>
    <sheetView showGridLines="0" workbookViewId="0">
      <selection activeCell="B45" sqref="B45"/>
    </sheetView>
  </sheetViews>
  <sheetFormatPr baseColWidth="10" defaultRowHeight="15" x14ac:dyDescent="0.25"/>
  <cols>
    <col min="2" max="2" width="22.28515625" customWidth="1"/>
    <col min="3" max="4" width="17.7109375" customWidth="1"/>
    <col min="5" max="5" width="13.28515625" customWidth="1"/>
  </cols>
  <sheetData>
    <row r="2" spans="2:5" x14ac:dyDescent="0.25">
      <c r="B2" s="601" t="s">
        <v>7</v>
      </c>
    </row>
    <row r="4" spans="2:5" ht="27" customHeight="1" x14ac:dyDescent="0.25">
      <c r="B4" s="945" t="s">
        <v>957</v>
      </c>
      <c r="C4" s="945"/>
      <c r="D4" s="945"/>
      <c r="E4" s="945"/>
    </row>
    <row r="5" spans="2:5" x14ac:dyDescent="0.25">
      <c r="B5" s="2" t="s">
        <v>476</v>
      </c>
      <c r="C5" s="32"/>
      <c r="D5" s="32"/>
      <c r="E5" s="32"/>
    </row>
    <row r="6" spans="2:5" ht="15.75" thickBot="1" x14ac:dyDescent="0.3">
      <c r="B6" s="357"/>
      <c r="C6" s="357"/>
      <c r="D6" s="357"/>
      <c r="E6" s="357"/>
    </row>
    <row r="7" spans="2:5" x14ac:dyDescent="0.25">
      <c r="B7" s="1064"/>
      <c r="C7" s="1066" t="s">
        <v>598</v>
      </c>
      <c r="D7" s="1066"/>
      <c r="E7" s="1067" t="s">
        <v>597</v>
      </c>
    </row>
    <row r="8" spans="2:5" x14ac:dyDescent="0.25">
      <c r="B8" s="1065"/>
      <c r="C8" s="337" t="s">
        <v>599</v>
      </c>
      <c r="D8" s="337" t="s">
        <v>600</v>
      </c>
      <c r="E8" s="1068"/>
    </row>
    <row r="9" spans="2:5" x14ac:dyDescent="0.25">
      <c r="B9" s="360" t="s">
        <v>10</v>
      </c>
      <c r="C9" s="360" t="s">
        <v>11</v>
      </c>
      <c r="D9" s="360" t="s">
        <v>12</v>
      </c>
      <c r="E9" s="367" t="s">
        <v>13</v>
      </c>
    </row>
    <row r="10" spans="2:5" x14ac:dyDescent="0.25">
      <c r="B10" s="362" t="s">
        <v>44</v>
      </c>
      <c r="C10" s="368">
        <v>21.4</v>
      </c>
      <c r="D10" s="368">
        <v>29.1</v>
      </c>
      <c r="E10" s="369">
        <v>47.7</v>
      </c>
    </row>
    <row r="11" spans="2:5" x14ac:dyDescent="0.25">
      <c r="B11" s="347" t="s">
        <v>481</v>
      </c>
      <c r="C11" s="370"/>
      <c r="D11" s="370"/>
      <c r="E11" s="364"/>
    </row>
    <row r="12" spans="2:5" x14ac:dyDescent="0.25">
      <c r="B12" s="94" t="s">
        <v>482</v>
      </c>
      <c r="C12" s="158">
        <v>19.100000000000001</v>
      </c>
      <c r="D12" s="158">
        <v>27.5</v>
      </c>
      <c r="E12" s="206">
        <v>46.2</v>
      </c>
    </row>
    <row r="13" spans="2:5" x14ac:dyDescent="0.25">
      <c r="B13" s="350" t="s">
        <v>440</v>
      </c>
      <c r="C13" s="371">
        <v>23.1</v>
      </c>
      <c r="D13" s="371">
        <v>30</v>
      </c>
      <c r="E13" s="365">
        <v>48.6</v>
      </c>
    </row>
    <row r="14" spans="2:5" x14ac:dyDescent="0.25">
      <c r="B14" s="347" t="s">
        <v>9</v>
      </c>
      <c r="C14" s="370"/>
      <c r="D14" s="370"/>
      <c r="E14" s="364"/>
    </row>
    <row r="15" spans="2:5" x14ac:dyDescent="0.25">
      <c r="B15" s="94" t="s">
        <v>20</v>
      </c>
      <c r="C15" s="158">
        <v>16.600000000000001</v>
      </c>
      <c r="D15" s="158">
        <v>30.1</v>
      </c>
      <c r="E15" s="206">
        <v>40.700000000000003</v>
      </c>
    </row>
    <row r="16" spans="2:5" x14ac:dyDescent="0.25">
      <c r="B16" s="350" t="s">
        <v>21</v>
      </c>
      <c r="C16" s="371">
        <v>20.8</v>
      </c>
      <c r="D16" s="371">
        <v>19.399999999999999</v>
      </c>
      <c r="E16" s="365">
        <v>37.799999999999997</v>
      </c>
    </row>
    <row r="17" spans="2:5" x14ac:dyDescent="0.25">
      <c r="B17" s="94" t="s">
        <v>22</v>
      </c>
      <c r="C17" s="158">
        <v>19.899999999999999</v>
      </c>
      <c r="D17" s="158">
        <v>24.9</v>
      </c>
      <c r="E17" s="206">
        <v>54.2</v>
      </c>
    </row>
    <row r="18" spans="2:5" x14ac:dyDescent="0.25">
      <c r="B18" s="350" t="s">
        <v>23</v>
      </c>
      <c r="C18" s="371">
        <v>20.5</v>
      </c>
      <c r="D18" s="371">
        <v>24.7</v>
      </c>
      <c r="E18" s="365">
        <v>53.5</v>
      </c>
    </row>
    <row r="19" spans="2:5" x14ac:dyDescent="0.25">
      <c r="B19" s="94" t="s">
        <v>24</v>
      </c>
      <c r="C19" s="158">
        <v>22.1</v>
      </c>
      <c r="D19" s="158">
        <v>27.4</v>
      </c>
      <c r="E19" s="206">
        <v>50.2</v>
      </c>
    </row>
    <row r="20" spans="2:5" x14ac:dyDescent="0.25">
      <c r="B20" s="350" t="s">
        <v>25</v>
      </c>
      <c r="C20" s="371">
        <v>12.9</v>
      </c>
      <c r="D20" s="371">
        <v>22.3</v>
      </c>
      <c r="E20" s="365">
        <v>51.4</v>
      </c>
    </row>
    <row r="21" spans="2:5" x14ac:dyDescent="0.25">
      <c r="B21" s="94" t="s">
        <v>26</v>
      </c>
      <c r="C21" s="158">
        <v>22.6</v>
      </c>
      <c r="D21" s="158">
        <v>19.8</v>
      </c>
      <c r="E21" s="206">
        <v>56.1</v>
      </c>
    </row>
    <row r="22" spans="2:5" x14ac:dyDescent="0.25">
      <c r="B22" s="350" t="s">
        <v>27</v>
      </c>
      <c r="C22" s="371">
        <v>32.299999999999997</v>
      </c>
      <c r="D22" s="371">
        <v>36.299999999999997</v>
      </c>
      <c r="E22" s="365">
        <v>62.2</v>
      </c>
    </row>
    <row r="23" spans="2:5" x14ac:dyDescent="0.25">
      <c r="B23" s="94" t="s">
        <v>28</v>
      </c>
      <c r="C23" s="158">
        <v>20.6</v>
      </c>
      <c r="D23" s="158">
        <v>35.299999999999997</v>
      </c>
      <c r="E23" s="206">
        <v>40.200000000000003</v>
      </c>
    </row>
    <row r="24" spans="2:5" x14ac:dyDescent="0.25">
      <c r="B24" s="350" t="s">
        <v>29</v>
      </c>
      <c r="C24" s="371">
        <v>21.1</v>
      </c>
      <c r="D24" s="371">
        <v>31.5</v>
      </c>
      <c r="E24" s="365">
        <v>37.700000000000003</v>
      </c>
    </row>
    <row r="25" spans="2:5" x14ac:dyDescent="0.25">
      <c r="B25" s="94" t="s">
        <v>30</v>
      </c>
      <c r="C25" s="158">
        <v>23.7</v>
      </c>
      <c r="D25" s="158">
        <v>44.8</v>
      </c>
      <c r="E25" s="206">
        <v>45.3</v>
      </c>
    </row>
    <row r="26" spans="2:5" x14ac:dyDescent="0.25">
      <c r="B26" s="350" t="s">
        <v>31</v>
      </c>
      <c r="C26" s="371">
        <v>29</v>
      </c>
      <c r="D26" s="371">
        <v>34</v>
      </c>
      <c r="E26" s="365">
        <v>52.6</v>
      </c>
    </row>
    <row r="27" spans="2:5" x14ac:dyDescent="0.25">
      <c r="B27" s="94" t="s">
        <v>32</v>
      </c>
      <c r="C27" s="158">
        <v>21.1</v>
      </c>
      <c r="D27" s="158">
        <v>17.899999999999999</v>
      </c>
      <c r="E27" s="206">
        <v>47.7</v>
      </c>
    </row>
    <row r="28" spans="2:5" x14ac:dyDescent="0.25">
      <c r="B28" s="350" t="s">
        <v>33</v>
      </c>
      <c r="C28" s="371">
        <v>24.8</v>
      </c>
      <c r="D28" s="371">
        <v>30.3</v>
      </c>
      <c r="E28" s="365">
        <v>47.4</v>
      </c>
    </row>
    <row r="29" spans="2:5" x14ac:dyDescent="0.25">
      <c r="B29" s="94" t="s">
        <v>34</v>
      </c>
      <c r="C29" s="158">
        <v>19.3</v>
      </c>
      <c r="D29" s="158">
        <v>31.9</v>
      </c>
      <c r="E29" s="206">
        <v>49.8</v>
      </c>
    </row>
    <row r="30" spans="2:5" x14ac:dyDescent="0.25">
      <c r="B30" s="350" t="s">
        <v>35</v>
      </c>
      <c r="C30" s="371">
        <v>22.2</v>
      </c>
      <c r="D30" s="371">
        <v>33.299999999999997</v>
      </c>
      <c r="E30" s="365">
        <v>46.1</v>
      </c>
    </row>
    <row r="31" spans="2:5" x14ac:dyDescent="0.25">
      <c r="B31" s="94" t="s">
        <v>36</v>
      </c>
      <c r="C31" s="158">
        <v>21.3</v>
      </c>
      <c r="D31" s="158">
        <v>34.1</v>
      </c>
      <c r="E31" s="206">
        <v>48.5</v>
      </c>
    </row>
    <row r="32" spans="2:5" x14ac:dyDescent="0.25">
      <c r="B32" s="350" t="s">
        <v>37</v>
      </c>
      <c r="C32" s="371">
        <v>35.299999999999997</v>
      </c>
      <c r="D32" s="371">
        <v>36.9</v>
      </c>
      <c r="E32" s="365">
        <v>53</v>
      </c>
    </row>
    <row r="33" spans="2:5" x14ac:dyDescent="0.25">
      <c r="B33" s="94" t="s">
        <v>38</v>
      </c>
      <c r="C33" s="158">
        <v>20.8</v>
      </c>
      <c r="D33" s="158">
        <v>19.399999999999999</v>
      </c>
      <c r="E33" s="206">
        <v>53.7</v>
      </c>
    </row>
    <row r="34" spans="2:5" x14ac:dyDescent="0.25">
      <c r="B34" s="350" t="s">
        <v>39</v>
      </c>
      <c r="C34" s="371">
        <v>27.3</v>
      </c>
      <c r="D34" s="371">
        <v>41.3</v>
      </c>
      <c r="E34" s="365">
        <v>55.5</v>
      </c>
    </row>
    <row r="35" spans="2:5" x14ac:dyDescent="0.25">
      <c r="B35" s="94" t="s">
        <v>40</v>
      </c>
      <c r="C35" s="158">
        <v>15</v>
      </c>
      <c r="D35" s="158">
        <v>7.3</v>
      </c>
      <c r="E35" s="206">
        <v>43.9</v>
      </c>
    </row>
    <row r="36" spans="2:5" x14ac:dyDescent="0.25">
      <c r="B36" s="350" t="s">
        <v>41</v>
      </c>
      <c r="C36" s="371">
        <v>13.3</v>
      </c>
      <c r="D36" s="371">
        <v>21.3</v>
      </c>
      <c r="E36" s="365">
        <v>50.3</v>
      </c>
    </row>
    <row r="37" spans="2:5" x14ac:dyDescent="0.25">
      <c r="B37" s="347" t="s">
        <v>515</v>
      </c>
      <c r="C37" s="370"/>
      <c r="D37" s="370"/>
      <c r="E37" s="364"/>
    </row>
    <row r="38" spans="2:5" x14ac:dyDescent="0.25">
      <c r="B38" s="94" t="s">
        <v>441</v>
      </c>
      <c r="C38" s="158">
        <v>24.9</v>
      </c>
      <c r="D38" s="158">
        <v>32.200000000000003</v>
      </c>
      <c r="E38" s="206">
        <v>49.5</v>
      </c>
    </row>
    <row r="39" spans="2:5" x14ac:dyDescent="0.25">
      <c r="B39" s="350" t="s">
        <v>492</v>
      </c>
      <c r="C39" s="371">
        <v>19</v>
      </c>
      <c r="D39" s="371">
        <v>26.6</v>
      </c>
      <c r="E39" s="365">
        <v>46.3</v>
      </c>
    </row>
    <row r="40" spans="2:5" x14ac:dyDescent="0.25">
      <c r="B40" s="347" t="s">
        <v>516</v>
      </c>
      <c r="C40" s="370"/>
      <c r="D40" s="370"/>
      <c r="E40" s="364"/>
    </row>
    <row r="41" spans="2:5" x14ac:dyDescent="0.25">
      <c r="B41" s="94" t="s">
        <v>494</v>
      </c>
      <c r="C41" s="158">
        <v>27.8</v>
      </c>
      <c r="D41" s="158">
        <v>33</v>
      </c>
      <c r="E41" s="206">
        <v>48.3</v>
      </c>
    </row>
    <row r="42" spans="2:5" x14ac:dyDescent="0.25">
      <c r="B42" s="350" t="s">
        <v>495</v>
      </c>
      <c r="C42" s="371">
        <v>20.8</v>
      </c>
      <c r="D42" s="371">
        <v>28.8</v>
      </c>
      <c r="E42" s="365">
        <v>49.2</v>
      </c>
    </row>
    <row r="43" spans="2:5" x14ac:dyDescent="0.25">
      <c r="B43" s="94" t="s">
        <v>496</v>
      </c>
      <c r="C43" s="158">
        <v>16.3</v>
      </c>
      <c r="D43" s="158">
        <v>26.2</v>
      </c>
      <c r="E43" s="206">
        <v>44</v>
      </c>
    </row>
    <row r="44" spans="2:5" ht="15.75" thickBot="1" x14ac:dyDescent="0.3">
      <c r="B44" s="353" t="s">
        <v>497</v>
      </c>
      <c r="C44" s="372">
        <v>15.6</v>
      </c>
      <c r="D44" s="372">
        <v>21.4</v>
      </c>
      <c r="E44" s="366">
        <v>36</v>
      </c>
    </row>
    <row r="45" spans="2:5" x14ac:dyDescent="0.25">
      <c r="B45" s="22" t="s">
        <v>601</v>
      </c>
      <c r="C45" s="179"/>
      <c r="D45" s="179"/>
      <c r="E45" s="179"/>
    </row>
  </sheetData>
  <mergeCells count="4">
    <mergeCell ref="B4:E4"/>
    <mergeCell ref="B7:B8"/>
    <mergeCell ref="C7:D7"/>
    <mergeCell ref="E7:E8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showGridLines="0" topLeftCell="A31" workbookViewId="0">
      <selection activeCell="G48" sqref="G48"/>
    </sheetView>
  </sheetViews>
  <sheetFormatPr baseColWidth="10" defaultRowHeight="15" x14ac:dyDescent="0.25"/>
  <cols>
    <col min="2" max="2" width="24" customWidth="1"/>
    <col min="3" max="6" width="13.42578125" customWidth="1"/>
  </cols>
  <sheetData>
    <row r="2" spans="2:6" x14ac:dyDescent="0.25">
      <c r="B2" s="601" t="s">
        <v>7</v>
      </c>
    </row>
    <row r="4" spans="2:6" ht="27.75" customHeight="1" x14ac:dyDescent="0.25">
      <c r="B4" s="945" t="s">
        <v>958</v>
      </c>
      <c r="C4" s="945"/>
      <c r="D4" s="945"/>
      <c r="E4" s="945"/>
      <c r="F4" s="945"/>
    </row>
    <row r="5" spans="2:6" x14ac:dyDescent="0.25">
      <c r="B5" s="2" t="s">
        <v>589</v>
      </c>
      <c r="C5" s="23"/>
      <c r="D5" s="32"/>
      <c r="E5" s="23"/>
      <c r="F5" s="23"/>
    </row>
    <row r="6" spans="2:6" ht="15.75" thickBot="1" x14ac:dyDescent="0.3">
      <c r="B6" s="357"/>
      <c r="C6" s="180"/>
      <c r="D6" s="357"/>
      <c r="E6" s="180"/>
      <c r="F6" s="180"/>
    </row>
    <row r="7" spans="2:6" x14ac:dyDescent="0.25">
      <c r="B7" s="1069"/>
      <c r="C7" s="1066" t="s">
        <v>636</v>
      </c>
      <c r="D7" s="1066"/>
      <c r="E7" s="1066"/>
      <c r="F7" s="1071"/>
    </row>
    <row r="8" spans="2:6" ht="36" x14ac:dyDescent="0.25">
      <c r="B8" s="1070"/>
      <c r="C8" s="389" t="s">
        <v>637</v>
      </c>
      <c r="D8" s="390" t="s">
        <v>638</v>
      </c>
      <c r="E8" s="389" t="s">
        <v>639</v>
      </c>
      <c r="F8" s="391" t="s">
        <v>640</v>
      </c>
    </row>
    <row r="9" spans="2:6" x14ac:dyDescent="0.25">
      <c r="B9" s="399" t="s">
        <v>10</v>
      </c>
      <c r="C9" s="399" t="s">
        <v>11</v>
      </c>
      <c r="D9" s="399" t="s">
        <v>12</v>
      </c>
      <c r="E9" s="399" t="s">
        <v>13</v>
      </c>
      <c r="F9" s="399" t="s">
        <v>14</v>
      </c>
    </row>
    <row r="10" spans="2:6" x14ac:dyDescent="0.25">
      <c r="B10" s="362" t="s">
        <v>19</v>
      </c>
      <c r="C10" s="392">
        <v>1.6</v>
      </c>
      <c r="D10" s="393">
        <v>47.9</v>
      </c>
      <c r="E10" s="392">
        <v>35.1</v>
      </c>
      <c r="F10" s="394">
        <v>15.4</v>
      </c>
    </row>
    <row r="11" spans="2:6" x14ac:dyDescent="0.25">
      <c r="B11" s="347" t="s">
        <v>481</v>
      </c>
      <c r="C11" s="348"/>
      <c r="D11" s="348"/>
      <c r="E11" s="348"/>
      <c r="F11" s="349"/>
    </row>
    <row r="12" spans="2:6" x14ac:dyDescent="0.25">
      <c r="B12" s="94" t="s">
        <v>482</v>
      </c>
      <c r="C12" s="158">
        <v>1.8</v>
      </c>
      <c r="D12" s="158">
        <v>40.5</v>
      </c>
      <c r="E12" s="158">
        <v>37.5</v>
      </c>
      <c r="F12" s="206">
        <v>20.3</v>
      </c>
    </row>
    <row r="13" spans="2:6" x14ac:dyDescent="0.25">
      <c r="B13" s="350" t="s">
        <v>440</v>
      </c>
      <c r="C13" s="371">
        <v>1.5</v>
      </c>
      <c r="D13" s="371">
        <v>53</v>
      </c>
      <c r="E13" s="371">
        <v>33.4</v>
      </c>
      <c r="F13" s="365">
        <v>12.1</v>
      </c>
    </row>
    <row r="14" spans="2:6" x14ac:dyDescent="0.25">
      <c r="B14" s="347" t="s">
        <v>607</v>
      </c>
      <c r="C14" s="370"/>
      <c r="D14" s="370"/>
      <c r="E14" s="370"/>
      <c r="F14" s="364"/>
    </row>
    <row r="15" spans="2:6" x14ac:dyDescent="0.25">
      <c r="B15" s="94" t="s">
        <v>20</v>
      </c>
      <c r="C15" s="158">
        <v>2.5</v>
      </c>
      <c r="D15" s="158">
        <v>38.700000000000003</v>
      </c>
      <c r="E15" s="158">
        <v>37.299999999999997</v>
      </c>
      <c r="F15" s="206">
        <v>21.5</v>
      </c>
    </row>
    <row r="16" spans="2:6" x14ac:dyDescent="0.25">
      <c r="B16" s="350" t="s">
        <v>21</v>
      </c>
      <c r="C16" s="371">
        <v>1.2</v>
      </c>
      <c r="D16" s="371">
        <v>48.7</v>
      </c>
      <c r="E16" s="371">
        <v>31.9</v>
      </c>
      <c r="F16" s="365">
        <v>18.3</v>
      </c>
    </row>
    <row r="17" spans="2:6" x14ac:dyDescent="0.25">
      <c r="B17" s="94" t="s">
        <v>22</v>
      </c>
      <c r="C17" s="158">
        <v>0</v>
      </c>
      <c r="D17" s="158">
        <v>39.200000000000003</v>
      </c>
      <c r="E17" s="158">
        <v>38.9</v>
      </c>
      <c r="F17" s="206">
        <v>21.9</v>
      </c>
    </row>
    <row r="18" spans="2:6" x14ac:dyDescent="0.25">
      <c r="B18" s="350" t="s">
        <v>23</v>
      </c>
      <c r="C18" s="371">
        <v>1</v>
      </c>
      <c r="D18" s="371">
        <v>41.1</v>
      </c>
      <c r="E18" s="371">
        <v>43.7</v>
      </c>
      <c r="F18" s="365">
        <v>14.2</v>
      </c>
    </row>
    <row r="19" spans="2:6" x14ac:dyDescent="0.25">
      <c r="B19" s="94" t="s">
        <v>24</v>
      </c>
      <c r="C19" s="158">
        <v>4.5</v>
      </c>
      <c r="D19" s="158">
        <v>38.6</v>
      </c>
      <c r="E19" s="158">
        <v>32.4</v>
      </c>
      <c r="F19" s="206">
        <v>24.5</v>
      </c>
    </row>
    <row r="20" spans="2:6" x14ac:dyDescent="0.25">
      <c r="B20" s="350" t="s">
        <v>25</v>
      </c>
      <c r="C20" s="371">
        <v>2</v>
      </c>
      <c r="D20" s="371">
        <v>44.7</v>
      </c>
      <c r="E20" s="371">
        <v>33.200000000000003</v>
      </c>
      <c r="F20" s="365">
        <v>20.100000000000001</v>
      </c>
    </row>
    <row r="21" spans="2:6" x14ac:dyDescent="0.25">
      <c r="B21" s="94" t="s">
        <v>26</v>
      </c>
      <c r="C21" s="158">
        <v>1.6</v>
      </c>
      <c r="D21" s="158">
        <v>53.3</v>
      </c>
      <c r="E21" s="158">
        <v>32.5</v>
      </c>
      <c r="F21" s="206">
        <v>12.6</v>
      </c>
    </row>
    <row r="22" spans="2:6" x14ac:dyDescent="0.25">
      <c r="B22" s="350" t="s">
        <v>27</v>
      </c>
      <c r="C22" s="371">
        <v>0.6</v>
      </c>
      <c r="D22" s="371">
        <v>51.8</v>
      </c>
      <c r="E22" s="371">
        <v>36.5</v>
      </c>
      <c r="F22" s="365">
        <v>11.1</v>
      </c>
    </row>
    <row r="23" spans="2:6" x14ac:dyDescent="0.25">
      <c r="B23" s="94" t="s">
        <v>28</v>
      </c>
      <c r="C23" s="158">
        <v>0.8</v>
      </c>
      <c r="D23" s="158">
        <v>45.3</v>
      </c>
      <c r="E23" s="158">
        <v>39.6</v>
      </c>
      <c r="F23" s="206">
        <v>14.3</v>
      </c>
    </row>
    <row r="24" spans="2:6" x14ac:dyDescent="0.25">
      <c r="B24" s="350" t="s">
        <v>29</v>
      </c>
      <c r="C24" s="371">
        <v>2</v>
      </c>
      <c r="D24" s="371">
        <v>39.799999999999997</v>
      </c>
      <c r="E24" s="371">
        <v>39</v>
      </c>
      <c r="F24" s="365">
        <v>19.2</v>
      </c>
    </row>
    <row r="25" spans="2:6" x14ac:dyDescent="0.25">
      <c r="B25" s="94" t="s">
        <v>30</v>
      </c>
      <c r="C25" s="158">
        <v>1.5</v>
      </c>
      <c r="D25" s="158">
        <v>42.5</v>
      </c>
      <c r="E25" s="158">
        <v>35.200000000000003</v>
      </c>
      <c r="F25" s="206">
        <v>20.8</v>
      </c>
    </row>
    <row r="26" spans="2:6" x14ac:dyDescent="0.25">
      <c r="B26" s="350" t="s">
        <v>31</v>
      </c>
      <c r="C26" s="371">
        <v>0.8</v>
      </c>
      <c r="D26" s="371">
        <v>53.9</v>
      </c>
      <c r="E26" s="371">
        <v>34.700000000000003</v>
      </c>
      <c r="F26" s="365">
        <v>10.7</v>
      </c>
    </row>
    <row r="27" spans="2:6" x14ac:dyDescent="0.25">
      <c r="B27" s="94" t="s">
        <v>32</v>
      </c>
      <c r="C27" s="158">
        <v>0.7</v>
      </c>
      <c r="D27" s="158">
        <v>62.2</v>
      </c>
      <c r="E27" s="158">
        <v>31.3</v>
      </c>
      <c r="F27" s="206">
        <v>5.8</v>
      </c>
    </row>
    <row r="28" spans="2:6" x14ac:dyDescent="0.25">
      <c r="B28" s="350" t="s">
        <v>33</v>
      </c>
      <c r="C28" s="371">
        <v>1</v>
      </c>
      <c r="D28" s="371">
        <v>54.3</v>
      </c>
      <c r="E28" s="371">
        <v>36.700000000000003</v>
      </c>
      <c r="F28" s="365">
        <v>8</v>
      </c>
    </row>
    <row r="29" spans="2:6" x14ac:dyDescent="0.25">
      <c r="B29" s="94" t="s">
        <v>34</v>
      </c>
      <c r="C29" s="158">
        <v>1.6</v>
      </c>
      <c r="D29" s="158">
        <v>60.4</v>
      </c>
      <c r="E29" s="158">
        <v>28.8</v>
      </c>
      <c r="F29" s="206">
        <v>9.1</v>
      </c>
    </row>
    <row r="30" spans="2:6" x14ac:dyDescent="0.25">
      <c r="B30" s="350" t="s">
        <v>35</v>
      </c>
      <c r="C30" s="371">
        <v>0.4</v>
      </c>
      <c r="D30" s="371">
        <v>51.6</v>
      </c>
      <c r="E30" s="371">
        <v>36.299999999999997</v>
      </c>
      <c r="F30" s="365">
        <v>11.7</v>
      </c>
    </row>
    <row r="31" spans="2:6" x14ac:dyDescent="0.25">
      <c r="B31" s="94" t="s">
        <v>36</v>
      </c>
      <c r="C31" s="158">
        <v>1.6</v>
      </c>
      <c r="D31" s="158">
        <v>43.4</v>
      </c>
      <c r="E31" s="158">
        <v>30.6</v>
      </c>
      <c r="F31" s="206">
        <v>24.4</v>
      </c>
    </row>
    <row r="32" spans="2:6" x14ac:dyDescent="0.25">
      <c r="B32" s="350" t="s">
        <v>37</v>
      </c>
      <c r="C32" s="371">
        <v>1.3</v>
      </c>
      <c r="D32" s="371">
        <v>42.5</v>
      </c>
      <c r="E32" s="371">
        <v>39</v>
      </c>
      <c r="F32" s="365">
        <v>17.2</v>
      </c>
    </row>
    <row r="33" spans="2:6" x14ac:dyDescent="0.25">
      <c r="B33" s="94" t="s">
        <v>38</v>
      </c>
      <c r="C33" s="158">
        <v>2</v>
      </c>
      <c r="D33" s="158">
        <v>49.5</v>
      </c>
      <c r="E33" s="158">
        <v>31.1</v>
      </c>
      <c r="F33" s="206">
        <v>17.399999999999999</v>
      </c>
    </row>
    <row r="34" spans="2:6" x14ac:dyDescent="0.25">
      <c r="B34" s="350" t="s">
        <v>39</v>
      </c>
      <c r="C34" s="371">
        <v>0.7</v>
      </c>
      <c r="D34" s="371">
        <v>61.7</v>
      </c>
      <c r="E34" s="371">
        <v>27.3</v>
      </c>
      <c r="F34" s="365">
        <v>10.4</v>
      </c>
    </row>
    <row r="35" spans="2:6" x14ac:dyDescent="0.25">
      <c r="B35" s="94" t="s">
        <v>40</v>
      </c>
      <c r="C35" s="158">
        <v>2</v>
      </c>
      <c r="D35" s="158">
        <v>56.5</v>
      </c>
      <c r="E35" s="158">
        <v>28.8</v>
      </c>
      <c r="F35" s="206">
        <v>12.7</v>
      </c>
    </row>
    <row r="36" spans="2:6" x14ac:dyDescent="0.25">
      <c r="B36" s="350" t="s">
        <v>41</v>
      </c>
      <c r="C36" s="371">
        <v>2.4</v>
      </c>
      <c r="D36" s="371">
        <v>50.3</v>
      </c>
      <c r="E36" s="371">
        <v>32.1</v>
      </c>
      <c r="F36" s="365">
        <v>15.2</v>
      </c>
    </row>
    <row r="37" spans="2:6" x14ac:dyDescent="0.25">
      <c r="B37" s="347" t="s">
        <v>515</v>
      </c>
      <c r="C37" s="370"/>
      <c r="D37" s="370"/>
      <c r="E37" s="370"/>
      <c r="F37" s="364"/>
    </row>
    <row r="38" spans="2:6" x14ac:dyDescent="0.25">
      <c r="B38" s="94" t="s">
        <v>441</v>
      </c>
      <c r="C38" s="158">
        <v>0.7</v>
      </c>
      <c r="D38" s="158">
        <v>52.5</v>
      </c>
      <c r="E38" s="158">
        <v>35.299999999999997</v>
      </c>
      <c r="F38" s="206">
        <v>11.5</v>
      </c>
    </row>
    <row r="39" spans="2:6" x14ac:dyDescent="0.25">
      <c r="B39" s="350" t="s">
        <v>492</v>
      </c>
      <c r="C39" s="371">
        <v>2.2000000000000002</v>
      </c>
      <c r="D39" s="371">
        <v>44.6</v>
      </c>
      <c r="E39" s="371">
        <v>34.9</v>
      </c>
      <c r="F39" s="365">
        <v>18.3</v>
      </c>
    </row>
    <row r="40" spans="2:6" x14ac:dyDescent="0.25">
      <c r="B40" s="347" t="s">
        <v>516</v>
      </c>
      <c r="C40" s="370"/>
      <c r="D40" s="370"/>
      <c r="E40" s="370"/>
      <c r="F40" s="364"/>
    </row>
    <row r="41" spans="2:6" x14ac:dyDescent="0.25">
      <c r="B41" s="94" t="s">
        <v>494</v>
      </c>
      <c r="C41" s="158">
        <v>0.8</v>
      </c>
      <c r="D41" s="158">
        <v>53.5</v>
      </c>
      <c r="E41" s="158">
        <v>33.799999999999997</v>
      </c>
      <c r="F41" s="206">
        <v>12</v>
      </c>
    </row>
    <row r="42" spans="2:6" x14ac:dyDescent="0.25">
      <c r="B42" s="350" t="s">
        <v>495</v>
      </c>
      <c r="C42" s="371">
        <v>1.6</v>
      </c>
      <c r="D42" s="371">
        <v>47.2</v>
      </c>
      <c r="E42" s="371">
        <v>35.200000000000003</v>
      </c>
      <c r="F42" s="365">
        <v>16</v>
      </c>
    </row>
    <row r="43" spans="2:6" x14ac:dyDescent="0.25">
      <c r="B43" s="94" t="s">
        <v>496</v>
      </c>
      <c r="C43" s="158">
        <v>2.5</v>
      </c>
      <c r="D43" s="158">
        <v>44.3</v>
      </c>
      <c r="E43" s="158">
        <v>35.6</v>
      </c>
      <c r="F43" s="206">
        <v>17.600000000000001</v>
      </c>
    </row>
    <row r="44" spans="2:6" ht="15.75" thickBot="1" x14ac:dyDescent="0.3">
      <c r="B44" s="353" t="s">
        <v>497</v>
      </c>
      <c r="C44" s="372">
        <v>1.5</v>
      </c>
      <c r="D44" s="372">
        <v>38.700000000000003</v>
      </c>
      <c r="E44" s="372">
        <v>39.799999999999997</v>
      </c>
      <c r="F44" s="366">
        <v>19.899999999999999</v>
      </c>
    </row>
    <row r="45" spans="2:6" x14ac:dyDescent="0.25">
      <c r="B45" s="22" t="s">
        <v>635</v>
      </c>
      <c r="C45" s="23"/>
      <c r="D45" s="179"/>
      <c r="E45" s="23"/>
      <c r="F45" s="23"/>
    </row>
  </sheetData>
  <mergeCells count="3">
    <mergeCell ref="B4:F4"/>
    <mergeCell ref="B7:B8"/>
    <mergeCell ref="C7:F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"/>
  <sheetViews>
    <sheetView showGridLines="0" topLeftCell="A25" workbookViewId="0">
      <selection activeCell="B43" sqref="B43"/>
    </sheetView>
  </sheetViews>
  <sheetFormatPr baseColWidth="10" defaultRowHeight="15" x14ac:dyDescent="0.25"/>
  <cols>
    <col min="2" max="2" width="24" customWidth="1"/>
    <col min="3" max="3" width="18" customWidth="1"/>
    <col min="4" max="4" width="18.85546875" customWidth="1"/>
  </cols>
  <sheetData>
    <row r="2" spans="2:4" x14ac:dyDescent="0.25">
      <c r="B2" s="601" t="s">
        <v>7</v>
      </c>
    </row>
    <row r="4" spans="2:4" ht="39" customHeight="1" x14ac:dyDescent="0.25">
      <c r="B4" s="1061" t="s">
        <v>959</v>
      </c>
      <c r="C4" s="1061"/>
      <c r="D4" s="1061"/>
    </row>
    <row r="5" spans="2:4" x14ac:dyDescent="0.25">
      <c r="B5" s="2" t="s">
        <v>602</v>
      </c>
      <c r="C5" s="23"/>
      <c r="D5" s="32"/>
    </row>
    <row r="6" spans="2:4" ht="15.75" thickBot="1" x14ac:dyDescent="0.3">
      <c r="B6" s="357"/>
      <c r="C6" s="180"/>
      <c r="D6" s="357"/>
    </row>
    <row r="7" spans="2:4" ht="24" x14ac:dyDescent="0.25">
      <c r="B7" s="373"/>
      <c r="C7" s="374" t="s">
        <v>603</v>
      </c>
      <c r="D7" s="375" t="s">
        <v>604</v>
      </c>
    </row>
    <row r="8" spans="2:4" x14ac:dyDescent="0.25">
      <c r="B8" s="376" t="s">
        <v>10</v>
      </c>
      <c r="C8" s="376" t="s">
        <v>11</v>
      </c>
      <c r="D8" s="376" t="s">
        <v>12</v>
      </c>
    </row>
    <row r="9" spans="2:4" x14ac:dyDescent="0.25">
      <c r="B9" s="377" t="s">
        <v>423</v>
      </c>
      <c r="C9" s="378">
        <v>148</v>
      </c>
      <c r="D9" s="379">
        <v>31.2</v>
      </c>
    </row>
    <row r="10" spans="2:4" x14ac:dyDescent="0.25">
      <c r="B10" s="380" t="s">
        <v>481</v>
      </c>
      <c r="C10" s="381"/>
      <c r="D10" s="382"/>
    </row>
    <row r="11" spans="2:4" x14ac:dyDescent="0.25">
      <c r="B11" s="94" t="s">
        <v>605</v>
      </c>
      <c r="C11" s="158">
        <v>149.4</v>
      </c>
      <c r="D11" s="206">
        <v>25</v>
      </c>
    </row>
    <row r="12" spans="2:4" x14ac:dyDescent="0.25">
      <c r="B12" s="350" t="s">
        <v>606</v>
      </c>
      <c r="C12" s="371">
        <v>147.1</v>
      </c>
      <c r="D12" s="365">
        <v>35.4</v>
      </c>
    </row>
    <row r="13" spans="2:4" x14ac:dyDescent="0.25">
      <c r="B13" s="380" t="s">
        <v>607</v>
      </c>
      <c r="C13" s="383"/>
      <c r="D13" s="384"/>
    </row>
    <row r="14" spans="2:4" x14ac:dyDescent="0.25">
      <c r="B14" s="94" t="s">
        <v>608</v>
      </c>
      <c r="C14" s="158">
        <v>149.9</v>
      </c>
      <c r="D14" s="206">
        <v>20.5</v>
      </c>
    </row>
    <row r="15" spans="2:4" x14ac:dyDescent="0.25">
      <c r="B15" s="350" t="s">
        <v>609</v>
      </c>
      <c r="C15" s="371">
        <v>151.80000000000001</v>
      </c>
      <c r="D15" s="365">
        <v>9.9</v>
      </c>
    </row>
    <row r="16" spans="2:4" x14ac:dyDescent="0.25">
      <c r="B16" s="94" t="s">
        <v>610</v>
      </c>
      <c r="C16" s="158">
        <v>147.5</v>
      </c>
      <c r="D16" s="206">
        <v>32.799999999999997</v>
      </c>
    </row>
    <row r="17" spans="2:4" x14ac:dyDescent="0.25">
      <c r="B17" s="350" t="s">
        <v>611</v>
      </c>
      <c r="C17" s="371">
        <v>146.9</v>
      </c>
      <c r="D17" s="365">
        <v>42.1</v>
      </c>
    </row>
    <row r="18" spans="2:4" x14ac:dyDescent="0.25">
      <c r="B18" s="94" t="s">
        <v>612</v>
      </c>
      <c r="C18" s="158">
        <v>150.6</v>
      </c>
      <c r="D18" s="206">
        <v>13</v>
      </c>
    </row>
    <row r="19" spans="2:4" x14ac:dyDescent="0.25">
      <c r="B19" s="350" t="s">
        <v>613</v>
      </c>
      <c r="C19" s="371">
        <v>150.80000000000001</v>
      </c>
      <c r="D19" s="365">
        <v>14.7</v>
      </c>
    </row>
    <row r="20" spans="2:4" x14ac:dyDescent="0.25">
      <c r="B20" s="94" t="s">
        <v>614</v>
      </c>
      <c r="C20" s="158">
        <v>144.4</v>
      </c>
      <c r="D20" s="206">
        <v>55.7</v>
      </c>
    </row>
    <row r="21" spans="2:4" x14ac:dyDescent="0.25">
      <c r="B21" s="350" t="s">
        <v>615</v>
      </c>
      <c r="C21" s="371">
        <v>145.30000000000001</v>
      </c>
      <c r="D21" s="365">
        <v>50.4</v>
      </c>
    </row>
    <row r="22" spans="2:4" x14ac:dyDescent="0.25">
      <c r="B22" s="94" t="s">
        <v>616</v>
      </c>
      <c r="C22" s="158">
        <v>147.69999999999999</v>
      </c>
      <c r="D22" s="206">
        <v>34</v>
      </c>
    </row>
    <row r="23" spans="2:4" x14ac:dyDescent="0.25">
      <c r="B23" s="350" t="s">
        <v>617</v>
      </c>
      <c r="C23" s="371">
        <v>148.19999999999999</v>
      </c>
      <c r="D23" s="365">
        <v>31.4</v>
      </c>
    </row>
    <row r="24" spans="2:4" x14ac:dyDescent="0.25">
      <c r="B24" s="94" t="s">
        <v>618</v>
      </c>
      <c r="C24" s="158">
        <v>150.1</v>
      </c>
      <c r="D24" s="206">
        <v>18.2</v>
      </c>
    </row>
    <row r="25" spans="2:4" x14ac:dyDescent="0.25">
      <c r="B25" s="350" t="s">
        <v>619</v>
      </c>
      <c r="C25" s="371">
        <v>146.9</v>
      </c>
      <c r="D25" s="365">
        <v>33.5</v>
      </c>
    </row>
    <row r="26" spans="2:4" x14ac:dyDescent="0.25">
      <c r="B26" s="94" t="s">
        <v>620</v>
      </c>
      <c r="C26" s="158">
        <v>145.19999999999999</v>
      </c>
      <c r="D26" s="206">
        <v>47.3</v>
      </c>
    </row>
    <row r="27" spans="2:4" x14ac:dyDescent="0.25">
      <c r="B27" s="350" t="s">
        <v>621</v>
      </c>
      <c r="C27" s="371">
        <v>144.5</v>
      </c>
      <c r="D27" s="365">
        <v>53.9</v>
      </c>
    </row>
    <row r="28" spans="2:4" x14ac:dyDescent="0.25">
      <c r="B28" s="94" t="s">
        <v>622</v>
      </c>
      <c r="C28" s="158">
        <v>148</v>
      </c>
      <c r="D28" s="206">
        <v>32.9</v>
      </c>
    </row>
    <row r="29" spans="2:4" x14ac:dyDescent="0.25">
      <c r="B29" s="350" t="s">
        <v>623</v>
      </c>
      <c r="C29" s="371">
        <v>146.4</v>
      </c>
      <c r="D29" s="365">
        <v>40.799999999999997</v>
      </c>
    </row>
    <row r="30" spans="2:4" x14ac:dyDescent="0.25">
      <c r="B30" s="94" t="s">
        <v>624</v>
      </c>
      <c r="C30" s="158">
        <v>149</v>
      </c>
      <c r="D30" s="206">
        <v>22.4</v>
      </c>
    </row>
    <row r="31" spans="2:4" x14ac:dyDescent="0.25">
      <c r="B31" s="350" t="s">
        <v>625</v>
      </c>
      <c r="C31" s="371">
        <v>149.80000000000001</v>
      </c>
      <c r="D31" s="365">
        <v>21.1</v>
      </c>
    </row>
    <row r="32" spans="2:4" x14ac:dyDescent="0.25">
      <c r="B32" s="94" t="s">
        <v>626</v>
      </c>
      <c r="C32" s="158">
        <v>150.5</v>
      </c>
      <c r="D32" s="206">
        <v>18.3</v>
      </c>
    </row>
    <row r="33" spans="2:4" x14ac:dyDescent="0.25">
      <c r="B33" s="350" t="s">
        <v>627</v>
      </c>
      <c r="C33" s="371">
        <v>147.5</v>
      </c>
      <c r="D33" s="365">
        <v>34.4</v>
      </c>
    </row>
    <row r="34" spans="2:4" x14ac:dyDescent="0.25">
      <c r="B34" s="94" t="s">
        <v>628</v>
      </c>
      <c r="C34" s="158">
        <v>149.19999999999999</v>
      </c>
      <c r="D34" s="206">
        <v>20.8</v>
      </c>
    </row>
    <row r="35" spans="2:4" x14ac:dyDescent="0.25">
      <c r="B35" s="350" t="s">
        <v>629</v>
      </c>
      <c r="C35" s="371">
        <v>151.4</v>
      </c>
      <c r="D35" s="365">
        <v>17.3</v>
      </c>
    </row>
    <row r="36" spans="2:4" x14ac:dyDescent="0.25">
      <c r="B36" s="380" t="s">
        <v>515</v>
      </c>
      <c r="C36" s="385"/>
      <c r="D36" s="386"/>
    </row>
    <row r="37" spans="2:4" x14ac:dyDescent="0.25">
      <c r="B37" s="94" t="s">
        <v>630</v>
      </c>
      <c r="C37" s="158">
        <v>145.30000000000001</v>
      </c>
      <c r="D37" s="206">
        <v>48.3</v>
      </c>
    </row>
    <row r="38" spans="2:4" x14ac:dyDescent="0.25">
      <c r="B38" s="350" t="s">
        <v>631</v>
      </c>
      <c r="C38" s="371">
        <v>150</v>
      </c>
      <c r="D38" s="365">
        <v>19</v>
      </c>
    </row>
    <row r="39" spans="2:4" x14ac:dyDescent="0.25">
      <c r="B39" s="380" t="s">
        <v>516</v>
      </c>
      <c r="C39" s="383"/>
      <c r="D39" s="384"/>
    </row>
    <row r="40" spans="2:4" x14ac:dyDescent="0.25">
      <c r="B40" s="94" t="s">
        <v>632</v>
      </c>
      <c r="C40" s="158">
        <v>145.30000000000001</v>
      </c>
      <c r="D40" s="206">
        <v>48.8</v>
      </c>
    </row>
    <row r="41" spans="2:4" x14ac:dyDescent="0.25">
      <c r="B41" s="350" t="s">
        <v>633</v>
      </c>
      <c r="C41" s="371">
        <v>147.80000000000001</v>
      </c>
      <c r="D41" s="365">
        <v>30.6</v>
      </c>
    </row>
    <row r="42" spans="2:4" ht="15.75" thickBot="1" x14ac:dyDescent="0.3">
      <c r="B42" s="103" t="s">
        <v>634</v>
      </c>
      <c r="C42" s="387">
        <v>151.6</v>
      </c>
      <c r="D42" s="388">
        <v>13.8</v>
      </c>
    </row>
    <row r="43" spans="2:4" x14ac:dyDescent="0.25">
      <c r="B43" s="22" t="s">
        <v>635</v>
      </c>
      <c r="C43" s="23"/>
      <c r="D43" s="179"/>
    </row>
  </sheetData>
  <mergeCells count="1">
    <mergeCell ref="B4:D4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showGridLines="0" topLeftCell="A37" workbookViewId="0">
      <selection activeCell="B47" sqref="B47"/>
    </sheetView>
  </sheetViews>
  <sheetFormatPr baseColWidth="10" defaultRowHeight="15" x14ac:dyDescent="0.25"/>
  <cols>
    <col min="2" max="2" width="23.140625" customWidth="1"/>
    <col min="3" max="8" width="14.7109375" customWidth="1"/>
  </cols>
  <sheetData>
    <row r="2" spans="2:8" x14ac:dyDescent="0.25">
      <c r="B2" s="601" t="s">
        <v>7</v>
      </c>
    </row>
    <row r="4" spans="2:8" ht="26.25" customHeight="1" x14ac:dyDescent="0.25">
      <c r="B4" s="945" t="s">
        <v>960</v>
      </c>
      <c r="C4" s="945"/>
      <c r="D4" s="945"/>
      <c r="E4" s="945"/>
      <c r="F4" s="945"/>
      <c r="G4" s="945"/>
      <c r="H4" s="945"/>
    </row>
    <row r="5" spans="2:8" x14ac:dyDescent="0.25">
      <c r="B5" s="2" t="s">
        <v>589</v>
      </c>
      <c r="C5" s="32"/>
      <c r="D5" s="32"/>
      <c r="E5" s="32"/>
      <c r="F5" s="32"/>
      <c r="G5" s="32"/>
      <c r="H5" s="32"/>
    </row>
    <row r="6" spans="2:8" ht="15.75" thickBot="1" x14ac:dyDescent="0.3">
      <c r="B6" s="336"/>
      <c r="C6" s="336"/>
      <c r="D6" s="336"/>
      <c r="E6" s="336"/>
      <c r="F6" s="336"/>
      <c r="G6" s="336"/>
      <c r="H6" s="336"/>
    </row>
    <row r="7" spans="2:8" ht="27.75" customHeight="1" x14ac:dyDescent="0.25">
      <c r="B7" s="1064"/>
      <c r="C7" s="1066" t="s">
        <v>590</v>
      </c>
      <c r="D7" s="1066"/>
      <c r="E7" s="1072" t="s">
        <v>591</v>
      </c>
      <c r="F7" s="1072"/>
      <c r="G7" s="1066" t="s">
        <v>592</v>
      </c>
      <c r="H7" s="1071"/>
    </row>
    <row r="8" spans="2:8" x14ac:dyDescent="0.25">
      <c r="B8" s="1065"/>
      <c r="C8" s="337" t="s">
        <v>593</v>
      </c>
      <c r="D8" s="337" t="s">
        <v>19</v>
      </c>
      <c r="E8" s="338" t="s">
        <v>593</v>
      </c>
      <c r="F8" s="338" t="s">
        <v>19</v>
      </c>
      <c r="G8" s="337" t="s">
        <v>593</v>
      </c>
      <c r="H8" s="339" t="s">
        <v>19</v>
      </c>
    </row>
    <row r="9" spans="2:8" x14ac:dyDescent="0.25">
      <c r="B9" s="340" t="s">
        <v>10</v>
      </c>
      <c r="C9" s="341" t="s">
        <v>11</v>
      </c>
      <c r="D9" s="341" t="s">
        <v>12</v>
      </c>
      <c r="E9" s="341" t="s">
        <v>13</v>
      </c>
      <c r="F9" s="341" t="s">
        <v>14</v>
      </c>
      <c r="G9" s="341" t="s">
        <v>15</v>
      </c>
      <c r="H9" s="342" t="s">
        <v>16</v>
      </c>
    </row>
    <row r="10" spans="2:8" x14ac:dyDescent="0.25">
      <c r="B10" s="343" t="s">
        <v>19</v>
      </c>
      <c r="C10" s="344">
        <v>21.2</v>
      </c>
      <c r="D10" s="344">
        <v>49.8</v>
      </c>
      <c r="E10" s="345">
        <v>0.5</v>
      </c>
      <c r="F10" s="345">
        <v>1.4</v>
      </c>
      <c r="G10" s="344">
        <v>2.1</v>
      </c>
      <c r="H10" s="346">
        <v>13.1</v>
      </c>
    </row>
    <row r="11" spans="2:8" x14ac:dyDescent="0.25">
      <c r="B11" s="347" t="s">
        <v>481</v>
      </c>
      <c r="C11" s="348"/>
      <c r="D11" s="348"/>
      <c r="E11" s="348"/>
      <c r="F11" s="348"/>
      <c r="G11" s="348"/>
      <c r="H11" s="349"/>
    </row>
    <row r="12" spans="2:8" x14ac:dyDescent="0.25">
      <c r="B12" s="94" t="s">
        <v>482</v>
      </c>
      <c r="C12" s="222">
        <v>11.6</v>
      </c>
      <c r="D12" s="222">
        <v>34.299999999999997</v>
      </c>
      <c r="E12" s="222">
        <v>0.4</v>
      </c>
      <c r="F12" s="222">
        <v>1</v>
      </c>
      <c r="G12" s="222">
        <v>1.1000000000000001</v>
      </c>
      <c r="H12" s="223">
        <v>8.1999999999999993</v>
      </c>
    </row>
    <row r="13" spans="2:8" x14ac:dyDescent="0.25">
      <c r="B13" s="350" t="s">
        <v>440</v>
      </c>
      <c r="C13" s="351">
        <v>26.7</v>
      </c>
      <c r="D13" s="351">
        <v>58.6</v>
      </c>
      <c r="E13" s="351">
        <v>0.6</v>
      </c>
      <c r="F13" s="351">
        <v>1.6</v>
      </c>
      <c r="G13" s="351">
        <v>2.6</v>
      </c>
      <c r="H13" s="352">
        <v>15.9</v>
      </c>
    </row>
    <row r="14" spans="2:8" x14ac:dyDescent="0.25">
      <c r="B14" s="347" t="s">
        <v>9</v>
      </c>
      <c r="C14" s="348"/>
      <c r="D14" s="348"/>
      <c r="E14" s="348"/>
      <c r="F14" s="348"/>
      <c r="G14" s="348"/>
      <c r="H14" s="349"/>
    </row>
    <row r="15" spans="2:8" x14ac:dyDescent="0.25">
      <c r="B15" s="94" t="s">
        <v>20</v>
      </c>
      <c r="C15" s="222">
        <v>7.9</v>
      </c>
      <c r="D15" s="222">
        <v>26.3</v>
      </c>
      <c r="E15" s="222">
        <v>0.4</v>
      </c>
      <c r="F15" s="222">
        <v>1.4</v>
      </c>
      <c r="G15" s="222">
        <v>1.2</v>
      </c>
      <c r="H15" s="223">
        <v>7.3</v>
      </c>
    </row>
    <row r="16" spans="2:8" x14ac:dyDescent="0.25">
      <c r="B16" s="350" t="s">
        <v>21</v>
      </c>
      <c r="C16" s="351">
        <v>9.1999999999999993</v>
      </c>
      <c r="D16" s="351">
        <v>25.3</v>
      </c>
      <c r="E16" s="351">
        <v>1</v>
      </c>
      <c r="F16" s="351">
        <v>1.7</v>
      </c>
      <c r="G16" s="351">
        <v>1.3</v>
      </c>
      <c r="H16" s="352">
        <v>8</v>
      </c>
    </row>
    <row r="17" spans="2:8" x14ac:dyDescent="0.25">
      <c r="B17" s="94" t="s">
        <v>22</v>
      </c>
      <c r="C17" s="222">
        <v>17.7</v>
      </c>
      <c r="D17" s="222">
        <v>51.4</v>
      </c>
      <c r="E17" s="222">
        <v>1.4</v>
      </c>
      <c r="F17" s="222">
        <v>1.6</v>
      </c>
      <c r="G17" s="222">
        <v>0.8</v>
      </c>
      <c r="H17" s="223">
        <v>8.5</v>
      </c>
    </row>
    <row r="18" spans="2:8" x14ac:dyDescent="0.25">
      <c r="B18" s="350" t="s">
        <v>23</v>
      </c>
      <c r="C18" s="351">
        <v>23.8</v>
      </c>
      <c r="D18" s="351">
        <v>61.2</v>
      </c>
      <c r="E18" s="351">
        <v>0.8</v>
      </c>
      <c r="F18" s="351">
        <v>1.2</v>
      </c>
      <c r="G18" s="351">
        <v>3.3</v>
      </c>
      <c r="H18" s="352">
        <v>14.5</v>
      </c>
    </row>
    <row r="19" spans="2:8" x14ac:dyDescent="0.25">
      <c r="B19" s="94" t="s">
        <v>24</v>
      </c>
      <c r="C19" s="222">
        <v>10.3</v>
      </c>
      <c r="D19" s="222">
        <v>32.4</v>
      </c>
      <c r="E19" s="222">
        <v>0.2</v>
      </c>
      <c r="F19" s="222">
        <v>0.8</v>
      </c>
      <c r="G19" s="222">
        <v>0.5</v>
      </c>
      <c r="H19" s="223">
        <v>10.199999999999999</v>
      </c>
    </row>
    <row r="20" spans="2:8" x14ac:dyDescent="0.25">
      <c r="B20" s="350" t="s">
        <v>25</v>
      </c>
      <c r="C20" s="351">
        <v>10.1</v>
      </c>
      <c r="D20" s="351">
        <v>28.9</v>
      </c>
      <c r="E20" s="351">
        <v>0.8</v>
      </c>
      <c r="F20" s="351">
        <v>1.7</v>
      </c>
      <c r="G20" s="351">
        <v>0.6</v>
      </c>
      <c r="H20" s="352">
        <v>7.7</v>
      </c>
    </row>
    <row r="21" spans="2:8" x14ac:dyDescent="0.25">
      <c r="B21" s="94" t="s">
        <v>26</v>
      </c>
      <c r="C21" s="222">
        <v>36.4</v>
      </c>
      <c r="D21" s="222">
        <v>72.3</v>
      </c>
      <c r="E21" s="222">
        <v>1</v>
      </c>
      <c r="F21" s="222">
        <v>1</v>
      </c>
      <c r="G21" s="222">
        <v>2.6</v>
      </c>
      <c r="H21" s="223">
        <v>17.3</v>
      </c>
    </row>
    <row r="22" spans="2:8" x14ac:dyDescent="0.25">
      <c r="B22" s="350" t="s">
        <v>27</v>
      </c>
      <c r="C22" s="351">
        <v>42.8</v>
      </c>
      <c r="D22" s="351">
        <v>82.2</v>
      </c>
      <c r="E22" s="351">
        <v>0.5</v>
      </c>
      <c r="F22" s="351">
        <v>0.9</v>
      </c>
      <c r="G22" s="351">
        <v>3.1</v>
      </c>
      <c r="H22" s="352">
        <v>24.5</v>
      </c>
    </row>
    <row r="23" spans="2:8" x14ac:dyDescent="0.25">
      <c r="B23" s="94" t="s">
        <v>28</v>
      </c>
      <c r="C23" s="222">
        <v>13.1</v>
      </c>
      <c r="D23" s="222">
        <v>43.1</v>
      </c>
      <c r="E23" s="222">
        <v>0.6</v>
      </c>
      <c r="F23" s="222">
        <v>1.5</v>
      </c>
      <c r="G23" s="222">
        <v>1</v>
      </c>
      <c r="H23" s="223">
        <v>10</v>
      </c>
    </row>
    <row r="24" spans="2:8" x14ac:dyDescent="0.25">
      <c r="B24" s="350" t="s">
        <v>29</v>
      </c>
      <c r="C24" s="351">
        <v>13.3</v>
      </c>
      <c r="D24" s="351">
        <v>43.5</v>
      </c>
      <c r="E24" s="351">
        <v>1</v>
      </c>
      <c r="F24" s="351">
        <v>2.2999999999999998</v>
      </c>
      <c r="G24" s="351">
        <v>1.7</v>
      </c>
      <c r="H24" s="352">
        <v>12.5</v>
      </c>
    </row>
    <row r="25" spans="2:8" x14ac:dyDescent="0.25">
      <c r="B25" s="94" t="s">
        <v>30</v>
      </c>
      <c r="C25" s="222">
        <v>10.5</v>
      </c>
      <c r="D25" s="222">
        <v>34.6</v>
      </c>
      <c r="E25" s="222">
        <v>0</v>
      </c>
      <c r="F25" s="222">
        <v>2.2999999999999998</v>
      </c>
      <c r="G25" s="222">
        <v>2.5</v>
      </c>
      <c r="H25" s="223">
        <v>11.5</v>
      </c>
    </row>
    <row r="26" spans="2:8" x14ac:dyDescent="0.25">
      <c r="B26" s="350" t="s">
        <v>31</v>
      </c>
      <c r="C26" s="351">
        <v>21.5</v>
      </c>
      <c r="D26" s="351">
        <v>53.5</v>
      </c>
      <c r="E26" s="351">
        <v>1.8</v>
      </c>
      <c r="F26" s="351">
        <v>2.9</v>
      </c>
      <c r="G26" s="351">
        <v>1</v>
      </c>
      <c r="H26" s="352">
        <v>14.4</v>
      </c>
    </row>
    <row r="27" spans="2:8" x14ac:dyDescent="0.25">
      <c r="B27" s="94" t="s">
        <v>32</v>
      </c>
      <c r="C27" s="222">
        <v>36.5</v>
      </c>
      <c r="D27" s="222">
        <v>69.5</v>
      </c>
      <c r="E27" s="222">
        <v>0.1</v>
      </c>
      <c r="F27" s="222">
        <v>1</v>
      </c>
      <c r="G27" s="222">
        <v>4.2</v>
      </c>
      <c r="H27" s="223">
        <v>20.8</v>
      </c>
    </row>
    <row r="28" spans="2:8" x14ac:dyDescent="0.25">
      <c r="B28" s="350" t="s">
        <v>33</v>
      </c>
      <c r="C28" s="351">
        <v>39.4</v>
      </c>
      <c r="D28" s="351">
        <v>72.2</v>
      </c>
      <c r="E28" s="351">
        <v>0.6</v>
      </c>
      <c r="F28" s="351">
        <v>1</v>
      </c>
      <c r="G28" s="351">
        <v>4.5</v>
      </c>
      <c r="H28" s="352">
        <v>21.5</v>
      </c>
    </row>
    <row r="29" spans="2:8" x14ac:dyDescent="0.25">
      <c r="B29" s="94" t="s">
        <v>34</v>
      </c>
      <c r="C29" s="222">
        <v>29</v>
      </c>
      <c r="D29" s="222">
        <v>59.4</v>
      </c>
      <c r="E29" s="222">
        <v>0</v>
      </c>
      <c r="F29" s="222">
        <v>1.6</v>
      </c>
      <c r="G29" s="222">
        <v>3</v>
      </c>
      <c r="H29" s="223">
        <v>14.9</v>
      </c>
    </row>
    <row r="30" spans="2:8" x14ac:dyDescent="0.25">
      <c r="B30" s="350" t="s">
        <v>35</v>
      </c>
      <c r="C30" s="351">
        <v>24.6</v>
      </c>
      <c r="D30" s="351">
        <v>59.4</v>
      </c>
      <c r="E30" s="351">
        <v>0.1</v>
      </c>
      <c r="F30" s="351">
        <v>1.1000000000000001</v>
      </c>
      <c r="G30" s="351">
        <v>1.3</v>
      </c>
      <c r="H30" s="352">
        <v>9.3000000000000007</v>
      </c>
    </row>
    <row r="31" spans="2:8" x14ac:dyDescent="0.25">
      <c r="B31" s="94" t="s">
        <v>36</v>
      </c>
      <c r="C31" s="222">
        <v>13.2</v>
      </c>
      <c r="D31" s="222">
        <v>41.9</v>
      </c>
      <c r="E31" s="222">
        <v>0.4</v>
      </c>
      <c r="F31" s="222">
        <v>1</v>
      </c>
      <c r="G31" s="222">
        <v>0.6</v>
      </c>
      <c r="H31" s="223">
        <v>9</v>
      </c>
    </row>
    <row r="32" spans="2:8" x14ac:dyDescent="0.25">
      <c r="B32" s="350" t="s">
        <v>37</v>
      </c>
      <c r="C32" s="351">
        <v>12.3</v>
      </c>
      <c r="D32" s="351">
        <v>40.4</v>
      </c>
      <c r="E32" s="351">
        <v>0.4</v>
      </c>
      <c r="F32" s="351">
        <v>2.8</v>
      </c>
      <c r="G32" s="351">
        <v>3.5</v>
      </c>
      <c r="H32" s="352">
        <v>13.2</v>
      </c>
    </row>
    <row r="33" spans="2:8" x14ac:dyDescent="0.25">
      <c r="B33" s="94" t="s">
        <v>38</v>
      </c>
      <c r="C33" s="222">
        <v>21.3</v>
      </c>
      <c r="D33" s="222">
        <v>45.9</v>
      </c>
      <c r="E33" s="222">
        <v>0</v>
      </c>
      <c r="F33" s="222">
        <v>0.4</v>
      </c>
      <c r="G33" s="222">
        <v>3.7</v>
      </c>
      <c r="H33" s="223">
        <v>16</v>
      </c>
    </row>
    <row r="34" spans="2:8" x14ac:dyDescent="0.25">
      <c r="B34" s="350" t="s">
        <v>39</v>
      </c>
      <c r="C34" s="351">
        <v>29.1</v>
      </c>
      <c r="D34" s="351">
        <v>61.8</v>
      </c>
      <c r="E34" s="351">
        <v>0.4</v>
      </c>
      <c r="F34" s="351">
        <v>1.2</v>
      </c>
      <c r="G34" s="351">
        <v>3.7</v>
      </c>
      <c r="H34" s="352">
        <v>16.899999999999999</v>
      </c>
    </row>
    <row r="35" spans="2:8" x14ac:dyDescent="0.25">
      <c r="B35" s="94" t="s">
        <v>40</v>
      </c>
      <c r="C35" s="222">
        <v>22.9</v>
      </c>
      <c r="D35" s="222">
        <v>49.3</v>
      </c>
      <c r="E35" s="222">
        <v>0</v>
      </c>
      <c r="F35" s="222">
        <v>0.2</v>
      </c>
      <c r="G35" s="222">
        <v>1.4</v>
      </c>
      <c r="H35" s="223">
        <v>11.6</v>
      </c>
    </row>
    <row r="36" spans="2:8" x14ac:dyDescent="0.25">
      <c r="B36" s="350" t="s">
        <v>41</v>
      </c>
      <c r="C36" s="351">
        <v>14</v>
      </c>
      <c r="D36" s="351">
        <v>36.799999999999997</v>
      </c>
      <c r="E36" s="351">
        <v>0.5</v>
      </c>
      <c r="F36" s="351">
        <v>1.8</v>
      </c>
      <c r="G36" s="351">
        <v>0.8</v>
      </c>
      <c r="H36" s="352">
        <v>10.5</v>
      </c>
    </row>
    <row r="37" spans="2:8" x14ac:dyDescent="0.25">
      <c r="B37" s="347" t="s">
        <v>515</v>
      </c>
      <c r="C37" s="348"/>
      <c r="D37" s="348"/>
      <c r="E37" s="348"/>
      <c r="F37" s="348"/>
      <c r="G37" s="347"/>
      <c r="H37" s="349"/>
    </row>
    <row r="38" spans="2:8" x14ac:dyDescent="0.25">
      <c r="B38" s="94" t="s">
        <v>441</v>
      </c>
      <c r="C38" s="222">
        <v>31.3</v>
      </c>
      <c r="D38" s="222">
        <v>65.900000000000006</v>
      </c>
      <c r="E38" s="222">
        <v>0.5</v>
      </c>
      <c r="F38" s="222">
        <v>1.3</v>
      </c>
      <c r="G38" s="94">
        <v>3</v>
      </c>
      <c r="H38" s="223">
        <v>16.8</v>
      </c>
    </row>
    <row r="39" spans="2:8" x14ac:dyDescent="0.25">
      <c r="B39" s="350" t="s">
        <v>492</v>
      </c>
      <c r="C39" s="351">
        <v>12.7</v>
      </c>
      <c r="D39" s="351">
        <v>36.200000000000003</v>
      </c>
      <c r="E39" s="351">
        <v>0.5</v>
      </c>
      <c r="F39" s="351">
        <v>1.5</v>
      </c>
      <c r="G39" s="350">
        <v>1.3</v>
      </c>
      <c r="H39" s="352">
        <v>10.1</v>
      </c>
    </row>
    <row r="40" spans="2:8" x14ac:dyDescent="0.25">
      <c r="B40" s="347" t="s">
        <v>516</v>
      </c>
      <c r="C40" s="348"/>
      <c r="D40" s="348"/>
      <c r="E40" s="348"/>
      <c r="F40" s="348"/>
      <c r="G40" s="347"/>
      <c r="H40" s="349"/>
    </row>
    <row r="41" spans="2:8" x14ac:dyDescent="0.25">
      <c r="B41" s="94" t="s">
        <v>494</v>
      </c>
      <c r="C41" s="222">
        <v>35.9</v>
      </c>
      <c r="D41" s="222">
        <v>69.3</v>
      </c>
      <c r="E41" s="222">
        <v>0.8</v>
      </c>
      <c r="F41" s="222">
        <v>1.6</v>
      </c>
      <c r="G41" s="94">
        <v>3.5</v>
      </c>
      <c r="H41" s="223">
        <v>19.899999999999999</v>
      </c>
    </row>
    <row r="42" spans="2:8" x14ac:dyDescent="0.25">
      <c r="B42" s="350" t="s">
        <v>495</v>
      </c>
      <c r="C42" s="351">
        <v>19.100000000000001</v>
      </c>
      <c r="D42" s="351">
        <v>50.3</v>
      </c>
      <c r="E42" s="351">
        <v>0.5</v>
      </c>
      <c r="F42" s="351">
        <v>1.4</v>
      </c>
      <c r="G42" s="350">
        <v>1.8</v>
      </c>
      <c r="H42" s="352">
        <v>12.6</v>
      </c>
    </row>
    <row r="43" spans="2:8" x14ac:dyDescent="0.25">
      <c r="B43" s="94" t="s">
        <v>496</v>
      </c>
      <c r="C43" s="222">
        <v>5.7</v>
      </c>
      <c r="D43" s="222">
        <v>21.2</v>
      </c>
      <c r="E43" s="222">
        <v>0.2</v>
      </c>
      <c r="F43" s="222">
        <v>1.1000000000000001</v>
      </c>
      <c r="G43" s="94">
        <v>0.8</v>
      </c>
      <c r="H43" s="223">
        <v>5.0999999999999996</v>
      </c>
    </row>
    <row r="44" spans="2:8" ht="15.75" thickBot="1" x14ac:dyDescent="0.3">
      <c r="B44" s="353" t="s">
        <v>497</v>
      </c>
      <c r="C44" s="354">
        <v>3.7</v>
      </c>
      <c r="D44" s="354">
        <v>14.1</v>
      </c>
      <c r="E44" s="354">
        <v>0.6</v>
      </c>
      <c r="F44" s="354">
        <v>0.6</v>
      </c>
      <c r="G44" s="353">
        <v>0.5</v>
      </c>
      <c r="H44" s="355">
        <v>2.1</v>
      </c>
    </row>
    <row r="45" spans="2:8" x14ac:dyDescent="0.25">
      <c r="B45" s="22" t="s">
        <v>594</v>
      </c>
      <c r="C45" s="22"/>
      <c r="D45" s="22"/>
      <c r="E45" s="22"/>
      <c r="F45" s="22"/>
      <c r="G45" s="22"/>
      <c r="H45" s="22"/>
    </row>
    <row r="46" spans="2:8" x14ac:dyDescent="0.25">
      <c r="B46" s="356" t="s">
        <v>595</v>
      </c>
      <c r="C46" s="2"/>
      <c r="D46" s="2"/>
      <c r="E46" s="2"/>
      <c r="F46" s="2"/>
      <c r="G46" s="2"/>
      <c r="H46" s="2"/>
    </row>
    <row r="47" spans="2:8" x14ac:dyDescent="0.25">
      <c r="B47" s="356" t="s">
        <v>596</v>
      </c>
      <c r="C47" s="2"/>
      <c r="D47" s="2"/>
      <c r="E47" s="2"/>
      <c r="F47" s="2"/>
      <c r="G47" s="2"/>
      <c r="H47" s="2"/>
    </row>
  </sheetData>
  <mergeCells count="5">
    <mergeCell ref="B4:H4"/>
    <mergeCell ref="B7:B8"/>
    <mergeCell ref="C7:D7"/>
    <mergeCell ref="E7:F7"/>
    <mergeCell ref="G7:H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showGridLines="0" topLeftCell="A28" workbookViewId="0">
      <selection activeCell="B44" sqref="B44:C44"/>
    </sheetView>
  </sheetViews>
  <sheetFormatPr baseColWidth="10" defaultRowHeight="15" x14ac:dyDescent="0.25"/>
  <cols>
    <col min="2" max="2" width="22.28515625" customWidth="1"/>
    <col min="3" max="3" width="20.85546875" customWidth="1"/>
  </cols>
  <sheetData>
    <row r="2" spans="2:3" x14ac:dyDescent="0.25">
      <c r="B2" s="601" t="s">
        <v>7</v>
      </c>
    </row>
    <row r="4" spans="2:3" ht="39" customHeight="1" x14ac:dyDescent="0.25">
      <c r="B4" s="945" t="s">
        <v>961</v>
      </c>
      <c r="C4" s="945"/>
    </row>
    <row r="5" spans="2:3" x14ac:dyDescent="0.25">
      <c r="B5" s="2" t="s">
        <v>476</v>
      </c>
      <c r="C5" s="32"/>
    </row>
    <row r="6" spans="2:3" ht="15.75" thickBot="1" x14ac:dyDescent="0.3">
      <c r="B6" s="357"/>
      <c r="C6" s="357"/>
    </row>
    <row r="7" spans="2:3" x14ac:dyDescent="0.25">
      <c r="B7" s="358"/>
      <c r="C7" s="359" t="s">
        <v>597</v>
      </c>
    </row>
    <row r="8" spans="2:3" x14ac:dyDescent="0.25">
      <c r="B8" s="360"/>
      <c r="C8" s="361"/>
    </row>
    <row r="9" spans="2:3" x14ac:dyDescent="0.25">
      <c r="B9" s="362" t="s">
        <v>44</v>
      </c>
      <c r="C9" s="363">
        <v>47.7</v>
      </c>
    </row>
    <row r="10" spans="2:3" x14ac:dyDescent="0.25">
      <c r="B10" s="347" t="s">
        <v>481</v>
      </c>
      <c r="C10" s="364"/>
    </row>
    <row r="11" spans="2:3" x14ac:dyDescent="0.25">
      <c r="B11" s="94" t="s">
        <v>482</v>
      </c>
      <c r="C11" s="206">
        <v>46.2</v>
      </c>
    </row>
    <row r="12" spans="2:3" x14ac:dyDescent="0.25">
      <c r="B12" s="350" t="s">
        <v>440</v>
      </c>
      <c r="C12" s="365">
        <v>48.6</v>
      </c>
    </row>
    <row r="13" spans="2:3" x14ac:dyDescent="0.25">
      <c r="B13" s="347" t="s">
        <v>9</v>
      </c>
      <c r="C13" s="364"/>
    </row>
    <row r="14" spans="2:3" x14ac:dyDescent="0.25">
      <c r="B14" s="94" t="s">
        <v>20</v>
      </c>
      <c r="C14" s="206">
        <v>40.700000000000003</v>
      </c>
    </row>
    <row r="15" spans="2:3" x14ac:dyDescent="0.25">
      <c r="B15" s="350" t="s">
        <v>21</v>
      </c>
      <c r="C15" s="365">
        <v>37.799999999999997</v>
      </c>
    </row>
    <row r="16" spans="2:3" x14ac:dyDescent="0.25">
      <c r="B16" s="94" t="s">
        <v>22</v>
      </c>
      <c r="C16" s="206">
        <v>54.2</v>
      </c>
    </row>
    <row r="17" spans="2:3" x14ac:dyDescent="0.25">
      <c r="B17" s="350" t="s">
        <v>23</v>
      </c>
      <c r="C17" s="365">
        <v>53.5</v>
      </c>
    </row>
    <row r="18" spans="2:3" x14ac:dyDescent="0.25">
      <c r="B18" s="94" t="s">
        <v>24</v>
      </c>
      <c r="C18" s="206">
        <v>50.2</v>
      </c>
    </row>
    <row r="19" spans="2:3" x14ac:dyDescent="0.25">
      <c r="B19" s="350" t="s">
        <v>25</v>
      </c>
      <c r="C19" s="365">
        <v>51.4</v>
      </c>
    </row>
    <row r="20" spans="2:3" x14ac:dyDescent="0.25">
      <c r="B20" s="94" t="s">
        <v>26</v>
      </c>
      <c r="C20" s="206">
        <v>56.1</v>
      </c>
    </row>
    <row r="21" spans="2:3" x14ac:dyDescent="0.25">
      <c r="B21" s="350" t="s">
        <v>27</v>
      </c>
      <c r="C21" s="365">
        <v>62.2</v>
      </c>
    </row>
    <row r="22" spans="2:3" x14ac:dyDescent="0.25">
      <c r="B22" s="94" t="s">
        <v>28</v>
      </c>
      <c r="C22" s="206">
        <v>40.200000000000003</v>
      </c>
    </row>
    <row r="23" spans="2:3" x14ac:dyDescent="0.25">
      <c r="B23" s="350" t="s">
        <v>29</v>
      </c>
      <c r="C23" s="365">
        <v>37.700000000000003</v>
      </c>
    </row>
    <row r="24" spans="2:3" x14ac:dyDescent="0.25">
      <c r="B24" s="94" t="s">
        <v>30</v>
      </c>
      <c r="C24" s="206">
        <v>45.3</v>
      </c>
    </row>
    <row r="25" spans="2:3" x14ac:dyDescent="0.25">
      <c r="B25" s="350" t="s">
        <v>31</v>
      </c>
      <c r="C25" s="365">
        <v>52.6</v>
      </c>
    </row>
    <row r="26" spans="2:3" x14ac:dyDescent="0.25">
      <c r="B26" s="94" t="s">
        <v>32</v>
      </c>
      <c r="C26" s="206">
        <v>47.7</v>
      </c>
    </row>
    <row r="27" spans="2:3" x14ac:dyDescent="0.25">
      <c r="B27" s="350" t="s">
        <v>33</v>
      </c>
      <c r="C27" s="365">
        <v>47.4</v>
      </c>
    </row>
    <row r="28" spans="2:3" x14ac:dyDescent="0.25">
      <c r="B28" s="94" t="s">
        <v>34</v>
      </c>
      <c r="C28" s="206">
        <v>49.8</v>
      </c>
    </row>
    <row r="29" spans="2:3" x14ac:dyDescent="0.25">
      <c r="B29" s="350" t="s">
        <v>35</v>
      </c>
      <c r="C29" s="365">
        <v>46.1</v>
      </c>
    </row>
    <row r="30" spans="2:3" x14ac:dyDescent="0.25">
      <c r="B30" s="94" t="s">
        <v>36</v>
      </c>
      <c r="C30" s="206">
        <v>48.5</v>
      </c>
    </row>
    <row r="31" spans="2:3" x14ac:dyDescent="0.25">
      <c r="B31" s="350" t="s">
        <v>37</v>
      </c>
      <c r="C31" s="365">
        <v>53</v>
      </c>
    </row>
    <row r="32" spans="2:3" x14ac:dyDescent="0.25">
      <c r="B32" s="94" t="s">
        <v>38</v>
      </c>
      <c r="C32" s="206">
        <v>53.7</v>
      </c>
    </row>
    <row r="33" spans="2:3" x14ac:dyDescent="0.25">
      <c r="B33" s="350" t="s">
        <v>39</v>
      </c>
      <c r="C33" s="365">
        <v>55.5</v>
      </c>
    </row>
    <row r="34" spans="2:3" x14ac:dyDescent="0.25">
      <c r="B34" s="94" t="s">
        <v>40</v>
      </c>
      <c r="C34" s="206">
        <v>43.9</v>
      </c>
    </row>
    <row r="35" spans="2:3" x14ac:dyDescent="0.25">
      <c r="B35" s="350" t="s">
        <v>41</v>
      </c>
      <c r="C35" s="365">
        <v>50.3</v>
      </c>
    </row>
    <row r="36" spans="2:3" x14ac:dyDescent="0.25">
      <c r="B36" s="347" t="s">
        <v>515</v>
      </c>
      <c r="C36" s="364"/>
    </row>
    <row r="37" spans="2:3" x14ac:dyDescent="0.25">
      <c r="B37" s="94" t="s">
        <v>441</v>
      </c>
      <c r="C37" s="206">
        <v>49.5</v>
      </c>
    </row>
    <row r="38" spans="2:3" x14ac:dyDescent="0.25">
      <c r="B38" s="350" t="s">
        <v>492</v>
      </c>
      <c r="C38" s="365">
        <v>46.3</v>
      </c>
    </row>
    <row r="39" spans="2:3" x14ac:dyDescent="0.25">
      <c r="B39" s="347" t="s">
        <v>516</v>
      </c>
      <c r="C39" s="364"/>
    </row>
    <row r="40" spans="2:3" x14ac:dyDescent="0.25">
      <c r="B40" s="94" t="s">
        <v>494</v>
      </c>
      <c r="C40" s="206">
        <v>48.3</v>
      </c>
    </row>
    <row r="41" spans="2:3" x14ac:dyDescent="0.25">
      <c r="B41" s="350" t="s">
        <v>495</v>
      </c>
      <c r="C41" s="365">
        <v>49.2</v>
      </c>
    </row>
    <row r="42" spans="2:3" x14ac:dyDescent="0.25">
      <c r="B42" s="94" t="s">
        <v>496</v>
      </c>
      <c r="C42" s="206">
        <v>44</v>
      </c>
    </row>
    <row r="43" spans="2:3" ht="15.75" thickBot="1" x14ac:dyDescent="0.3">
      <c r="B43" s="353" t="s">
        <v>497</v>
      </c>
      <c r="C43" s="366">
        <v>36</v>
      </c>
    </row>
    <row r="44" spans="2:3" ht="27.75" customHeight="1" x14ac:dyDescent="0.25">
      <c r="B44" s="1073" t="s">
        <v>594</v>
      </c>
      <c r="C44" s="1073"/>
    </row>
  </sheetData>
  <mergeCells count="2">
    <mergeCell ref="B4:C4"/>
    <mergeCell ref="B44:C44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showGridLines="0" topLeftCell="A28" workbookViewId="0">
      <selection activeCell="G48" sqref="G48"/>
    </sheetView>
  </sheetViews>
  <sheetFormatPr baseColWidth="10" defaultRowHeight="15" x14ac:dyDescent="0.25"/>
  <cols>
    <col min="2" max="2" width="24" customWidth="1"/>
    <col min="3" max="5" width="13.42578125" customWidth="1"/>
  </cols>
  <sheetData>
    <row r="2" spans="2:5" x14ac:dyDescent="0.25">
      <c r="B2" s="601" t="s">
        <v>7</v>
      </c>
    </row>
    <row r="4" spans="2:5" ht="29.25" customHeight="1" x14ac:dyDescent="0.25">
      <c r="B4" s="945" t="s">
        <v>641</v>
      </c>
      <c r="C4" s="945"/>
      <c r="D4" s="945"/>
      <c r="E4" s="945"/>
    </row>
    <row r="5" spans="2:5" x14ac:dyDescent="0.25">
      <c r="B5" s="2" t="s">
        <v>589</v>
      </c>
      <c r="C5" s="23"/>
      <c r="D5" s="32"/>
      <c r="E5" s="23"/>
    </row>
    <row r="6" spans="2:5" ht="15.75" thickBot="1" x14ac:dyDescent="0.3">
      <c r="B6" s="357"/>
      <c r="C6" s="180"/>
      <c r="D6" s="357"/>
      <c r="E6" s="180"/>
    </row>
    <row r="7" spans="2:5" ht="24" x14ac:dyDescent="0.25">
      <c r="B7" s="395"/>
      <c r="C7" s="396" t="s">
        <v>642</v>
      </c>
      <c r="D7" s="397" t="s">
        <v>643</v>
      </c>
      <c r="E7" s="398" t="s">
        <v>644</v>
      </c>
    </row>
    <row r="8" spans="2:5" x14ac:dyDescent="0.25">
      <c r="B8" s="399" t="s">
        <v>10</v>
      </c>
      <c r="C8" s="399" t="s">
        <v>11</v>
      </c>
      <c r="D8" s="399" t="s">
        <v>12</v>
      </c>
      <c r="E8" s="400" t="s">
        <v>13</v>
      </c>
    </row>
    <row r="9" spans="2:5" x14ac:dyDescent="0.25">
      <c r="B9" s="362" t="s">
        <v>19</v>
      </c>
      <c r="C9" s="401">
        <v>11.4</v>
      </c>
      <c r="D9" s="402">
        <v>88.1</v>
      </c>
      <c r="E9" s="403">
        <v>0.5</v>
      </c>
    </row>
    <row r="10" spans="2:5" x14ac:dyDescent="0.25">
      <c r="B10" s="347" t="s">
        <v>481</v>
      </c>
      <c r="C10" s="348"/>
      <c r="D10" s="348"/>
      <c r="E10" s="349"/>
    </row>
    <row r="11" spans="2:5" x14ac:dyDescent="0.25">
      <c r="B11" s="94" t="s">
        <v>482</v>
      </c>
      <c r="C11" s="158">
        <v>12.6</v>
      </c>
      <c r="D11" s="158">
        <v>86.9</v>
      </c>
      <c r="E11" s="206">
        <v>0.5</v>
      </c>
    </row>
    <row r="12" spans="2:5" x14ac:dyDescent="0.25">
      <c r="B12" s="350" t="s">
        <v>440</v>
      </c>
      <c r="C12" s="371">
        <v>10.6</v>
      </c>
      <c r="D12" s="371">
        <v>88.9</v>
      </c>
      <c r="E12" s="365">
        <v>0.5</v>
      </c>
    </row>
    <row r="13" spans="2:5" x14ac:dyDescent="0.25">
      <c r="B13" s="347" t="s">
        <v>607</v>
      </c>
      <c r="C13" s="370"/>
      <c r="D13" s="370"/>
      <c r="E13" s="364"/>
    </row>
    <row r="14" spans="2:5" x14ac:dyDescent="0.25">
      <c r="B14" s="94" t="s">
        <v>20</v>
      </c>
      <c r="C14" s="158">
        <v>13.7</v>
      </c>
      <c r="D14" s="158">
        <v>85.7</v>
      </c>
      <c r="E14" s="206">
        <v>0.6</v>
      </c>
    </row>
    <row r="15" spans="2:5" x14ac:dyDescent="0.25">
      <c r="B15" s="350" t="s">
        <v>21</v>
      </c>
      <c r="C15" s="371">
        <v>13.7</v>
      </c>
      <c r="D15" s="371">
        <v>85.1</v>
      </c>
      <c r="E15" s="365">
        <v>1.2</v>
      </c>
    </row>
    <row r="16" spans="2:5" x14ac:dyDescent="0.25">
      <c r="B16" s="94" t="s">
        <v>22</v>
      </c>
      <c r="C16" s="158">
        <v>14.6</v>
      </c>
      <c r="D16" s="158">
        <v>85.4</v>
      </c>
      <c r="E16" s="206">
        <v>0</v>
      </c>
    </row>
    <row r="17" spans="2:5" x14ac:dyDescent="0.25">
      <c r="B17" s="350" t="s">
        <v>23</v>
      </c>
      <c r="C17" s="371">
        <v>9.1</v>
      </c>
      <c r="D17" s="371">
        <v>90.9</v>
      </c>
      <c r="E17" s="365">
        <v>0</v>
      </c>
    </row>
    <row r="18" spans="2:5" x14ac:dyDescent="0.25">
      <c r="B18" s="94" t="s">
        <v>24</v>
      </c>
      <c r="C18" s="158">
        <v>10.3</v>
      </c>
      <c r="D18" s="158">
        <v>89.2</v>
      </c>
      <c r="E18" s="206">
        <v>0.6</v>
      </c>
    </row>
    <row r="19" spans="2:5" x14ac:dyDescent="0.25">
      <c r="B19" s="350" t="s">
        <v>25</v>
      </c>
      <c r="C19" s="371">
        <v>6.8</v>
      </c>
      <c r="D19" s="371">
        <v>92.4</v>
      </c>
      <c r="E19" s="365">
        <v>0.8</v>
      </c>
    </row>
    <row r="20" spans="2:5" x14ac:dyDescent="0.25">
      <c r="B20" s="94" t="s">
        <v>26</v>
      </c>
      <c r="C20" s="158">
        <v>10.8</v>
      </c>
      <c r="D20" s="158">
        <v>88.4</v>
      </c>
      <c r="E20" s="206">
        <v>0.8</v>
      </c>
    </row>
    <row r="21" spans="2:5" x14ac:dyDescent="0.25">
      <c r="B21" s="350" t="s">
        <v>27</v>
      </c>
      <c r="C21" s="371">
        <v>11.7</v>
      </c>
      <c r="D21" s="371">
        <v>88.2</v>
      </c>
      <c r="E21" s="365">
        <v>0.2</v>
      </c>
    </row>
    <row r="22" spans="2:5" x14ac:dyDescent="0.25">
      <c r="B22" s="94" t="s">
        <v>28</v>
      </c>
      <c r="C22" s="158">
        <v>14.7</v>
      </c>
      <c r="D22" s="158">
        <v>85.3</v>
      </c>
      <c r="E22" s="206">
        <v>0</v>
      </c>
    </row>
    <row r="23" spans="2:5" x14ac:dyDescent="0.25">
      <c r="B23" s="350" t="s">
        <v>29</v>
      </c>
      <c r="C23" s="371">
        <v>5.6</v>
      </c>
      <c r="D23" s="371">
        <v>94.3</v>
      </c>
      <c r="E23" s="365">
        <v>0.2</v>
      </c>
    </row>
    <row r="24" spans="2:5" x14ac:dyDescent="0.25">
      <c r="B24" s="94" t="s">
        <v>30</v>
      </c>
      <c r="C24" s="158">
        <v>6.7</v>
      </c>
      <c r="D24" s="158">
        <v>93.3</v>
      </c>
      <c r="E24" s="206">
        <v>0</v>
      </c>
    </row>
    <row r="25" spans="2:5" x14ac:dyDescent="0.25">
      <c r="B25" s="350" t="s">
        <v>31</v>
      </c>
      <c r="C25" s="371">
        <v>9.4</v>
      </c>
      <c r="D25" s="371">
        <v>90</v>
      </c>
      <c r="E25" s="365">
        <v>0.6</v>
      </c>
    </row>
    <row r="26" spans="2:5" x14ac:dyDescent="0.25">
      <c r="B26" s="94" t="s">
        <v>32</v>
      </c>
      <c r="C26" s="158">
        <v>10.1</v>
      </c>
      <c r="D26" s="158">
        <v>89.1</v>
      </c>
      <c r="E26" s="206">
        <v>0.8</v>
      </c>
    </row>
    <row r="27" spans="2:5" x14ac:dyDescent="0.25">
      <c r="B27" s="350" t="s">
        <v>33</v>
      </c>
      <c r="C27" s="371">
        <v>11.8</v>
      </c>
      <c r="D27" s="371">
        <v>86.7</v>
      </c>
      <c r="E27" s="365">
        <v>1.5</v>
      </c>
    </row>
    <row r="28" spans="2:5" x14ac:dyDescent="0.25">
      <c r="B28" s="94" t="s">
        <v>34</v>
      </c>
      <c r="C28" s="158">
        <v>18.7</v>
      </c>
      <c r="D28" s="158">
        <v>80.7</v>
      </c>
      <c r="E28" s="206">
        <v>0.6</v>
      </c>
    </row>
    <row r="29" spans="2:5" x14ac:dyDescent="0.25">
      <c r="B29" s="350" t="s">
        <v>35</v>
      </c>
      <c r="C29" s="371">
        <v>12.9</v>
      </c>
      <c r="D29" s="371">
        <v>86.9</v>
      </c>
      <c r="E29" s="365">
        <v>0.1</v>
      </c>
    </row>
    <row r="30" spans="2:5" x14ac:dyDescent="0.25">
      <c r="B30" s="94" t="s">
        <v>36</v>
      </c>
      <c r="C30" s="158">
        <v>9.6999999999999993</v>
      </c>
      <c r="D30" s="158">
        <v>89.6</v>
      </c>
      <c r="E30" s="206">
        <v>0.8</v>
      </c>
    </row>
    <row r="31" spans="2:5" x14ac:dyDescent="0.25">
      <c r="B31" s="350" t="s">
        <v>37</v>
      </c>
      <c r="C31" s="371">
        <v>7.5</v>
      </c>
      <c r="D31" s="371">
        <v>92.5</v>
      </c>
      <c r="E31" s="365">
        <v>0</v>
      </c>
    </row>
    <row r="32" spans="2:5" x14ac:dyDescent="0.25">
      <c r="B32" s="94" t="s">
        <v>38</v>
      </c>
      <c r="C32" s="158">
        <v>11</v>
      </c>
      <c r="D32" s="158">
        <v>89</v>
      </c>
      <c r="E32" s="206">
        <v>0</v>
      </c>
    </row>
    <row r="33" spans="2:5" x14ac:dyDescent="0.25">
      <c r="B33" s="350" t="s">
        <v>39</v>
      </c>
      <c r="C33" s="371">
        <v>15</v>
      </c>
      <c r="D33" s="371">
        <v>84.7</v>
      </c>
      <c r="E33" s="365">
        <v>0.3</v>
      </c>
    </row>
    <row r="34" spans="2:5" x14ac:dyDescent="0.25">
      <c r="B34" s="94" t="s">
        <v>40</v>
      </c>
      <c r="C34" s="158">
        <v>14.6</v>
      </c>
      <c r="D34" s="158">
        <v>85.4</v>
      </c>
      <c r="E34" s="206">
        <v>0</v>
      </c>
    </row>
    <row r="35" spans="2:5" x14ac:dyDescent="0.25">
      <c r="B35" s="350" t="s">
        <v>41</v>
      </c>
      <c r="C35" s="371">
        <v>9.6</v>
      </c>
      <c r="D35" s="371">
        <v>90.4</v>
      </c>
      <c r="E35" s="365">
        <v>0</v>
      </c>
    </row>
    <row r="36" spans="2:5" x14ac:dyDescent="0.25">
      <c r="B36" s="347" t="s">
        <v>515</v>
      </c>
      <c r="C36" s="370"/>
      <c r="D36" s="370"/>
      <c r="E36" s="364"/>
    </row>
    <row r="37" spans="2:5" x14ac:dyDescent="0.25">
      <c r="B37" s="94" t="s">
        <v>441</v>
      </c>
      <c r="C37" s="158">
        <v>11.7</v>
      </c>
      <c r="D37" s="158">
        <v>87.7</v>
      </c>
      <c r="E37" s="206">
        <v>0.6</v>
      </c>
    </row>
    <row r="38" spans="2:5" x14ac:dyDescent="0.25">
      <c r="B38" s="350" t="s">
        <v>492</v>
      </c>
      <c r="C38" s="371">
        <v>11.2</v>
      </c>
      <c r="D38" s="371">
        <v>88.4</v>
      </c>
      <c r="E38" s="365">
        <v>0.4</v>
      </c>
    </row>
    <row r="39" spans="2:5" x14ac:dyDescent="0.25">
      <c r="B39" s="347" t="s">
        <v>516</v>
      </c>
      <c r="C39" s="370"/>
      <c r="D39" s="370"/>
      <c r="E39" s="364"/>
    </row>
    <row r="40" spans="2:5" x14ac:dyDescent="0.25">
      <c r="B40" s="94" t="s">
        <v>494</v>
      </c>
      <c r="C40" s="158">
        <v>12.1</v>
      </c>
      <c r="D40" s="158">
        <v>87.1</v>
      </c>
      <c r="E40" s="206">
        <v>0.9</v>
      </c>
    </row>
    <row r="41" spans="2:5" x14ac:dyDescent="0.25">
      <c r="B41" s="350" t="s">
        <v>495</v>
      </c>
      <c r="C41" s="371">
        <v>10.7</v>
      </c>
      <c r="D41" s="371">
        <v>88.9</v>
      </c>
      <c r="E41" s="365">
        <v>0.4</v>
      </c>
    </row>
    <row r="42" spans="2:5" x14ac:dyDescent="0.25">
      <c r="B42" s="94" t="s">
        <v>496</v>
      </c>
      <c r="C42" s="158">
        <v>12.6</v>
      </c>
      <c r="D42" s="158">
        <v>87</v>
      </c>
      <c r="E42" s="206">
        <v>0.4</v>
      </c>
    </row>
    <row r="43" spans="2:5" ht="15.75" thickBot="1" x14ac:dyDescent="0.3">
      <c r="B43" s="353" t="s">
        <v>497</v>
      </c>
      <c r="C43" s="372">
        <v>10.199999999999999</v>
      </c>
      <c r="D43" s="372">
        <v>89.8</v>
      </c>
      <c r="E43" s="366"/>
    </row>
    <row r="44" spans="2:5" x14ac:dyDescent="0.25">
      <c r="B44" s="22" t="s">
        <v>645</v>
      </c>
      <c r="C44" s="23"/>
      <c r="D44" s="179"/>
      <c r="E44" s="23"/>
    </row>
  </sheetData>
  <mergeCells count="1">
    <mergeCell ref="B4:E4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showGridLines="0" topLeftCell="A19" workbookViewId="0">
      <selection activeCell="C36" sqref="C36"/>
    </sheetView>
  </sheetViews>
  <sheetFormatPr baseColWidth="10" defaultRowHeight="15" x14ac:dyDescent="0.25"/>
  <cols>
    <col min="2" max="2" width="60.5703125" customWidth="1"/>
    <col min="3" max="3" width="15.28515625" customWidth="1"/>
    <col min="4" max="5" width="15.140625" customWidth="1"/>
    <col min="6" max="6" width="12.7109375" bestFit="1" customWidth="1"/>
  </cols>
  <sheetData>
    <row r="2" spans="2:6" x14ac:dyDescent="0.25">
      <c r="B2" s="601" t="s">
        <v>7</v>
      </c>
    </row>
    <row r="4" spans="2:6" ht="26.25" customHeight="1" x14ac:dyDescent="0.25">
      <c r="B4" s="1074" t="s">
        <v>646</v>
      </c>
      <c r="C4" s="1074"/>
      <c r="D4" s="1074"/>
      <c r="E4" s="1074"/>
      <c r="F4" s="1074"/>
    </row>
    <row r="5" spans="2:6" ht="15.75" thickBot="1" x14ac:dyDescent="0.3">
      <c r="B5" s="404"/>
      <c r="C5" s="404"/>
      <c r="D5" s="404"/>
      <c r="E5" s="404"/>
      <c r="F5" s="404"/>
    </row>
    <row r="6" spans="2:6" x14ac:dyDescent="0.25">
      <c r="B6" s="1075" t="s">
        <v>647</v>
      </c>
      <c r="C6" s="1077" t="s">
        <v>648</v>
      </c>
      <c r="D6" s="1077"/>
      <c r="E6" s="1077"/>
      <c r="F6" s="1078" t="s">
        <v>649</v>
      </c>
    </row>
    <row r="7" spans="2:6" x14ac:dyDescent="0.25">
      <c r="B7" s="1076"/>
      <c r="C7" s="405" t="s">
        <v>650</v>
      </c>
      <c r="D7" s="406" t="s">
        <v>651</v>
      </c>
      <c r="E7" s="405" t="s">
        <v>652</v>
      </c>
      <c r="F7" s="1079"/>
    </row>
    <row r="8" spans="2:6" x14ac:dyDescent="0.25">
      <c r="B8" s="88" t="s">
        <v>10</v>
      </c>
      <c r="C8" s="149" t="s">
        <v>11</v>
      </c>
      <c r="D8" s="149" t="s">
        <v>12</v>
      </c>
      <c r="E8" s="149" t="s">
        <v>13</v>
      </c>
      <c r="F8" s="407" t="s">
        <v>14</v>
      </c>
    </row>
    <row r="9" spans="2:6" x14ac:dyDescent="0.25">
      <c r="B9" s="408" t="s">
        <v>653</v>
      </c>
      <c r="C9" s="409">
        <v>4733725081</v>
      </c>
      <c r="D9" s="409">
        <v>5601097204.8000002</v>
      </c>
      <c r="E9" s="409">
        <v>4995879003.3599977</v>
      </c>
      <c r="F9" s="410">
        <v>89.194649203349911</v>
      </c>
    </row>
    <row r="10" spans="2:6" x14ac:dyDescent="0.25">
      <c r="B10" s="411" t="s">
        <v>654</v>
      </c>
      <c r="C10" s="412">
        <v>4008928485</v>
      </c>
      <c r="D10" s="412">
        <v>5028707800.8400002</v>
      </c>
      <c r="E10" s="412">
        <v>4526928708.2699995</v>
      </c>
      <c r="F10" s="413">
        <v>90.021709106140889</v>
      </c>
    </row>
    <row r="11" spans="2:6" x14ac:dyDescent="0.25">
      <c r="B11" s="414" t="s">
        <v>655</v>
      </c>
      <c r="C11" s="415">
        <v>638253918</v>
      </c>
      <c r="D11" s="415">
        <v>560143361.66999996</v>
      </c>
      <c r="E11" s="415">
        <v>558267849.88999999</v>
      </c>
      <c r="F11" s="416">
        <v>99.665172898879248</v>
      </c>
    </row>
    <row r="12" spans="2:6" x14ac:dyDescent="0.25">
      <c r="B12" s="417" t="s">
        <v>656</v>
      </c>
      <c r="C12" s="418">
        <v>590752798</v>
      </c>
      <c r="D12" s="418">
        <v>669883381.02999997</v>
      </c>
      <c r="E12" s="418">
        <v>552014677.55999994</v>
      </c>
      <c r="F12" s="419">
        <v>82.404593574367027</v>
      </c>
    </row>
    <row r="13" spans="2:6" x14ac:dyDescent="0.25">
      <c r="B13" s="420" t="s">
        <v>657</v>
      </c>
      <c r="C13" s="415">
        <v>56469411</v>
      </c>
      <c r="D13" s="415">
        <v>58456590</v>
      </c>
      <c r="E13" s="415">
        <v>54607485.039999999</v>
      </c>
      <c r="F13" s="416">
        <v>93.415447325955896</v>
      </c>
    </row>
    <row r="14" spans="2:6" x14ac:dyDescent="0.25">
      <c r="B14" s="421" t="s">
        <v>658</v>
      </c>
      <c r="C14" s="418">
        <v>10344362</v>
      </c>
      <c r="D14" s="418">
        <v>3181159.08</v>
      </c>
      <c r="E14" s="418">
        <v>2898508.83</v>
      </c>
      <c r="F14" s="419">
        <v>91.114865906045793</v>
      </c>
    </row>
    <row r="15" spans="2:6" x14ac:dyDescent="0.25">
      <c r="B15" s="422" t="s">
        <v>659</v>
      </c>
      <c r="C15" s="415">
        <v>1180732672</v>
      </c>
      <c r="D15" s="415">
        <v>696660339</v>
      </c>
      <c r="E15" s="415">
        <v>647975495.51999998</v>
      </c>
      <c r="F15" s="416">
        <v>93.011681481698346</v>
      </c>
    </row>
    <row r="16" spans="2:6" x14ac:dyDescent="0.25">
      <c r="B16" s="423" t="s">
        <v>660</v>
      </c>
      <c r="C16" s="418">
        <v>1445807023</v>
      </c>
      <c r="D16" s="418">
        <v>1896224765.54</v>
      </c>
      <c r="E16" s="418">
        <v>1671325520.6899998</v>
      </c>
      <c r="F16" s="419">
        <v>88.139631496377262</v>
      </c>
    </row>
    <row r="17" spans="2:6" x14ac:dyDescent="0.25">
      <c r="B17" s="420" t="s">
        <v>661</v>
      </c>
      <c r="C17" s="415">
        <v>86568301</v>
      </c>
      <c r="D17" s="415">
        <v>51592577</v>
      </c>
      <c r="E17" s="415">
        <v>48916964.420000002</v>
      </c>
      <c r="F17" s="416">
        <v>94.813958256049119</v>
      </c>
    </row>
    <row r="18" spans="2:6" x14ac:dyDescent="0.25">
      <c r="B18" s="424" t="s">
        <v>662</v>
      </c>
      <c r="C18" s="415">
        <v>0</v>
      </c>
      <c r="D18" s="415">
        <v>1092565627.5200002</v>
      </c>
      <c r="E18" s="415">
        <v>990922206.32000005</v>
      </c>
      <c r="F18" s="416">
        <v>90.69681320373229</v>
      </c>
    </row>
    <row r="19" spans="2:6" x14ac:dyDescent="0.25">
      <c r="B19" s="425" t="s">
        <v>663</v>
      </c>
      <c r="C19" s="412">
        <v>449454765</v>
      </c>
      <c r="D19" s="412">
        <v>299213569.30000001</v>
      </c>
      <c r="E19" s="412">
        <v>288137446.50999999</v>
      </c>
      <c r="F19" s="413">
        <v>96.298255184110729</v>
      </c>
    </row>
    <row r="20" spans="2:6" x14ac:dyDescent="0.25">
      <c r="B20" s="422" t="s">
        <v>664</v>
      </c>
      <c r="C20" s="415">
        <v>45954770</v>
      </c>
      <c r="D20" s="415">
        <v>44450835</v>
      </c>
      <c r="E20" s="415">
        <v>42821670.219999999</v>
      </c>
      <c r="F20" s="416">
        <v>96.334906239669067</v>
      </c>
    </row>
    <row r="21" spans="2:6" x14ac:dyDescent="0.25">
      <c r="B21" s="426" t="s">
        <v>665</v>
      </c>
      <c r="C21" s="418">
        <v>204945078</v>
      </c>
      <c r="D21" s="418">
        <v>114626067.14000002</v>
      </c>
      <c r="E21" s="418">
        <v>107713855.88999999</v>
      </c>
      <c r="F21" s="419">
        <v>93.969773697672352</v>
      </c>
    </row>
    <row r="22" spans="2:6" x14ac:dyDescent="0.25">
      <c r="B22" s="427" t="s">
        <v>666</v>
      </c>
      <c r="C22" s="415">
        <v>155892084</v>
      </c>
      <c r="D22" s="415">
        <v>102139270.16</v>
      </c>
      <c r="E22" s="415">
        <v>100071029.92</v>
      </c>
      <c r="F22" s="416">
        <v>97.975078305572254</v>
      </c>
    </row>
    <row r="23" spans="2:6" x14ac:dyDescent="0.25">
      <c r="B23" s="428" t="s">
        <v>667</v>
      </c>
      <c r="C23" s="418">
        <v>42662833</v>
      </c>
      <c r="D23" s="418">
        <v>37997397</v>
      </c>
      <c r="E23" s="418">
        <v>37530890.479999997</v>
      </c>
      <c r="F23" s="419">
        <v>98.772267163458579</v>
      </c>
    </row>
    <row r="24" spans="2:6" x14ac:dyDescent="0.25">
      <c r="B24" s="411" t="s">
        <v>668</v>
      </c>
      <c r="C24" s="412">
        <v>275341831</v>
      </c>
      <c r="D24" s="412">
        <v>273175834.65999997</v>
      </c>
      <c r="E24" s="412">
        <v>180812848.57999998</v>
      </c>
      <c r="F24" s="413">
        <v>66.189181339939239</v>
      </c>
    </row>
    <row r="25" spans="2:6" x14ac:dyDescent="0.25">
      <c r="B25" s="427" t="s">
        <v>669</v>
      </c>
      <c r="C25" s="415">
        <v>8466582</v>
      </c>
      <c r="D25" s="415">
        <v>6300585.6600000001</v>
      </c>
      <c r="E25" s="415">
        <v>6162995.5999999996</v>
      </c>
      <c r="F25" s="416">
        <v>97.816233800716219</v>
      </c>
    </row>
    <row r="26" spans="2:6" x14ac:dyDescent="0.25">
      <c r="B26" s="429" t="s">
        <v>670</v>
      </c>
      <c r="C26" s="418">
        <v>42000000</v>
      </c>
      <c r="D26" s="418">
        <v>41999999.999999993</v>
      </c>
      <c r="E26" s="418">
        <v>28170923.240000002</v>
      </c>
      <c r="F26" s="419">
        <v>67.073626761904777</v>
      </c>
    </row>
    <row r="27" spans="2:6" x14ac:dyDescent="0.25">
      <c r="B27" s="430" t="s">
        <v>671</v>
      </c>
      <c r="C27" s="415">
        <v>204875249</v>
      </c>
      <c r="D27" s="415">
        <v>204875249</v>
      </c>
      <c r="E27" s="415">
        <v>137433877.83999997</v>
      </c>
      <c r="F27" s="416">
        <v>67.081738038546561</v>
      </c>
    </row>
    <row r="28" spans="2:6" ht="15.75" thickBot="1" x14ac:dyDescent="0.3">
      <c r="B28" s="431" t="s">
        <v>672</v>
      </c>
      <c r="C28" s="432">
        <v>20000000</v>
      </c>
      <c r="D28" s="432">
        <v>20000000</v>
      </c>
      <c r="E28" s="432">
        <v>9045051.9000000004</v>
      </c>
      <c r="F28" s="433">
        <v>45.225259500000007</v>
      </c>
    </row>
    <row r="29" spans="2:6" x14ac:dyDescent="0.25">
      <c r="B29" s="1080" t="s">
        <v>673</v>
      </c>
      <c r="C29" s="1080"/>
      <c r="D29" s="1080"/>
      <c r="E29" s="1080"/>
      <c r="F29" s="1080"/>
    </row>
  </sheetData>
  <mergeCells count="5">
    <mergeCell ref="B4:F4"/>
    <mergeCell ref="B6:B7"/>
    <mergeCell ref="C6:E6"/>
    <mergeCell ref="F6:F7"/>
    <mergeCell ref="B29:F29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showGridLines="0" topLeftCell="A13" workbookViewId="0">
      <selection activeCell="B30" sqref="B30:E30"/>
    </sheetView>
  </sheetViews>
  <sheetFormatPr baseColWidth="10" defaultRowHeight="15" x14ac:dyDescent="0.25"/>
  <cols>
    <col min="2" max="2" width="60.5703125" customWidth="1"/>
    <col min="3" max="3" width="19.140625" customWidth="1"/>
    <col min="4" max="4" width="18.42578125" customWidth="1"/>
    <col min="5" max="5" width="15.140625" customWidth="1"/>
  </cols>
  <sheetData>
    <row r="2" spans="2:5" x14ac:dyDescent="0.25">
      <c r="B2" s="601" t="s">
        <v>7</v>
      </c>
    </row>
    <row r="4" spans="2:5" ht="27.75" customHeight="1" x14ac:dyDescent="0.25">
      <c r="B4" s="1081" t="s">
        <v>674</v>
      </c>
      <c r="C4" s="1081"/>
      <c r="D4" s="1081"/>
      <c r="E4" s="1081"/>
    </row>
    <row r="5" spans="2:5" ht="15.75" thickBot="1" x14ac:dyDescent="0.3">
      <c r="B5" s="404"/>
      <c r="C5" s="404"/>
      <c r="D5" s="404"/>
      <c r="E5" s="404"/>
    </row>
    <row r="6" spans="2:5" ht="30" customHeight="1" x14ac:dyDescent="0.25">
      <c r="B6" s="1075" t="s">
        <v>675</v>
      </c>
      <c r="C6" s="1082" t="s">
        <v>648</v>
      </c>
      <c r="D6" s="1082"/>
      <c r="E6" s="1083" t="s">
        <v>649</v>
      </c>
    </row>
    <row r="7" spans="2:5" x14ac:dyDescent="0.25">
      <c r="B7" s="1076"/>
      <c r="C7" s="405" t="s">
        <v>676</v>
      </c>
      <c r="D7" s="405" t="s">
        <v>652</v>
      </c>
      <c r="E7" s="1084"/>
    </row>
    <row r="8" spans="2:5" x14ac:dyDescent="0.25">
      <c r="B8" s="88" t="s">
        <v>10</v>
      </c>
      <c r="C8" s="149" t="s">
        <v>11</v>
      </c>
      <c r="D8" s="149" t="s">
        <v>12</v>
      </c>
      <c r="E8" s="407" t="s">
        <v>13</v>
      </c>
    </row>
    <row r="9" spans="2:5" x14ac:dyDescent="0.25">
      <c r="B9" s="435" t="s">
        <v>653</v>
      </c>
      <c r="C9" s="436">
        <v>6099516355.4799995</v>
      </c>
      <c r="D9" s="436">
        <v>4575679523.700141</v>
      </c>
      <c r="E9" s="437">
        <v>75.017087536607789</v>
      </c>
    </row>
    <row r="10" spans="2:5" x14ac:dyDescent="0.25">
      <c r="B10" s="425" t="s">
        <v>654</v>
      </c>
      <c r="C10" s="412">
        <v>5444656943.8299999</v>
      </c>
      <c r="D10" s="412">
        <v>4300095736.4540005</v>
      </c>
      <c r="E10" s="413">
        <v>78.978267700170889</v>
      </c>
    </row>
    <row r="11" spans="2:5" x14ac:dyDescent="0.25">
      <c r="B11" s="438" t="s">
        <v>655</v>
      </c>
      <c r="C11" s="439">
        <v>737101217</v>
      </c>
      <c r="D11" s="439">
        <v>584016413.83000004</v>
      </c>
      <c r="E11" s="416">
        <v>79.231508558206613</v>
      </c>
    </row>
    <row r="12" spans="2:5" x14ac:dyDescent="0.25">
      <c r="B12" s="440" t="s">
        <v>656</v>
      </c>
      <c r="C12" s="441">
        <v>948552777</v>
      </c>
      <c r="D12" s="441">
        <v>875150770.46399999</v>
      </c>
      <c r="E12" s="419">
        <v>92.261684503402179</v>
      </c>
    </row>
    <row r="13" spans="2:5" x14ac:dyDescent="0.25">
      <c r="B13" s="438" t="s">
        <v>677</v>
      </c>
      <c r="C13" s="439">
        <v>9420886</v>
      </c>
      <c r="D13" s="439">
        <v>9420885.1500000004</v>
      </c>
      <c r="E13" s="416">
        <v>99.999990977494065</v>
      </c>
    </row>
    <row r="14" spans="2:5" x14ac:dyDescent="0.25">
      <c r="B14" s="442" t="s">
        <v>678</v>
      </c>
      <c r="C14" s="441">
        <v>24770815</v>
      </c>
      <c r="D14" s="441">
        <v>24117798.969999999</v>
      </c>
      <c r="E14" s="419">
        <v>97.363768491266839</v>
      </c>
    </row>
    <row r="15" spans="2:5" x14ac:dyDescent="0.25">
      <c r="B15" s="438" t="s">
        <v>679</v>
      </c>
      <c r="C15" s="439">
        <v>1054903855</v>
      </c>
      <c r="D15" s="439">
        <v>632593188.69000006</v>
      </c>
      <c r="E15" s="416">
        <v>59.966904632270968</v>
      </c>
    </row>
    <row r="16" spans="2:5" x14ac:dyDescent="0.25">
      <c r="B16" s="440" t="s">
        <v>680</v>
      </c>
      <c r="C16" s="441">
        <v>1611284420.8299999</v>
      </c>
      <c r="D16" s="441">
        <v>1423438995.26</v>
      </c>
      <c r="E16" s="419">
        <v>88.341882839453163</v>
      </c>
    </row>
    <row r="17" spans="2:5" x14ac:dyDescent="0.25">
      <c r="B17" s="438" t="s">
        <v>681</v>
      </c>
      <c r="C17" s="439">
        <v>1304562</v>
      </c>
      <c r="D17" s="439">
        <v>914439.34</v>
      </c>
      <c r="E17" s="416">
        <v>70.09550638451833</v>
      </c>
    </row>
    <row r="18" spans="2:5" x14ac:dyDescent="0.25">
      <c r="B18" s="440" t="s">
        <v>682</v>
      </c>
      <c r="C18" s="441">
        <v>1057318411</v>
      </c>
      <c r="D18" s="441">
        <v>750443244.75</v>
      </c>
      <c r="E18" s="419">
        <v>70.976087897707103</v>
      </c>
    </row>
    <row r="19" spans="2:5" x14ac:dyDescent="0.25">
      <c r="B19" s="425" t="s">
        <v>663</v>
      </c>
      <c r="C19" s="443">
        <v>130448712.65000001</v>
      </c>
      <c r="D19" s="443">
        <v>104688447.10614</v>
      </c>
      <c r="E19" s="413">
        <v>80.252572048774454</v>
      </c>
    </row>
    <row r="20" spans="2:5" x14ac:dyDescent="0.25">
      <c r="B20" s="438" t="s">
        <v>664</v>
      </c>
      <c r="C20" s="415">
        <v>473205.29</v>
      </c>
      <c r="D20" s="415">
        <v>395608.42</v>
      </c>
      <c r="E20" s="416">
        <v>83.601859142360809</v>
      </c>
    </row>
    <row r="21" spans="2:5" x14ac:dyDescent="0.25">
      <c r="B21" s="444" t="s">
        <v>665</v>
      </c>
      <c r="C21" s="418">
        <v>2003361.5</v>
      </c>
      <c r="D21" s="418">
        <v>1965563.6</v>
      </c>
      <c r="E21" s="419">
        <v>98.113276111176148</v>
      </c>
    </row>
    <row r="22" spans="2:5" x14ac:dyDescent="0.25">
      <c r="B22" s="445" t="s">
        <v>666</v>
      </c>
      <c r="C22" s="415">
        <v>34548326</v>
      </c>
      <c r="D22" s="415">
        <v>34548324.909999996</v>
      </c>
      <c r="E22" s="416">
        <v>99.999996844999089</v>
      </c>
    </row>
    <row r="23" spans="2:5" x14ac:dyDescent="0.25">
      <c r="B23" s="446" t="s">
        <v>683</v>
      </c>
      <c r="C23" s="418">
        <v>823183.86</v>
      </c>
      <c r="D23" s="418">
        <v>822360.67614</v>
      </c>
      <c r="E23" s="419">
        <v>99.9</v>
      </c>
    </row>
    <row r="24" spans="2:5" x14ac:dyDescent="0.25">
      <c r="B24" s="427" t="s">
        <v>684</v>
      </c>
      <c r="C24" s="415">
        <v>92600636</v>
      </c>
      <c r="D24" s="415">
        <v>66956589.5</v>
      </c>
      <c r="E24" s="416">
        <v>72.306835451972489</v>
      </c>
    </row>
    <row r="25" spans="2:5" x14ac:dyDescent="0.25">
      <c r="B25" s="425" t="s">
        <v>668</v>
      </c>
      <c r="C25" s="443">
        <v>524410699</v>
      </c>
      <c r="D25" s="443">
        <v>170895340.14000002</v>
      </c>
      <c r="E25" s="413">
        <v>32.588072757836699</v>
      </c>
    </row>
    <row r="26" spans="2:5" x14ac:dyDescent="0.25">
      <c r="B26" s="447" t="s">
        <v>685</v>
      </c>
      <c r="C26" s="415">
        <v>45182076</v>
      </c>
      <c r="D26" s="415">
        <v>34292885.990000002</v>
      </c>
      <c r="E26" s="416">
        <v>75.899314564474636</v>
      </c>
    </row>
    <row r="27" spans="2:5" x14ac:dyDescent="0.25">
      <c r="B27" s="446" t="s">
        <v>686</v>
      </c>
      <c r="C27" s="418">
        <v>399883688</v>
      </c>
      <c r="D27" s="418">
        <v>70170245.040000007</v>
      </c>
      <c r="E27" s="419">
        <v>17.547663769670947</v>
      </c>
    </row>
    <row r="28" spans="2:5" x14ac:dyDescent="0.25">
      <c r="B28" s="447" t="s">
        <v>687</v>
      </c>
      <c r="C28" s="415">
        <v>60344935</v>
      </c>
      <c r="D28" s="415">
        <v>52208070.840000004</v>
      </c>
      <c r="E28" s="416">
        <v>86.516077679096028</v>
      </c>
    </row>
    <row r="29" spans="2:5" ht="15.75" thickBot="1" x14ac:dyDescent="0.3">
      <c r="B29" s="448" t="s">
        <v>688</v>
      </c>
      <c r="C29" s="432">
        <v>19000000</v>
      </c>
      <c r="D29" s="432">
        <v>14224138.27</v>
      </c>
      <c r="E29" s="433">
        <v>74.863885631578938</v>
      </c>
    </row>
    <row r="30" spans="2:5" x14ac:dyDescent="0.25">
      <c r="B30" s="994" t="s">
        <v>689</v>
      </c>
      <c r="C30" s="994"/>
      <c r="D30" s="994"/>
      <c r="E30" s="994"/>
    </row>
  </sheetData>
  <mergeCells count="5">
    <mergeCell ref="B4:E4"/>
    <mergeCell ref="B6:B7"/>
    <mergeCell ref="C6:D6"/>
    <mergeCell ref="E6:E7"/>
    <mergeCell ref="B30:E30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showGridLines="0" workbookViewId="0">
      <selection activeCell="B28" sqref="B28:F28"/>
    </sheetView>
  </sheetViews>
  <sheetFormatPr baseColWidth="10" defaultRowHeight="15" x14ac:dyDescent="0.25"/>
  <cols>
    <col min="2" max="2" width="26.42578125" customWidth="1"/>
    <col min="3" max="3" width="17" customWidth="1"/>
    <col min="4" max="4" width="19.140625" customWidth="1"/>
    <col min="5" max="5" width="19.85546875" customWidth="1"/>
    <col min="6" max="6" width="14.28515625" customWidth="1"/>
  </cols>
  <sheetData>
    <row r="2" spans="2:6" x14ac:dyDescent="0.25">
      <c r="B2" s="601" t="s">
        <v>7</v>
      </c>
    </row>
    <row r="4" spans="2:6" ht="27" customHeight="1" x14ac:dyDescent="0.25">
      <c r="B4" s="1081" t="s">
        <v>690</v>
      </c>
      <c r="C4" s="1081"/>
      <c r="D4" s="1081"/>
      <c r="E4" s="1081"/>
      <c r="F4" s="1081"/>
    </row>
    <row r="5" spans="2:6" ht="15.75" thickBot="1" x14ac:dyDescent="0.3">
      <c r="B5" s="449"/>
      <c r="C5" s="404"/>
      <c r="D5" s="404"/>
      <c r="E5" s="404"/>
      <c r="F5" s="404"/>
    </row>
    <row r="6" spans="2:6" x14ac:dyDescent="0.25">
      <c r="B6" s="1075" t="s">
        <v>691</v>
      </c>
      <c r="C6" s="1082" t="s">
        <v>648</v>
      </c>
      <c r="D6" s="1082"/>
      <c r="E6" s="1082"/>
      <c r="F6" s="1085" t="s">
        <v>692</v>
      </c>
    </row>
    <row r="7" spans="2:6" x14ac:dyDescent="0.25">
      <c r="B7" s="1076"/>
      <c r="C7" s="450" t="s">
        <v>650</v>
      </c>
      <c r="D7" s="406" t="s">
        <v>676</v>
      </c>
      <c r="E7" s="405" t="s">
        <v>652</v>
      </c>
      <c r="F7" s="1086"/>
    </row>
    <row r="8" spans="2:6" x14ac:dyDescent="0.25">
      <c r="B8" s="88" t="s">
        <v>10</v>
      </c>
      <c r="C8" s="149" t="s">
        <v>11</v>
      </c>
      <c r="D8" s="149" t="s">
        <v>12</v>
      </c>
      <c r="E8" s="149" t="s">
        <v>13</v>
      </c>
      <c r="F8" s="407" t="s">
        <v>14</v>
      </c>
    </row>
    <row r="9" spans="2:6" x14ac:dyDescent="0.25">
      <c r="B9" s="435" t="s">
        <v>653</v>
      </c>
      <c r="C9" s="451">
        <v>5271613438</v>
      </c>
      <c r="D9" s="451">
        <v>6587699082.5200005</v>
      </c>
      <c r="E9" s="451">
        <v>5615711667.5279989</v>
      </c>
      <c r="F9" s="437">
        <v>85.245418729414908</v>
      </c>
    </row>
    <row r="10" spans="2:6" x14ac:dyDescent="0.25">
      <c r="B10" s="425" t="s">
        <v>693</v>
      </c>
      <c r="C10" s="452">
        <v>4507844851</v>
      </c>
      <c r="D10" s="443">
        <v>5778816811.5200005</v>
      </c>
      <c r="E10" s="443">
        <v>5175638909.1699991</v>
      </c>
      <c r="F10" s="413">
        <v>89.562259507040025</v>
      </c>
    </row>
    <row r="11" spans="2:6" x14ac:dyDescent="0.25">
      <c r="B11" s="422" t="s">
        <v>694</v>
      </c>
      <c r="C11" s="453">
        <v>699552593</v>
      </c>
      <c r="D11" s="454">
        <v>700740593</v>
      </c>
      <c r="E11" s="454">
        <v>618271098.16999996</v>
      </c>
      <c r="F11" s="416">
        <v>88.231094979536877</v>
      </c>
    </row>
    <row r="12" spans="2:6" x14ac:dyDescent="0.25">
      <c r="B12" s="442" t="s">
        <v>695</v>
      </c>
      <c r="C12" s="455">
        <v>663857018</v>
      </c>
      <c r="D12" s="418">
        <v>990638316.51999998</v>
      </c>
      <c r="E12" s="418">
        <v>841129248.87999988</v>
      </c>
      <c r="F12" s="419">
        <v>84.907804882289582</v>
      </c>
    </row>
    <row r="13" spans="2:6" x14ac:dyDescent="0.25">
      <c r="B13" s="422" t="s">
        <v>696</v>
      </c>
      <c r="C13" s="453">
        <v>955572082</v>
      </c>
      <c r="D13" s="454">
        <v>877715651</v>
      </c>
      <c r="E13" s="454">
        <v>790560249.11999989</v>
      </c>
      <c r="F13" s="416">
        <v>90.070200778497906</v>
      </c>
    </row>
    <row r="14" spans="2:6" x14ac:dyDescent="0.25">
      <c r="B14" s="442" t="s">
        <v>697</v>
      </c>
      <c r="C14" s="455">
        <v>1265437403</v>
      </c>
      <c r="D14" s="456">
        <v>2133468319</v>
      </c>
      <c r="E14" s="456">
        <v>1874645097.6199999</v>
      </c>
      <c r="F14" s="419">
        <v>87.868429117273422</v>
      </c>
    </row>
    <row r="15" spans="2:6" x14ac:dyDescent="0.25">
      <c r="B15" s="422" t="s">
        <v>698</v>
      </c>
      <c r="C15" s="453">
        <v>1304562</v>
      </c>
      <c r="D15" s="454">
        <v>1350231</v>
      </c>
      <c r="E15" s="454">
        <v>525832.97</v>
      </c>
      <c r="F15" s="416">
        <v>38.943926631813369</v>
      </c>
    </row>
    <row r="16" spans="2:6" x14ac:dyDescent="0.25">
      <c r="B16" s="442" t="s">
        <v>699</v>
      </c>
      <c r="C16" s="455">
        <v>922121193</v>
      </c>
      <c r="D16" s="456">
        <v>1074903701</v>
      </c>
      <c r="E16" s="456">
        <v>1050507382.41</v>
      </c>
      <c r="F16" s="419">
        <v>97.730371700525012</v>
      </c>
    </row>
    <row r="17" spans="2:6" x14ac:dyDescent="0.25">
      <c r="B17" s="425" t="s">
        <v>663</v>
      </c>
      <c r="C17" s="452">
        <v>93163866</v>
      </c>
      <c r="D17" s="452">
        <v>120720925</v>
      </c>
      <c r="E17" s="452">
        <v>100761731.038</v>
      </c>
      <c r="F17" s="413">
        <v>83.46666581456364</v>
      </c>
    </row>
    <row r="18" spans="2:6" x14ac:dyDescent="0.25">
      <c r="B18" s="447" t="s">
        <v>700</v>
      </c>
      <c r="C18" s="457">
        <v>544200</v>
      </c>
      <c r="D18" s="454">
        <v>544200</v>
      </c>
      <c r="E18" s="454">
        <v>510836.25</v>
      </c>
      <c r="F18" s="416">
        <v>93.869211686879822</v>
      </c>
    </row>
    <row r="19" spans="2:6" x14ac:dyDescent="0.25">
      <c r="B19" s="446" t="s">
        <v>701</v>
      </c>
      <c r="C19" s="458">
        <v>43937153</v>
      </c>
      <c r="D19" s="456">
        <v>52030887</v>
      </c>
      <c r="E19" s="456">
        <v>44785106.32</v>
      </c>
      <c r="F19" s="419">
        <v>86.074078114409232</v>
      </c>
    </row>
    <row r="20" spans="2:6" x14ac:dyDescent="0.25">
      <c r="B20" s="447" t="s">
        <v>684</v>
      </c>
      <c r="C20" s="457">
        <v>45977554</v>
      </c>
      <c r="D20" s="454">
        <v>65440879</v>
      </c>
      <c r="E20" s="454">
        <v>53033906.24000001</v>
      </c>
      <c r="F20" s="416">
        <v>81.040944208588655</v>
      </c>
    </row>
    <row r="21" spans="2:6" x14ac:dyDescent="0.25">
      <c r="B21" s="459" t="s">
        <v>702</v>
      </c>
      <c r="C21" s="456">
        <v>2704959</v>
      </c>
      <c r="D21" s="456">
        <v>2704959</v>
      </c>
      <c r="E21" s="456">
        <v>2431882.2280000001</v>
      </c>
      <c r="F21" s="419">
        <v>89.904587389309782</v>
      </c>
    </row>
    <row r="22" spans="2:6" x14ac:dyDescent="0.25">
      <c r="B22" s="425" t="s">
        <v>668</v>
      </c>
      <c r="C22" s="460">
        <v>670604721</v>
      </c>
      <c r="D22" s="460">
        <v>688161346</v>
      </c>
      <c r="E22" s="460">
        <v>339311027.31999999</v>
      </c>
      <c r="F22" s="413">
        <v>49.306900088515</v>
      </c>
    </row>
    <row r="23" spans="2:6" x14ac:dyDescent="0.25">
      <c r="B23" s="447" t="s">
        <v>685</v>
      </c>
      <c r="C23" s="457">
        <v>38000000</v>
      </c>
      <c r="D23" s="454">
        <v>40430500</v>
      </c>
      <c r="E23" s="454">
        <v>35150812.700000003</v>
      </c>
      <c r="F23" s="416">
        <v>86.941325731811389</v>
      </c>
    </row>
    <row r="24" spans="2:6" x14ac:dyDescent="0.25">
      <c r="B24" s="446" t="s">
        <v>686</v>
      </c>
      <c r="C24" s="458">
        <v>362182524</v>
      </c>
      <c r="D24" s="456">
        <v>405108963</v>
      </c>
      <c r="E24" s="456">
        <v>107945244.05</v>
      </c>
      <c r="F24" s="419">
        <v>26.645977726738174</v>
      </c>
    </row>
    <row r="25" spans="2:6" x14ac:dyDescent="0.25">
      <c r="B25" s="447" t="s">
        <v>703</v>
      </c>
      <c r="C25" s="457">
        <v>194688339</v>
      </c>
      <c r="D25" s="454">
        <v>145382916</v>
      </c>
      <c r="E25" s="454">
        <v>107601792.97999999</v>
      </c>
      <c r="F25" s="416">
        <v>74.012680403246264</v>
      </c>
    </row>
    <row r="26" spans="2:6" x14ac:dyDescent="0.25">
      <c r="B26" s="446" t="s">
        <v>688</v>
      </c>
      <c r="C26" s="458">
        <v>12000000</v>
      </c>
      <c r="D26" s="456">
        <v>22300000</v>
      </c>
      <c r="E26" s="456">
        <v>14489250.98</v>
      </c>
      <c r="F26" s="419">
        <v>64.974219641255601</v>
      </c>
    </row>
    <row r="27" spans="2:6" ht="15.75" thickBot="1" x14ac:dyDescent="0.3">
      <c r="B27" s="461" t="s">
        <v>704</v>
      </c>
      <c r="C27" s="462">
        <v>63733858</v>
      </c>
      <c r="D27" s="462">
        <v>74938967</v>
      </c>
      <c r="E27" s="462">
        <v>74123926.610000014</v>
      </c>
      <c r="F27" s="463">
        <v>98.912394415578234</v>
      </c>
    </row>
    <row r="28" spans="2:6" x14ac:dyDescent="0.25">
      <c r="B28" s="994" t="s">
        <v>673</v>
      </c>
      <c r="C28" s="994"/>
      <c r="D28" s="994"/>
      <c r="E28" s="994"/>
      <c r="F28" s="994"/>
    </row>
  </sheetData>
  <mergeCells count="5">
    <mergeCell ref="B4:F4"/>
    <mergeCell ref="B6:B7"/>
    <mergeCell ref="C6:E6"/>
    <mergeCell ref="F6:F7"/>
    <mergeCell ref="B28:F28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showGridLines="0" workbookViewId="0">
      <selection activeCell="B2" sqref="B2"/>
    </sheetView>
  </sheetViews>
  <sheetFormatPr baseColWidth="10" defaultRowHeight="15" x14ac:dyDescent="0.25"/>
  <cols>
    <col min="2" max="2" width="12" customWidth="1"/>
  </cols>
  <sheetData>
    <row r="2" spans="2:14" x14ac:dyDescent="0.25">
      <c r="B2" s="601" t="s">
        <v>7</v>
      </c>
    </row>
    <row r="4" spans="2:14" x14ac:dyDescent="0.25">
      <c r="B4" t="s">
        <v>953</v>
      </c>
    </row>
    <row r="7" spans="2:14" x14ac:dyDescent="0.25">
      <c r="B7" t="s">
        <v>1200</v>
      </c>
      <c r="C7" t="s">
        <v>61</v>
      </c>
      <c r="D7" t="s">
        <v>62</v>
      </c>
    </row>
    <row r="8" spans="2:14" x14ac:dyDescent="0.25">
      <c r="B8" s="868" t="s">
        <v>47</v>
      </c>
      <c r="C8" s="869">
        <v>1153297</v>
      </c>
      <c r="D8" s="870">
        <f>C8*-1</f>
        <v>-1153297</v>
      </c>
    </row>
    <row r="9" spans="2:14" x14ac:dyDescent="0.25">
      <c r="B9" s="868" t="s">
        <v>48</v>
      </c>
      <c r="C9" s="869">
        <v>1090294</v>
      </c>
      <c r="D9" s="870">
        <f t="shared" ref="D9:D21" si="0">C9*-1</f>
        <v>-1090294</v>
      </c>
    </row>
    <row r="10" spans="2:14" x14ac:dyDescent="0.25">
      <c r="B10" s="868" t="s">
        <v>49</v>
      </c>
      <c r="C10" s="869">
        <v>1008018</v>
      </c>
      <c r="D10" s="870">
        <f t="shared" si="0"/>
        <v>-1008018</v>
      </c>
      <c r="N10" s="57"/>
    </row>
    <row r="11" spans="2:14" x14ac:dyDescent="0.25">
      <c r="B11" s="868" t="s">
        <v>50</v>
      </c>
      <c r="C11" s="869">
        <v>893687</v>
      </c>
      <c r="D11" s="870">
        <f t="shared" si="0"/>
        <v>-893687</v>
      </c>
    </row>
    <row r="12" spans="2:14" x14ac:dyDescent="0.25">
      <c r="B12" s="868" t="s">
        <v>51</v>
      </c>
      <c r="C12" s="869">
        <v>771615</v>
      </c>
      <c r="D12" s="870">
        <f t="shared" si="0"/>
        <v>-771615</v>
      </c>
    </row>
    <row r="13" spans="2:14" x14ac:dyDescent="0.25">
      <c r="B13" s="868" t="s">
        <v>52</v>
      </c>
      <c r="C13" s="869">
        <v>624841</v>
      </c>
      <c r="D13" s="870">
        <f t="shared" si="0"/>
        <v>-624841</v>
      </c>
    </row>
    <row r="14" spans="2:14" x14ac:dyDescent="0.25">
      <c r="B14" s="868" t="s">
        <v>53</v>
      </c>
      <c r="C14" s="869">
        <v>517919</v>
      </c>
      <c r="D14" s="870">
        <f t="shared" si="0"/>
        <v>-517919</v>
      </c>
    </row>
    <row r="15" spans="2:14" x14ac:dyDescent="0.25">
      <c r="B15" s="868" t="s">
        <v>54</v>
      </c>
      <c r="C15" s="869">
        <v>403769</v>
      </c>
      <c r="D15" s="870">
        <f t="shared" si="0"/>
        <v>-403769</v>
      </c>
    </row>
    <row r="16" spans="2:14" x14ac:dyDescent="0.25">
      <c r="B16" s="868" t="s">
        <v>55</v>
      </c>
      <c r="C16" s="869">
        <v>311703</v>
      </c>
      <c r="D16" s="870">
        <f t="shared" si="0"/>
        <v>-311703</v>
      </c>
    </row>
    <row r="17" spans="2:13" x14ac:dyDescent="0.25">
      <c r="B17" s="868" t="s">
        <v>56</v>
      </c>
      <c r="C17" s="869">
        <v>248840</v>
      </c>
      <c r="D17" s="870">
        <f t="shared" si="0"/>
        <v>-248840</v>
      </c>
    </row>
    <row r="18" spans="2:13" x14ac:dyDescent="0.25">
      <c r="B18" s="868" t="s">
        <v>57</v>
      </c>
      <c r="C18" s="869">
        <v>206306</v>
      </c>
      <c r="D18" s="870">
        <f t="shared" si="0"/>
        <v>-206306</v>
      </c>
    </row>
    <row r="19" spans="2:13" x14ac:dyDescent="0.25">
      <c r="B19" s="868" t="s">
        <v>58</v>
      </c>
      <c r="C19" s="869">
        <v>173501</v>
      </c>
      <c r="D19" s="870">
        <f t="shared" si="0"/>
        <v>-173501</v>
      </c>
    </row>
    <row r="20" spans="2:13" x14ac:dyDescent="0.25">
      <c r="B20" s="868" t="s">
        <v>59</v>
      </c>
      <c r="C20" s="869">
        <v>155222</v>
      </c>
      <c r="D20" s="870">
        <f t="shared" si="0"/>
        <v>-155222</v>
      </c>
    </row>
    <row r="21" spans="2:13" x14ac:dyDescent="0.25">
      <c r="B21" s="871" t="s">
        <v>60</v>
      </c>
      <c r="C21" s="872">
        <v>344652</v>
      </c>
      <c r="D21" s="873">
        <f t="shared" si="0"/>
        <v>-344652</v>
      </c>
    </row>
    <row r="25" spans="2:13" x14ac:dyDescent="0.25">
      <c r="G25" s="938" t="s">
        <v>1193</v>
      </c>
      <c r="H25" s="938"/>
      <c r="I25" s="938"/>
      <c r="J25" s="938"/>
      <c r="K25" s="938"/>
      <c r="L25" s="938"/>
      <c r="M25" s="938"/>
    </row>
  </sheetData>
  <mergeCells count="1">
    <mergeCell ref="G25:M25"/>
  </mergeCells>
  <hyperlinks>
    <hyperlink ref="B2" location="'Índice de cuadros'!A1" display="Índice de cuadros"/>
  </hyperlinks>
  <pageMargins left="0.7" right="0.7" top="0.75" bottom="0.75" header="0.3" footer="0.3"/>
  <drawing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showGridLines="0" showRowColHeaders="0" topLeftCell="A16" workbookViewId="0">
      <selection activeCell="E31" sqref="E31"/>
    </sheetView>
  </sheetViews>
  <sheetFormatPr baseColWidth="10" defaultRowHeight="15" x14ac:dyDescent="0.25"/>
  <cols>
    <col min="2" max="2" width="26.42578125" customWidth="1"/>
    <col min="3" max="3" width="17" customWidth="1"/>
    <col min="4" max="4" width="19.140625" customWidth="1"/>
    <col min="5" max="5" width="19.85546875" customWidth="1"/>
    <col min="6" max="6" width="14.28515625" customWidth="1"/>
  </cols>
  <sheetData>
    <row r="2" spans="2:6" x14ac:dyDescent="0.25">
      <c r="B2" s="601" t="s">
        <v>7</v>
      </c>
    </row>
    <row r="4" spans="2:6" ht="25.5" customHeight="1" x14ac:dyDescent="0.25">
      <c r="B4" s="1081" t="s">
        <v>705</v>
      </c>
      <c r="C4" s="1081"/>
      <c r="D4" s="1081"/>
      <c r="E4" s="1081"/>
      <c r="F4" s="1081"/>
    </row>
    <row r="5" spans="2:6" ht="15.75" thickBot="1" x14ac:dyDescent="0.3">
      <c r="B5" s="449"/>
      <c r="C5" s="404"/>
      <c r="D5" s="404"/>
      <c r="E5" s="404"/>
      <c r="F5" s="449"/>
    </row>
    <row r="6" spans="2:6" x14ac:dyDescent="0.25">
      <c r="B6" s="1075" t="s">
        <v>691</v>
      </c>
      <c r="C6" s="1082" t="s">
        <v>648</v>
      </c>
      <c r="D6" s="1082"/>
      <c r="E6" s="1082"/>
      <c r="F6" s="1078" t="s">
        <v>692</v>
      </c>
    </row>
    <row r="7" spans="2:6" x14ac:dyDescent="0.25">
      <c r="B7" s="1076"/>
      <c r="C7" s="450" t="s">
        <v>650</v>
      </c>
      <c r="D7" s="406" t="s">
        <v>676</v>
      </c>
      <c r="E7" s="405" t="s">
        <v>652</v>
      </c>
      <c r="F7" s="1079"/>
    </row>
    <row r="8" spans="2:6" x14ac:dyDescent="0.25">
      <c r="B8" s="88" t="s">
        <v>10</v>
      </c>
      <c r="C8" s="149" t="s">
        <v>11</v>
      </c>
      <c r="D8" s="149" t="s">
        <v>12</v>
      </c>
      <c r="E8" s="149" t="s">
        <v>13</v>
      </c>
      <c r="F8" s="407" t="s">
        <v>14</v>
      </c>
    </row>
    <row r="9" spans="2:6" x14ac:dyDescent="0.25">
      <c r="B9" s="435" t="s">
        <v>653</v>
      </c>
      <c r="C9" s="409">
        <v>5433883259</v>
      </c>
      <c r="D9" s="409">
        <v>5342538764.4399996</v>
      </c>
      <c r="E9" s="409">
        <v>3560292421.2399993</v>
      </c>
      <c r="F9" s="437">
        <f>E9/D9*100</f>
        <v>66.640460242185739</v>
      </c>
    </row>
    <row r="10" spans="2:6" x14ac:dyDescent="0.25">
      <c r="B10" s="464" t="s">
        <v>654</v>
      </c>
      <c r="C10" s="465">
        <v>4833238682</v>
      </c>
      <c r="D10" s="460">
        <v>4687601799.2799997</v>
      </c>
      <c r="E10" s="460">
        <v>3235010864.5599995</v>
      </c>
      <c r="F10" s="466">
        <f>E10/D10*100</f>
        <v>69.012066363164351</v>
      </c>
    </row>
    <row r="11" spans="2:6" x14ac:dyDescent="0.25">
      <c r="B11" s="422" t="s">
        <v>694</v>
      </c>
      <c r="C11" s="453">
        <v>733498088</v>
      </c>
      <c r="D11" s="454">
        <v>573507563.27999997</v>
      </c>
      <c r="E11" s="454">
        <v>573099894.66999996</v>
      </c>
      <c r="F11" s="416">
        <f>E11/D11*100</f>
        <v>99.928916611375016</v>
      </c>
    </row>
    <row r="12" spans="2:6" x14ac:dyDescent="0.25">
      <c r="B12" s="442" t="s">
        <v>695</v>
      </c>
      <c r="C12" s="455">
        <v>1225659293</v>
      </c>
      <c r="D12" s="418">
        <v>1590091837</v>
      </c>
      <c r="E12" s="418">
        <v>1251483963.0599999</v>
      </c>
      <c r="F12" s="419">
        <f t="shared" ref="F12:F16" si="0">E12/D12*100</f>
        <v>78.705137271892042</v>
      </c>
    </row>
    <row r="13" spans="2:6" x14ac:dyDescent="0.25">
      <c r="B13" s="422" t="s">
        <v>696</v>
      </c>
      <c r="C13" s="453">
        <v>735423108</v>
      </c>
      <c r="D13" s="454">
        <v>738297821</v>
      </c>
      <c r="E13" s="454">
        <v>368724637.72000003</v>
      </c>
      <c r="F13" s="416">
        <f t="shared" si="0"/>
        <v>49.942533654044205</v>
      </c>
    </row>
    <row r="14" spans="2:6" x14ac:dyDescent="0.25">
      <c r="B14" s="442" t="s">
        <v>697</v>
      </c>
      <c r="C14" s="455">
        <v>1315185738</v>
      </c>
      <c r="D14" s="456">
        <v>1211547974</v>
      </c>
      <c r="E14" s="456">
        <v>613552025.24000001</v>
      </c>
      <c r="F14" s="419">
        <f t="shared" si="0"/>
        <v>50.641991766477091</v>
      </c>
    </row>
    <row r="15" spans="2:6" x14ac:dyDescent="0.25">
      <c r="B15" s="422" t="s">
        <v>698</v>
      </c>
      <c r="C15" s="453">
        <v>6064342</v>
      </c>
      <c r="D15" s="454">
        <v>6264563</v>
      </c>
      <c r="E15" s="454">
        <v>5616549.5600000005</v>
      </c>
      <c r="F15" s="416">
        <f t="shared" si="0"/>
        <v>89.655887569492094</v>
      </c>
    </row>
    <row r="16" spans="2:6" x14ac:dyDescent="0.25">
      <c r="B16" s="442" t="s">
        <v>699</v>
      </c>
      <c r="C16" s="455">
        <v>817408113</v>
      </c>
      <c r="D16" s="456">
        <v>567892041</v>
      </c>
      <c r="E16" s="456">
        <v>422533794.31000006</v>
      </c>
      <c r="F16" s="419">
        <f t="shared" si="0"/>
        <v>74.403894368014235</v>
      </c>
    </row>
    <row r="17" spans="2:6" x14ac:dyDescent="0.25">
      <c r="B17" s="425" t="s">
        <v>663</v>
      </c>
      <c r="C17" s="467">
        <v>90240558</v>
      </c>
      <c r="D17" s="467">
        <v>113289469.16000001</v>
      </c>
      <c r="E17" s="467">
        <v>103343636.29000001</v>
      </c>
      <c r="F17" s="413">
        <f>E17/D17*100</f>
        <v>91.220867267059575</v>
      </c>
    </row>
    <row r="18" spans="2:6" x14ac:dyDescent="0.25">
      <c r="B18" s="447" t="s">
        <v>700</v>
      </c>
      <c r="C18" s="457">
        <v>3068045</v>
      </c>
      <c r="D18" s="454">
        <v>2863615.71</v>
      </c>
      <c r="E18" s="454">
        <v>2540717.35</v>
      </c>
      <c r="F18" s="416">
        <f t="shared" ref="F18:F21" si="1">E18/D18*100</f>
        <v>88.72410292790299</v>
      </c>
    </row>
    <row r="19" spans="2:6" x14ac:dyDescent="0.25">
      <c r="B19" s="446" t="s">
        <v>701</v>
      </c>
      <c r="C19" s="458">
        <v>0</v>
      </c>
      <c r="D19" s="456">
        <v>54448531</v>
      </c>
      <c r="E19" s="456">
        <v>47897317.259999998</v>
      </c>
      <c r="F19" s="419">
        <f t="shared" si="1"/>
        <v>87.968061544213199</v>
      </c>
    </row>
    <row r="20" spans="2:6" x14ac:dyDescent="0.25">
      <c r="B20" s="447" t="s">
        <v>684</v>
      </c>
      <c r="C20" s="457">
        <v>85191335</v>
      </c>
      <c r="D20" s="454">
        <v>54052253</v>
      </c>
      <c r="E20" s="454">
        <v>50980532.230000012</v>
      </c>
      <c r="F20" s="416">
        <f t="shared" si="1"/>
        <v>94.317127225020585</v>
      </c>
    </row>
    <row r="21" spans="2:6" x14ac:dyDescent="0.25">
      <c r="B21" s="459" t="s">
        <v>702</v>
      </c>
      <c r="C21" s="456">
        <v>1981178</v>
      </c>
      <c r="D21" s="456">
        <v>1925069.45</v>
      </c>
      <c r="E21" s="456">
        <v>1925069.4500000002</v>
      </c>
      <c r="F21" s="419">
        <f t="shared" si="1"/>
        <v>100.00000000000003</v>
      </c>
    </row>
    <row r="22" spans="2:6" x14ac:dyDescent="0.25">
      <c r="B22" s="425" t="s">
        <v>668</v>
      </c>
      <c r="C22" s="467">
        <v>510404019</v>
      </c>
      <c r="D22" s="468">
        <v>541647496</v>
      </c>
      <c r="E22" s="468">
        <v>221937920.39000002</v>
      </c>
      <c r="F22" s="413">
        <f>E22/D22*100</f>
        <v>40.974604706748245</v>
      </c>
    </row>
    <row r="23" spans="2:6" x14ac:dyDescent="0.25">
      <c r="B23" s="447" t="s">
        <v>685</v>
      </c>
      <c r="C23" s="457">
        <v>37500000</v>
      </c>
      <c r="D23" s="454">
        <v>37500000</v>
      </c>
      <c r="E23" s="454">
        <v>32331295.740000002</v>
      </c>
      <c r="F23" s="416">
        <f t="shared" ref="F23:F27" si="2">E23/D23*100</f>
        <v>86.216788640000004</v>
      </c>
    </row>
    <row r="24" spans="2:6" x14ac:dyDescent="0.25">
      <c r="B24" s="446" t="s">
        <v>686</v>
      </c>
      <c r="C24" s="458">
        <v>208288358</v>
      </c>
      <c r="D24" s="456">
        <v>249401014</v>
      </c>
      <c r="E24" s="456">
        <v>36765566.850000001</v>
      </c>
      <c r="F24" s="419">
        <f t="shared" si="2"/>
        <v>14.741546660271398</v>
      </c>
    </row>
    <row r="25" spans="2:6" x14ac:dyDescent="0.25">
      <c r="B25" s="447" t="s">
        <v>703</v>
      </c>
      <c r="C25" s="457">
        <v>174973497</v>
      </c>
      <c r="D25" s="454">
        <v>162404318</v>
      </c>
      <c r="E25" s="454">
        <v>125585658.51000001</v>
      </c>
      <c r="F25" s="416">
        <f t="shared" si="2"/>
        <v>77.329014435441309</v>
      </c>
    </row>
    <row r="26" spans="2:6" x14ac:dyDescent="0.25">
      <c r="B26" s="446" t="s">
        <v>688</v>
      </c>
      <c r="C26" s="458">
        <v>17000000</v>
      </c>
      <c r="D26" s="456">
        <v>19700000</v>
      </c>
      <c r="E26" s="456">
        <v>11148774.289999999</v>
      </c>
      <c r="F26" s="419">
        <f t="shared" si="2"/>
        <v>56.592762893401002</v>
      </c>
    </row>
    <row r="27" spans="2:6" ht="15.75" thickBot="1" x14ac:dyDescent="0.3">
      <c r="B27" s="461" t="s">
        <v>704</v>
      </c>
      <c r="C27" s="462">
        <v>72642164</v>
      </c>
      <c r="D27" s="462">
        <v>72642164</v>
      </c>
      <c r="E27" s="462">
        <v>16106625</v>
      </c>
      <c r="F27" s="463">
        <f t="shared" si="2"/>
        <v>22.172556698613768</v>
      </c>
    </row>
    <row r="28" spans="2:6" x14ac:dyDescent="0.25">
      <c r="B28" s="994" t="s">
        <v>673</v>
      </c>
      <c r="C28" s="994"/>
      <c r="D28" s="994"/>
      <c r="E28" s="994"/>
      <c r="F28" s="994"/>
    </row>
  </sheetData>
  <mergeCells count="5">
    <mergeCell ref="B4:F4"/>
    <mergeCell ref="B6:B7"/>
    <mergeCell ref="C6:E6"/>
    <mergeCell ref="F6:F7"/>
    <mergeCell ref="B28:F28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showGridLines="0" showRowColHeaders="0" topLeftCell="A28" workbookViewId="0">
      <selection activeCell="B51" sqref="B51:F51"/>
    </sheetView>
  </sheetViews>
  <sheetFormatPr baseColWidth="10" defaultRowHeight="15" x14ac:dyDescent="0.25"/>
  <cols>
    <col min="2" max="2" width="59.85546875" bestFit="1" customWidth="1"/>
    <col min="3" max="3" width="15.28515625" customWidth="1"/>
    <col min="4" max="5" width="15.140625" customWidth="1"/>
    <col min="6" max="6" width="12.7109375" bestFit="1" customWidth="1"/>
  </cols>
  <sheetData>
    <row r="2" spans="2:6" x14ac:dyDescent="0.25">
      <c r="B2" s="601" t="s">
        <v>7</v>
      </c>
    </row>
    <row r="4" spans="2:6" ht="26.25" customHeight="1" x14ac:dyDescent="0.25">
      <c r="B4" s="1074" t="s">
        <v>706</v>
      </c>
      <c r="C4" s="1074"/>
      <c r="D4" s="1074"/>
      <c r="E4" s="1074"/>
      <c r="F4" s="1074"/>
    </row>
    <row r="5" spans="2:6" ht="15.75" thickBot="1" x14ac:dyDescent="0.3">
      <c r="B5" s="434"/>
      <c r="C5" s="434"/>
      <c r="D5" s="434"/>
      <c r="E5" s="434"/>
      <c r="F5" s="404"/>
    </row>
    <row r="6" spans="2:6" ht="24" x14ac:dyDescent="0.25">
      <c r="B6" s="469" t="s">
        <v>707</v>
      </c>
      <c r="C6" s="470" t="s">
        <v>708</v>
      </c>
      <c r="D6" s="471" t="s">
        <v>676</v>
      </c>
      <c r="E6" s="470" t="s">
        <v>709</v>
      </c>
      <c r="F6" s="472" t="s">
        <v>692</v>
      </c>
    </row>
    <row r="7" spans="2:6" x14ac:dyDescent="0.25">
      <c r="B7" s="88" t="s">
        <v>10</v>
      </c>
      <c r="C7" s="149" t="s">
        <v>11</v>
      </c>
      <c r="D7" s="149" t="s">
        <v>12</v>
      </c>
      <c r="E7" s="149" t="s">
        <v>13</v>
      </c>
      <c r="F7" s="407" t="s">
        <v>14</v>
      </c>
    </row>
    <row r="8" spans="2:6" x14ac:dyDescent="0.25">
      <c r="B8" s="473" t="s">
        <v>710</v>
      </c>
      <c r="C8" s="474">
        <v>4733725081</v>
      </c>
      <c r="D8" s="475">
        <v>5601097204.8000002</v>
      </c>
      <c r="E8" s="474">
        <v>4995879003.3599977</v>
      </c>
      <c r="F8" s="476">
        <f>E8/D8*100</f>
        <v>89.194649203349911</v>
      </c>
    </row>
    <row r="9" spans="2:6" x14ac:dyDescent="0.25">
      <c r="B9" s="477" t="s">
        <v>711</v>
      </c>
      <c r="C9" s="415">
        <v>638253918</v>
      </c>
      <c r="D9" s="415">
        <v>560143361.66999996</v>
      </c>
      <c r="E9" s="415">
        <v>558267849.88999999</v>
      </c>
      <c r="F9" s="416">
        <f t="shared" ref="F9:F50" si="0">E9/D9*100</f>
        <v>99.665172898879248</v>
      </c>
    </row>
    <row r="10" spans="2:6" x14ac:dyDescent="0.25">
      <c r="B10" s="478" t="s">
        <v>712</v>
      </c>
      <c r="C10" s="418">
        <v>277051555</v>
      </c>
      <c r="D10" s="418">
        <v>294015937</v>
      </c>
      <c r="E10" s="418">
        <v>236181728.75</v>
      </c>
      <c r="F10" s="419">
        <f t="shared" si="0"/>
        <v>80.32956687990692</v>
      </c>
    </row>
    <row r="11" spans="2:6" x14ac:dyDescent="0.25">
      <c r="B11" s="479" t="s">
        <v>713</v>
      </c>
      <c r="C11" s="415">
        <v>45192430</v>
      </c>
      <c r="D11" s="415">
        <v>105903806.69</v>
      </c>
      <c r="E11" s="415">
        <v>97396344.980000004</v>
      </c>
      <c r="F11" s="416">
        <f t="shared" si="0"/>
        <v>91.966802727967178</v>
      </c>
    </row>
    <row r="12" spans="2:6" x14ac:dyDescent="0.25">
      <c r="B12" s="478" t="s">
        <v>714</v>
      </c>
      <c r="C12" s="418">
        <v>141319770</v>
      </c>
      <c r="D12" s="418">
        <v>159183027.31</v>
      </c>
      <c r="E12" s="418">
        <v>112598440.88999999</v>
      </c>
      <c r="F12" s="419">
        <f t="shared" si="0"/>
        <v>70.735205123798067</v>
      </c>
    </row>
    <row r="13" spans="2:6" x14ac:dyDescent="0.25">
      <c r="B13" s="479" t="s">
        <v>715</v>
      </c>
      <c r="C13" s="415">
        <v>78000000</v>
      </c>
      <c r="D13" s="415">
        <v>82642733</v>
      </c>
      <c r="E13" s="415">
        <v>79234956.590000004</v>
      </c>
      <c r="F13" s="416">
        <f t="shared" si="0"/>
        <v>95.876495989066584</v>
      </c>
    </row>
    <row r="14" spans="2:6" x14ac:dyDescent="0.25">
      <c r="B14" s="478" t="s">
        <v>716</v>
      </c>
      <c r="C14" s="418">
        <v>46822839</v>
      </c>
      <c r="D14" s="418">
        <v>24779646.030000001</v>
      </c>
      <c r="E14" s="418">
        <v>23246682.039999999</v>
      </c>
      <c r="F14" s="419">
        <f t="shared" si="0"/>
        <v>93.813616271418539</v>
      </c>
    </row>
    <row r="15" spans="2:6" x14ac:dyDescent="0.25">
      <c r="B15" s="479" t="s">
        <v>717</v>
      </c>
      <c r="C15" s="415">
        <v>2366204</v>
      </c>
      <c r="D15" s="415">
        <v>3358231</v>
      </c>
      <c r="E15" s="415">
        <v>3356524.31</v>
      </c>
      <c r="F15" s="416">
        <f t="shared" si="0"/>
        <v>99.949178898056743</v>
      </c>
    </row>
    <row r="16" spans="2:6" x14ac:dyDescent="0.25">
      <c r="B16" s="478" t="s">
        <v>718</v>
      </c>
      <c r="C16" s="418">
        <v>38135934</v>
      </c>
      <c r="D16" s="418">
        <v>41728283</v>
      </c>
      <c r="E16" s="418">
        <v>37973903.189999998</v>
      </c>
      <c r="F16" s="419">
        <f t="shared" si="0"/>
        <v>91.002793453063944</v>
      </c>
    </row>
    <row r="17" spans="2:6" x14ac:dyDescent="0.25">
      <c r="B17" s="479" t="s">
        <v>719</v>
      </c>
      <c r="C17" s="415">
        <v>18333477</v>
      </c>
      <c r="D17" s="415">
        <v>16728307</v>
      </c>
      <c r="E17" s="415">
        <v>16633581.85</v>
      </c>
      <c r="F17" s="416">
        <f t="shared" si="0"/>
        <v>99.433743354901367</v>
      </c>
    </row>
    <row r="18" spans="2:6" x14ac:dyDescent="0.25">
      <c r="B18" s="478" t="s">
        <v>720</v>
      </c>
      <c r="C18" s="418">
        <v>10344362</v>
      </c>
      <c r="D18" s="418">
        <v>3181159.08</v>
      </c>
      <c r="E18" s="418">
        <v>2898508.83</v>
      </c>
      <c r="F18" s="419">
        <f t="shared" si="0"/>
        <v>91.114865906045793</v>
      </c>
    </row>
    <row r="19" spans="2:6" x14ac:dyDescent="0.25">
      <c r="B19" s="479" t="s">
        <v>721</v>
      </c>
      <c r="C19" s="415">
        <v>155818837</v>
      </c>
      <c r="D19" s="415">
        <v>58181006</v>
      </c>
      <c r="E19" s="415">
        <v>54201097.130000003</v>
      </c>
      <c r="F19" s="416">
        <f t="shared" si="0"/>
        <v>93.159436139691365</v>
      </c>
    </row>
    <row r="20" spans="2:6" x14ac:dyDescent="0.25">
      <c r="B20" s="478" t="s">
        <v>722</v>
      </c>
      <c r="C20" s="418">
        <v>91170462</v>
      </c>
      <c r="D20" s="418">
        <v>38938703</v>
      </c>
      <c r="E20" s="418">
        <v>34972121.200000003</v>
      </c>
      <c r="F20" s="419">
        <f t="shared" si="0"/>
        <v>89.813266764432299</v>
      </c>
    </row>
    <row r="21" spans="2:6" x14ac:dyDescent="0.25">
      <c r="B21" s="479" t="s">
        <v>723</v>
      </c>
      <c r="C21" s="415">
        <v>904271872</v>
      </c>
      <c r="D21" s="415">
        <v>578255366</v>
      </c>
      <c r="E21" s="415">
        <v>538698022.27999997</v>
      </c>
      <c r="F21" s="416">
        <f t="shared" si="0"/>
        <v>93.159191242161327</v>
      </c>
    </row>
    <row r="22" spans="2:6" x14ac:dyDescent="0.25">
      <c r="B22" s="442" t="s">
        <v>724</v>
      </c>
      <c r="C22" s="418">
        <v>29471501</v>
      </c>
      <c r="D22" s="418">
        <v>21285264</v>
      </c>
      <c r="E22" s="418">
        <v>20104254.91</v>
      </c>
      <c r="F22" s="419">
        <f t="shared" si="0"/>
        <v>94.451517773047129</v>
      </c>
    </row>
    <row r="23" spans="2:6" x14ac:dyDescent="0.25">
      <c r="B23" s="479" t="s">
        <v>725</v>
      </c>
      <c r="C23" s="415">
        <v>67829781</v>
      </c>
      <c r="D23" s="415">
        <v>89748090</v>
      </c>
      <c r="E23" s="415">
        <v>82554562.390000001</v>
      </c>
      <c r="F23" s="416">
        <f t="shared" si="0"/>
        <v>91.98475687894863</v>
      </c>
    </row>
    <row r="24" spans="2:6" ht="24" x14ac:dyDescent="0.25">
      <c r="B24" s="442" t="s">
        <v>726</v>
      </c>
      <c r="C24" s="418">
        <v>1377977242</v>
      </c>
      <c r="D24" s="418">
        <v>1806476675.54</v>
      </c>
      <c r="E24" s="418">
        <v>1588770958.2999997</v>
      </c>
      <c r="F24" s="419">
        <f t="shared" si="0"/>
        <v>87.948600710555937</v>
      </c>
    </row>
    <row r="25" spans="2:6" x14ac:dyDescent="0.25">
      <c r="B25" s="422" t="s">
        <v>727</v>
      </c>
      <c r="C25" s="415">
        <v>15284512</v>
      </c>
      <c r="D25" s="415">
        <v>24472330.199999999</v>
      </c>
      <c r="E25" s="415">
        <v>22225484.169999998</v>
      </c>
      <c r="F25" s="416">
        <f t="shared" si="0"/>
        <v>90.818830852486613</v>
      </c>
    </row>
    <row r="26" spans="2:6" x14ac:dyDescent="0.25">
      <c r="B26" s="478" t="s">
        <v>728</v>
      </c>
      <c r="C26" s="418">
        <v>26054147</v>
      </c>
      <c r="D26" s="418">
        <v>21588532.800000001</v>
      </c>
      <c r="E26" s="418">
        <v>21288912.939999998</v>
      </c>
      <c r="F26" s="419">
        <f t="shared" si="0"/>
        <v>98.612134215994502</v>
      </c>
    </row>
    <row r="27" spans="2:6" x14ac:dyDescent="0.25">
      <c r="B27" s="479" t="s">
        <v>729</v>
      </c>
      <c r="C27" s="415">
        <v>32194642</v>
      </c>
      <c r="D27" s="415">
        <v>4697990</v>
      </c>
      <c r="E27" s="415">
        <v>4695812.95</v>
      </c>
      <c r="F27" s="416">
        <f t="shared" si="0"/>
        <v>99.95365996947632</v>
      </c>
    </row>
    <row r="28" spans="2:6" x14ac:dyDescent="0.25">
      <c r="B28" s="478" t="s">
        <v>730</v>
      </c>
      <c r="C28" s="418">
        <v>105000</v>
      </c>
      <c r="D28" s="418">
        <v>105000</v>
      </c>
      <c r="E28" s="418">
        <v>102096.78</v>
      </c>
      <c r="F28" s="419">
        <f t="shared" si="0"/>
        <v>97.235028571428572</v>
      </c>
    </row>
    <row r="29" spans="2:6" x14ac:dyDescent="0.25">
      <c r="B29" s="479" t="s">
        <v>731</v>
      </c>
      <c r="C29" s="415">
        <v>12930000</v>
      </c>
      <c r="D29" s="415">
        <v>728724</v>
      </c>
      <c r="E29" s="415">
        <v>604657.57999999996</v>
      </c>
      <c r="F29" s="416">
        <f t="shared" si="0"/>
        <v>82.974840954874537</v>
      </c>
    </row>
    <row r="30" spans="2:6" x14ac:dyDescent="0.25">
      <c r="B30" s="478" t="s">
        <v>732</v>
      </c>
      <c r="C30" s="418">
        <v>0</v>
      </c>
      <c r="D30" s="418">
        <v>878049679.32999992</v>
      </c>
      <c r="E30" s="418">
        <v>809147283.3499999</v>
      </c>
      <c r="F30" s="419">
        <f t="shared" si="0"/>
        <v>92.152790713097659</v>
      </c>
    </row>
    <row r="31" spans="2:6" x14ac:dyDescent="0.25">
      <c r="B31" s="479" t="s">
        <v>733</v>
      </c>
      <c r="C31" s="415">
        <v>0</v>
      </c>
      <c r="D31" s="415">
        <v>25936735.629999999</v>
      </c>
      <c r="E31" s="415">
        <v>25258179.829999998</v>
      </c>
      <c r="F31" s="416">
        <f t="shared" si="0"/>
        <v>97.383804154540016</v>
      </c>
    </row>
    <row r="32" spans="2:6" x14ac:dyDescent="0.25">
      <c r="B32" s="442" t="s">
        <v>734</v>
      </c>
      <c r="C32" s="418">
        <v>0</v>
      </c>
      <c r="D32" s="418">
        <v>133566364.51999998</v>
      </c>
      <c r="E32" s="418">
        <v>123696742.83</v>
      </c>
      <c r="F32" s="419">
        <f t="shared" si="0"/>
        <v>92.610698265638476</v>
      </c>
    </row>
    <row r="33" spans="2:6" x14ac:dyDescent="0.25">
      <c r="B33" s="479" t="s">
        <v>735</v>
      </c>
      <c r="C33" s="415">
        <v>0</v>
      </c>
      <c r="D33" s="415">
        <v>24870406.959999997</v>
      </c>
      <c r="E33" s="415">
        <v>19321686.900000002</v>
      </c>
      <c r="F33" s="416">
        <f t="shared" si="0"/>
        <v>77.689468174267489</v>
      </c>
    </row>
    <row r="34" spans="2:6" x14ac:dyDescent="0.25">
      <c r="B34" s="442" t="s">
        <v>736</v>
      </c>
      <c r="C34" s="418">
        <v>0</v>
      </c>
      <c r="D34" s="418">
        <v>22498889.52</v>
      </c>
      <c r="E34" s="418">
        <v>7711993.2300000004</v>
      </c>
      <c r="F34" s="419">
        <f t="shared" si="0"/>
        <v>34.277217207296196</v>
      </c>
    </row>
    <row r="35" spans="2:6" x14ac:dyDescent="0.25">
      <c r="B35" s="479" t="s">
        <v>737</v>
      </c>
      <c r="C35" s="415">
        <v>0</v>
      </c>
      <c r="D35" s="415">
        <v>5699507.8899999997</v>
      </c>
      <c r="E35" s="415">
        <v>5343419.32</v>
      </c>
      <c r="F35" s="416">
        <f t="shared" si="0"/>
        <v>93.752292708906154</v>
      </c>
    </row>
    <row r="36" spans="2:6" x14ac:dyDescent="0.25">
      <c r="B36" s="442" t="s">
        <v>738</v>
      </c>
      <c r="C36" s="418">
        <v>0</v>
      </c>
      <c r="D36" s="418">
        <v>1944043.67</v>
      </c>
      <c r="E36" s="418">
        <v>442900.86000000004</v>
      </c>
      <c r="F36" s="419">
        <f t="shared" si="0"/>
        <v>22.782454264517632</v>
      </c>
    </row>
    <row r="37" spans="2:6" x14ac:dyDescent="0.25">
      <c r="B37" s="422" t="s">
        <v>739</v>
      </c>
      <c r="C37" s="415">
        <v>45954770</v>
      </c>
      <c r="D37" s="415">
        <v>44450835</v>
      </c>
      <c r="E37" s="415">
        <v>42821670.219999999</v>
      </c>
      <c r="F37" s="416">
        <f t="shared" si="0"/>
        <v>96.334906239669067</v>
      </c>
    </row>
    <row r="38" spans="2:6" x14ac:dyDescent="0.25">
      <c r="B38" s="478" t="s">
        <v>740</v>
      </c>
      <c r="C38" s="418">
        <v>16241606</v>
      </c>
      <c r="D38" s="418">
        <v>15418283.770000001</v>
      </c>
      <c r="E38" s="418">
        <v>15037478.440000001</v>
      </c>
      <c r="F38" s="419">
        <f t="shared" si="0"/>
        <v>97.530170441272148</v>
      </c>
    </row>
    <row r="39" spans="2:6" x14ac:dyDescent="0.25">
      <c r="B39" s="480" t="s">
        <v>741</v>
      </c>
      <c r="C39" s="415">
        <v>98628712</v>
      </c>
      <c r="D39" s="415">
        <v>48674625.460000008</v>
      </c>
      <c r="E39" s="415">
        <v>47360181.979999989</v>
      </c>
      <c r="F39" s="416">
        <f t="shared" si="0"/>
        <v>97.2995303660216</v>
      </c>
    </row>
    <row r="40" spans="2:6" x14ac:dyDescent="0.25">
      <c r="B40" s="478" t="s">
        <v>742</v>
      </c>
      <c r="C40" s="418">
        <v>90074760</v>
      </c>
      <c r="D40" s="418">
        <v>50533157.909999996</v>
      </c>
      <c r="E40" s="418">
        <v>45316195.469999999</v>
      </c>
      <c r="F40" s="419">
        <f t="shared" si="0"/>
        <v>89.67615986063754</v>
      </c>
    </row>
    <row r="41" spans="2:6" x14ac:dyDescent="0.25">
      <c r="B41" s="479" t="s">
        <v>743</v>
      </c>
      <c r="C41" s="415">
        <v>155892084</v>
      </c>
      <c r="D41" s="415">
        <v>102139270.16</v>
      </c>
      <c r="E41" s="415">
        <v>100071029.92</v>
      </c>
      <c r="F41" s="416">
        <f t="shared" si="0"/>
        <v>97.975078305572254</v>
      </c>
    </row>
    <row r="42" spans="2:6" x14ac:dyDescent="0.25">
      <c r="B42" s="426" t="s">
        <v>744</v>
      </c>
      <c r="C42" s="418">
        <v>42662833</v>
      </c>
      <c r="D42" s="418">
        <v>37997397</v>
      </c>
      <c r="E42" s="418">
        <v>37530890.479999997</v>
      </c>
      <c r="F42" s="419">
        <f t="shared" si="0"/>
        <v>98.772267163458579</v>
      </c>
    </row>
    <row r="43" spans="2:6" x14ac:dyDescent="0.25">
      <c r="B43" s="479" t="s">
        <v>745</v>
      </c>
      <c r="C43" s="415">
        <v>4092582</v>
      </c>
      <c r="D43" s="415">
        <v>6184585.6600000001</v>
      </c>
      <c r="E43" s="415">
        <v>6085050.5999999996</v>
      </c>
      <c r="F43" s="416">
        <f t="shared" si="0"/>
        <v>98.390594528526577</v>
      </c>
    </row>
    <row r="44" spans="2:6" x14ac:dyDescent="0.25">
      <c r="B44" s="478" t="s">
        <v>746</v>
      </c>
      <c r="C44" s="418">
        <v>1944000</v>
      </c>
      <c r="D44" s="418">
        <v>0</v>
      </c>
      <c r="E44" s="418">
        <v>0</v>
      </c>
      <c r="F44" s="419">
        <v>0</v>
      </c>
    </row>
    <row r="45" spans="2:6" x14ac:dyDescent="0.25">
      <c r="B45" s="427" t="s">
        <v>747</v>
      </c>
      <c r="C45" s="415">
        <v>2430000</v>
      </c>
      <c r="D45" s="415">
        <v>116000</v>
      </c>
      <c r="E45" s="415">
        <v>77945</v>
      </c>
      <c r="F45" s="416">
        <f t="shared" si="0"/>
        <v>67.193965517241381</v>
      </c>
    </row>
    <row r="46" spans="2:6" x14ac:dyDescent="0.25">
      <c r="B46" s="481" t="s">
        <v>748</v>
      </c>
      <c r="C46" s="418">
        <v>42000000</v>
      </c>
      <c r="D46" s="418">
        <v>41999999.999999993</v>
      </c>
      <c r="E46" s="418">
        <v>28170923.240000002</v>
      </c>
      <c r="F46" s="419">
        <f t="shared" si="0"/>
        <v>67.073626761904777</v>
      </c>
    </row>
    <row r="47" spans="2:6" x14ac:dyDescent="0.25">
      <c r="B47" s="482" t="s">
        <v>533</v>
      </c>
      <c r="C47" s="415">
        <v>204875249</v>
      </c>
      <c r="D47" s="415">
        <v>204875249</v>
      </c>
      <c r="E47" s="415">
        <v>137433877.83999997</v>
      </c>
      <c r="F47" s="416">
        <f t="shared" si="0"/>
        <v>67.081738038546561</v>
      </c>
    </row>
    <row r="48" spans="2:6" x14ac:dyDescent="0.25">
      <c r="B48" s="478" t="s">
        <v>749</v>
      </c>
      <c r="C48" s="418">
        <v>4302355</v>
      </c>
      <c r="D48" s="418">
        <v>4395530</v>
      </c>
      <c r="E48" s="418">
        <v>3049135.6</v>
      </c>
      <c r="F48" s="419">
        <f t="shared" si="0"/>
        <v>69.369008970476827</v>
      </c>
    </row>
    <row r="49" spans="2:6" x14ac:dyDescent="0.25">
      <c r="B49" s="479" t="s">
        <v>750</v>
      </c>
      <c r="C49" s="415">
        <v>13535328</v>
      </c>
      <c r="D49" s="415">
        <v>9442153</v>
      </c>
      <c r="E49" s="415">
        <v>5892500.2999999998</v>
      </c>
      <c r="F49" s="416">
        <f t="shared" si="0"/>
        <v>62.406320888890491</v>
      </c>
    </row>
    <row r="50" spans="2:6" ht="15.75" thickBot="1" x14ac:dyDescent="0.3">
      <c r="B50" s="483" t="s">
        <v>751</v>
      </c>
      <c r="C50" s="432">
        <v>2162317</v>
      </c>
      <c r="D50" s="432">
        <v>6162317</v>
      </c>
      <c r="E50" s="432">
        <v>103416</v>
      </c>
      <c r="F50" s="433">
        <f t="shared" si="0"/>
        <v>1.6781999368094824</v>
      </c>
    </row>
    <row r="51" spans="2:6" x14ac:dyDescent="0.25">
      <c r="B51" s="994" t="s">
        <v>689</v>
      </c>
      <c r="C51" s="994"/>
      <c r="D51" s="994"/>
      <c r="E51" s="994"/>
      <c r="F51" s="994"/>
    </row>
  </sheetData>
  <mergeCells count="2">
    <mergeCell ref="B4:F4"/>
    <mergeCell ref="B51:F51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showRowColHeaders="0" workbookViewId="0">
      <selection activeCell="B21" sqref="B21:E21"/>
    </sheetView>
  </sheetViews>
  <sheetFormatPr baseColWidth="10" defaultRowHeight="15" x14ac:dyDescent="0.25"/>
  <cols>
    <col min="2" max="2" width="62.42578125" customWidth="1"/>
    <col min="3" max="3" width="19.140625" customWidth="1"/>
    <col min="4" max="4" width="18.42578125" customWidth="1"/>
    <col min="5" max="5" width="15.140625" customWidth="1"/>
  </cols>
  <sheetData>
    <row r="2" spans="2:5" x14ac:dyDescent="0.25">
      <c r="B2" s="601" t="s">
        <v>7</v>
      </c>
    </row>
    <row r="4" spans="2:5" x14ac:dyDescent="0.25">
      <c r="B4" s="1081" t="s">
        <v>752</v>
      </c>
      <c r="C4" s="1081"/>
      <c r="D4" s="1081"/>
      <c r="E4" s="1081"/>
    </row>
    <row r="5" spans="2:5" ht="15.75" thickBot="1" x14ac:dyDescent="0.3">
      <c r="B5" s="404"/>
      <c r="C5" s="404"/>
      <c r="D5" s="404"/>
      <c r="E5" s="449"/>
    </row>
    <row r="6" spans="2:5" ht="27.75" customHeight="1" x14ac:dyDescent="0.25">
      <c r="B6" s="1087" t="s">
        <v>753</v>
      </c>
      <c r="C6" s="1089" t="s">
        <v>754</v>
      </c>
      <c r="D6" s="1090"/>
      <c r="E6" s="1091" t="s">
        <v>649</v>
      </c>
    </row>
    <row r="7" spans="2:5" x14ac:dyDescent="0.25">
      <c r="B7" s="1088"/>
      <c r="C7" s="405" t="s">
        <v>676</v>
      </c>
      <c r="D7" s="484" t="s">
        <v>652</v>
      </c>
      <c r="E7" s="1086"/>
    </row>
    <row r="8" spans="2:5" x14ac:dyDescent="0.25">
      <c r="B8" s="88" t="s">
        <v>10</v>
      </c>
      <c r="C8" s="149" t="s">
        <v>11</v>
      </c>
      <c r="D8" s="149" t="s">
        <v>12</v>
      </c>
      <c r="E8" s="407" t="s">
        <v>13</v>
      </c>
    </row>
    <row r="9" spans="2:5" x14ac:dyDescent="0.25">
      <c r="B9" s="485" t="s">
        <v>653</v>
      </c>
      <c r="C9" s="486">
        <v>6099516355.4799995</v>
      </c>
      <c r="D9" s="486">
        <v>4544224463.6939993</v>
      </c>
      <c r="E9" s="476">
        <v>74.501389927601778</v>
      </c>
    </row>
    <row r="10" spans="2:5" x14ac:dyDescent="0.25">
      <c r="B10" s="422" t="s">
        <v>755</v>
      </c>
      <c r="C10" s="415">
        <v>947390199.5</v>
      </c>
      <c r="D10" s="415">
        <v>874218706.85000014</v>
      </c>
      <c r="E10" s="416">
        <v>92.276519992647451</v>
      </c>
    </row>
    <row r="11" spans="2:5" x14ac:dyDescent="0.25">
      <c r="B11" s="442" t="s">
        <v>756</v>
      </c>
      <c r="C11" s="418">
        <v>33783811</v>
      </c>
      <c r="D11" s="418">
        <v>33783811</v>
      </c>
      <c r="E11" s="419">
        <v>100</v>
      </c>
    </row>
    <row r="12" spans="2:5" x14ac:dyDescent="0.25">
      <c r="B12" s="422" t="s">
        <v>757</v>
      </c>
      <c r="C12" s="415">
        <v>71166002</v>
      </c>
      <c r="D12" s="415">
        <v>69866548.549999997</v>
      </c>
      <c r="E12" s="416">
        <v>98.174053040101924</v>
      </c>
    </row>
    <row r="13" spans="2:5" x14ac:dyDescent="0.25">
      <c r="B13" s="442" t="s">
        <v>758</v>
      </c>
      <c r="C13" s="418">
        <v>690718853</v>
      </c>
      <c r="D13" s="418">
        <v>503874163.63999999</v>
      </c>
      <c r="E13" s="419">
        <v>72.949241424571326</v>
      </c>
    </row>
    <row r="14" spans="2:5" x14ac:dyDescent="0.25">
      <c r="B14" s="422" t="s">
        <v>759</v>
      </c>
      <c r="C14" s="415">
        <v>2872537432.8299999</v>
      </c>
      <c r="D14" s="415">
        <v>2142793380.2599998</v>
      </c>
      <c r="E14" s="416">
        <v>74.595838361240695</v>
      </c>
    </row>
    <row r="15" spans="2:5" x14ac:dyDescent="0.25">
      <c r="B15" s="442" t="s">
        <v>760</v>
      </c>
      <c r="C15" s="418">
        <v>404554198</v>
      </c>
      <c r="D15" s="418">
        <v>74182320.124000013</v>
      </c>
      <c r="E15" s="419">
        <v>18.336806413265798</v>
      </c>
    </row>
    <row r="16" spans="2:5" x14ac:dyDescent="0.25">
      <c r="B16" s="422" t="s">
        <v>761</v>
      </c>
      <c r="C16" s="415">
        <v>34886190.289999999</v>
      </c>
      <c r="D16" s="415">
        <v>36719498.590000004</v>
      </c>
      <c r="E16" s="416">
        <v>105.25511179283316</v>
      </c>
    </row>
    <row r="17" spans="2:5" x14ac:dyDescent="0.25">
      <c r="B17" s="446" t="s">
        <v>762</v>
      </c>
      <c r="C17" s="418">
        <v>771997976</v>
      </c>
      <c r="D17" s="418">
        <v>603452041.2299999</v>
      </c>
      <c r="E17" s="419">
        <v>78.167567790359058</v>
      </c>
    </row>
    <row r="18" spans="2:5" x14ac:dyDescent="0.25">
      <c r="B18" s="447" t="s">
        <v>763</v>
      </c>
      <c r="C18" s="415">
        <v>153125923</v>
      </c>
      <c r="D18" s="415">
        <v>153125922.61000001</v>
      </c>
      <c r="E18" s="416">
        <v>99.999999745307662</v>
      </c>
    </row>
    <row r="19" spans="2:5" x14ac:dyDescent="0.25">
      <c r="B19" s="446" t="s">
        <v>533</v>
      </c>
      <c r="C19" s="418">
        <v>60344935</v>
      </c>
      <c r="D19" s="418">
        <v>52208070.840000004</v>
      </c>
      <c r="E19" s="419">
        <v>86.516077679096028</v>
      </c>
    </row>
    <row r="20" spans="2:5" ht="15.75" thickBot="1" x14ac:dyDescent="0.3">
      <c r="B20" s="487" t="s">
        <v>764</v>
      </c>
      <c r="C20" s="488">
        <v>59010834.859999999</v>
      </c>
      <c r="D20" s="488">
        <v>31455060.006140001</v>
      </c>
      <c r="E20" s="463">
        <v>53.303872213917025</v>
      </c>
    </row>
    <row r="21" spans="2:5" x14ac:dyDescent="0.25">
      <c r="B21" s="994" t="s">
        <v>765</v>
      </c>
      <c r="C21" s="994"/>
      <c r="D21" s="994"/>
      <c r="E21" s="994"/>
    </row>
  </sheetData>
  <mergeCells count="5">
    <mergeCell ref="B4:E4"/>
    <mergeCell ref="B6:B7"/>
    <mergeCell ref="C6:D6"/>
    <mergeCell ref="E6:E7"/>
    <mergeCell ref="B21:E21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showGridLines="0" showRowColHeaders="0" workbookViewId="0">
      <selection activeCell="G32" sqref="G32"/>
    </sheetView>
  </sheetViews>
  <sheetFormatPr baseColWidth="10" defaultRowHeight="15" x14ac:dyDescent="0.25"/>
  <cols>
    <col min="2" max="2" width="34.85546875" customWidth="1"/>
    <col min="3" max="3" width="14.5703125" customWidth="1"/>
    <col min="4" max="4" width="15.140625" customWidth="1"/>
    <col min="5" max="5" width="12" customWidth="1"/>
    <col min="6" max="6" width="12.42578125" customWidth="1"/>
    <col min="7" max="7" width="13.42578125" customWidth="1"/>
    <col min="8" max="8" width="12.5703125" customWidth="1"/>
    <col min="9" max="10" width="13.28515625" customWidth="1"/>
    <col min="11" max="11" width="14.140625" customWidth="1"/>
    <col min="12" max="12" width="16.28515625" customWidth="1"/>
    <col min="13" max="13" width="13.28515625" customWidth="1"/>
    <col min="14" max="14" width="12.42578125" customWidth="1"/>
    <col min="15" max="15" width="13.7109375" customWidth="1"/>
    <col min="16" max="16" width="12.85546875" customWidth="1"/>
    <col min="17" max="17" width="15.7109375" customWidth="1"/>
    <col min="18" max="18" width="11.85546875" customWidth="1"/>
  </cols>
  <sheetData>
    <row r="2" spans="2:18" x14ac:dyDescent="0.25">
      <c r="B2" s="601" t="s">
        <v>7</v>
      </c>
    </row>
    <row r="4" spans="2:18" x14ac:dyDescent="0.25">
      <c r="B4" s="1081" t="s">
        <v>790</v>
      </c>
      <c r="C4" s="1081"/>
      <c r="D4" s="1081"/>
      <c r="E4" s="1081"/>
      <c r="F4" s="1081"/>
      <c r="G4" s="1081"/>
      <c r="H4" s="1081"/>
      <c r="I4" s="1081"/>
      <c r="J4" s="1081"/>
      <c r="K4" s="1081"/>
      <c r="L4" s="1081"/>
      <c r="M4" s="1081"/>
      <c r="N4" s="1081"/>
      <c r="O4" s="1081"/>
      <c r="P4" s="1081"/>
      <c r="Q4" s="1081"/>
      <c r="R4" s="1081"/>
    </row>
    <row r="5" spans="2:18" ht="15.75" thickBot="1" x14ac:dyDescent="0.3"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</row>
    <row r="6" spans="2:18" x14ac:dyDescent="0.25">
      <c r="B6" s="1093" t="s">
        <v>766</v>
      </c>
      <c r="C6" s="1095" t="s">
        <v>767</v>
      </c>
      <c r="D6" s="1096"/>
      <c r="E6" s="1097" t="s">
        <v>768</v>
      </c>
      <c r="F6" s="1098"/>
      <c r="G6" s="1098"/>
      <c r="H6" s="1098"/>
      <c r="I6" s="1098"/>
      <c r="J6" s="1098"/>
      <c r="K6" s="1098"/>
      <c r="L6" s="1098"/>
      <c r="M6" s="1098"/>
      <c r="N6" s="1098"/>
      <c r="O6" s="1098"/>
      <c r="P6" s="1099"/>
      <c r="Q6" s="1100" t="s">
        <v>652</v>
      </c>
      <c r="R6" s="1102" t="s">
        <v>692</v>
      </c>
    </row>
    <row r="7" spans="2:18" x14ac:dyDescent="0.25">
      <c r="B7" s="1094"/>
      <c r="C7" s="489" t="s">
        <v>650</v>
      </c>
      <c r="D7" s="489" t="s">
        <v>676</v>
      </c>
      <c r="E7" s="490" t="s">
        <v>769</v>
      </c>
      <c r="F7" s="489" t="s">
        <v>770</v>
      </c>
      <c r="G7" s="490" t="s">
        <v>771</v>
      </c>
      <c r="H7" s="489" t="s">
        <v>772</v>
      </c>
      <c r="I7" s="490" t="s">
        <v>773</v>
      </c>
      <c r="J7" s="489" t="s">
        <v>774</v>
      </c>
      <c r="K7" s="490" t="s">
        <v>775</v>
      </c>
      <c r="L7" s="489" t="s">
        <v>776</v>
      </c>
      <c r="M7" s="490" t="s">
        <v>777</v>
      </c>
      <c r="N7" s="489" t="s">
        <v>471</v>
      </c>
      <c r="O7" s="490" t="s">
        <v>778</v>
      </c>
      <c r="P7" s="491" t="s">
        <v>779</v>
      </c>
      <c r="Q7" s="1101"/>
      <c r="R7" s="1103"/>
    </row>
    <row r="8" spans="2:18" x14ac:dyDescent="0.25">
      <c r="B8" s="492" t="s">
        <v>10</v>
      </c>
      <c r="C8" s="493" t="s">
        <v>780</v>
      </c>
      <c r="D8" s="493" t="s">
        <v>12</v>
      </c>
      <c r="E8" s="493" t="s">
        <v>13</v>
      </c>
      <c r="F8" s="493" t="s">
        <v>14</v>
      </c>
      <c r="G8" s="493" t="s">
        <v>15</v>
      </c>
      <c r="H8" s="493" t="s">
        <v>16</v>
      </c>
      <c r="I8" s="493" t="s">
        <v>17</v>
      </c>
      <c r="J8" s="493" t="s">
        <v>18</v>
      </c>
      <c r="K8" s="493" t="s">
        <v>422</v>
      </c>
      <c r="L8" s="493" t="s">
        <v>553</v>
      </c>
      <c r="M8" s="493" t="s">
        <v>554</v>
      </c>
      <c r="N8" s="493" t="s">
        <v>555</v>
      </c>
      <c r="O8" s="493" t="s">
        <v>556</v>
      </c>
      <c r="P8" s="493" t="s">
        <v>557</v>
      </c>
      <c r="Q8" s="493" t="s">
        <v>558</v>
      </c>
      <c r="R8" s="494" t="s">
        <v>559</v>
      </c>
    </row>
    <row r="9" spans="2:18" x14ac:dyDescent="0.25">
      <c r="B9" s="435" t="s">
        <v>653</v>
      </c>
      <c r="C9" s="451">
        <v>5249682137</v>
      </c>
      <c r="D9" s="451">
        <v>6587699082.5200005</v>
      </c>
      <c r="E9" s="451">
        <v>54616315.25</v>
      </c>
      <c r="F9" s="451">
        <v>130112065.59</v>
      </c>
      <c r="G9" s="451">
        <v>430724684.3499999</v>
      </c>
      <c r="H9" s="451">
        <v>325802737.06999999</v>
      </c>
      <c r="I9" s="451">
        <v>671686014.94000018</v>
      </c>
      <c r="J9" s="451">
        <v>654173040.74999988</v>
      </c>
      <c r="K9" s="451">
        <v>448632475.73000002</v>
      </c>
      <c r="L9" s="451">
        <v>1020932076.9</v>
      </c>
      <c r="M9" s="451">
        <v>180229137.92000002</v>
      </c>
      <c r="N9" s="451">
        <v>339831764.70999998</v>
      </c>
      <c r="O9" s="451">
        <v>398130049.93000001</v>
      </c>
      <c r="P9" s="451">
        <v>960841304.38999999</v>
      </c>
      <c r="Q9" s="451">
        <v>5615711667.5299997</v>
      </c>
      <c r="R9" s="495">
        <v>85.245418729445291</v>
      </c>
    </row>
    <row r="10" spans="2:18" x14ac:dyDescent="0.25">
      <c r="B10" s="464" t="s">
        <v>781</v>
      </c>
      <c r="C10" s="496">
        <v>1259691823</v>
      </c>
      <c r="D10" s="496">
        <v>1728988116.52</v>
      </c>
      <c r="E10" s="496">
        <v>11683853.720000001</v>
      </c>
      <c r="F10" s="496">
        <v>75988473.010000005</v>
      </c>
      <c r="G10" s="496">
        <v>132594381.13</v>
      </c>
      <c r="H10" s="496">
        <v>88894411.090000004</v>
      </c>
      <c r="I10" s="496">
        <v>83287141.739999995</v>
      </c>
      <c r="J10" s="496">
        <v>219571238.31000003</v>
      </c>
      <c r="K10" s="496">
        <v>111590673.38</v>
      </c>
      <c r="L10" s="496">
        <v>225220545.40999997</v>
      </c>
      <c r="M10" s="496">
        <v>105394398.66000001</v>
      </c>
      <c r="N10" s="496">
        <v>86636048.910000011</v>
      </c>
      <c r="O10" s="496">
        <v>173916657.17000002</v>
      </c>
      <c r="P10" s="496">
        <v>230565197.81</v>
      </c>
      <c r="Q10" s="496">
        <v>1545343020.3400002</v>
      </c>
      <c r="R10" s="497">
        <v>89.378463945164114</v>
      </c>
    </row>
    <row r="11" spans="2:18" ht="24" x14ac:dyDescent="0.25">
      <c r="B11" s="498" t="s">
        <v>755</v>
      </c>
      <c r="C11" s="499">
        <v>594114453</v>
      </c>
      <c r="D11" s="499">
        <v>869376566.62</v>
      </c>
      <c r="E11" s="499">
        <v>3440257.7600000002</v>
      </c>
      <c r="F11" s="499">
        <v>41909944.560000002</v>
      </c>
      <c r="G11" s="499">
        <v>55047844.670000002</v>
      </c>
      <c r="H11" s="499">
        <v>36451003.039999999</v>
      </c>
      <c r="I11" s="499">
        <v>34808538.329999998</v>
      </c>
      <c r="J11" s="499">
        <v>162997251.98000002</v>
      </c>
      <c r="K11" s="499">
        <v>51403704.950000003</v>
      </c>
      <c r="L11" s="499">
        <v>107006824.33999999</v>
      </c>
      <c r="M11" s="499">
        <v>55532142.380000003</v>
      </c>
      <c r="N11" s="499">
        <v>40259306.660000004</v>
      </c>
      <c r="O11" s="499">
        <v>86394594.24000001</v>
      </c>
      <c r="P11" s="499">
        <v>61312599.090000004</v>
      </c>
      <c r="Q11" s="499">
        <v>736564012</v>
      </c>
      <c r="R11" s="500">
        <v>84.72324195068262</v>
      </c>
    </row>
    <row r="12" spans="2:18" ht="24" x14ac:dyDescent="0.25">
      <c r="B12" s="501" t="s">
        <v>756</v>
      </c>
      <c r="C12" s="502">
        <v>114604369</v>
      </c>
      <c r="D12" s="502">
        <v>111669385.70999999</v>
      </c>
      <c r="E12" s="502">
        <v>1239083.8400000001</v>
      </c>
      <c r="F12" s="502">
        <v>291630.75</v>
      </c>
      <c r="G12" s="502">
        <v>9858804.5800000001</v>
      </c>
      <c r="H12" s="502">
        <v>7812984.75</v>
      </c>
      <c r="I12" s="502">
        <v>6427599.9500000002</v>
      </c>
      <c r="J12" s="502">
        <v>9674710.3699999992</v>
      </c>
      <c r="K12" s="502">
        <v>10655320.91</v>
      </c>
      <c r="L12" s="502">
        <v>11178842.02</v>
      </c>
      <c r="M12" s="502">
        <v>8884597.6300000008</v>
      </c>
      <c r="N12" s="502">
        <v>4261485.5199999996</v>
      </c>
      <c r="O12" s="502">
        <v>9529662.2200000007</v>
      </c>
      <c r="P12" s="502">
        <v>9895866.5500000007</v>
      </c>
      <c r="Q12" s="502">
        <v>89710589.090000004</v>
      </c>
      <c r="R12" s="503">
        <v>80.335884826100937</v>
      </c>
    </row>
    <row r="13" spans="2:18" x14ac:dyDescent="0.25">
      <c r="B13" s="498" t="s">
        <v>757</v>
      </c>
      <c r="C13" s="499">
        <v>0</v>
      </c>
      <c r="D13" s="499">
        <v>60202921.189999998</v>
      </c>
      <c r="E13" s="499">
        <v>0</v>
      </c>
      <c r="F13" s="499">
        <v>0</v>
      </c>
      <c r="G13" s="499">
        <v>10000</v>
      </c>
      <c r="H13" s="499">
        <v>0</v>
      </c>
      <c r="I13" s="499">
        <v>10065682.16</v>
      </c>
      <c r="J13" s="499">
        <v>1704409.94</v>
      </c>
      <c r="K13" s="499">
        <v>11539374.85</v>
      </c>
      <c r="L13" s="499">
        <v>9137907.0299999993</v>
      </c>
      <c r="M13" s="499">
        <v>23017</v>
      </c>
      <c r="N13" s="499">
        <v>12631816.630000001</v>
      </c>
      <c r="O13" s="499">
        <v>855278.2</v>
      </c>
      <c r="P13" s="499">
        <v>12079310.01</v>
      </c>
      <c r="Q13" s="499">
        <v>58046795.82</v>
      </c>
      <c r="R13" s="500">
        <v>96.418570183338318</v>
      </c>
    </row>
    <row r="14" spans="2:18" ht="24" x14ac:dyDescent="0.25">
      <c r="B14" s="501" t="s">
        <v>758</v>
      </c>
      <c r="C14" s="502">
        <v>550973001</v>
      </c>
      <c r="D14" s="502">
        <v>687739243</v>
      </c>
      <c r="E14" s="502">
        <v>7004512.1200000001</v>
      </c>
      <c r="F14" s="502">
        <v>33786897.700000003</v>
      </c>
      <c r="G14" s="502">
        <v>67677731.879999995</v>
      </c>
      <c r="H14" s="502">
        <v>44630423.300000004</v>
      </c>
      <c r="I14" s="502">
        <v>31985321.300000001</v>
      </c>
      <c r="J14" s="502">
        <v>45194866.020000003</v>
      </c>
      <c r="K14" s="502">
        <v>37992272.670000002</v>
      </c>
      <c r="L14" s="502">
        <v>97896972.019999996</v>
      </c>
      <c r="M14" s="502">
        <v>40954641.650000006</v>
      </c>
      <c r="N14" s="502">
        <v>29483440.100000001</v>
      </c>
      <c r="O14" s="502">
        <v>77137122.510000005</v>
      </c>
      <c r="P14" s="502">
        <v>147277422.16</v>
      </c>
      <c r="Q14" s="502">
        <v>661021623.42999995</v>
      </c>
      <c r="R14" s="503">
        <v>96.115152677131718</v>
      </c>
    </row>
    <row r="15" spans="2:18" x14ac:dyDescent="0.25">
      <c r="B15" s="411" t="s">
        <v>782</v>
      </c>
      <c r="C15" s="504">
        <v>3944012760</v>
      </c>
      <c r="D15" s="504">
        <v>4793270087</v>
      </c>
      <c r="E15" s="504">
        <v>39725031.359999999</v>
      </c>
      <c r="F15" s="504">
        <v>51050676.669999994</v>
      </c>
      <c r="G15" s="504">
        <v>294691652.87999994</v>
      </c>
      <c r="H15" s="504">
        <v>233515519.27000001</v>
      </c>
      <c r="I15" s="504">
        <v>584904826.24000013</v>
      </c>
      <c r="J15" s="504">
        <v>430646689.88999993</v>
      </c>
      <c r="K15" s="504">
        <v>329301433.35000002</v>
      </c>
      <c r="L15" s="504">
        <v>788450750.14999998</v>
      </c>
      <c r="M15" s="504">
        <v>71210933.829999998</v>
      </c>
      <c r="N15" s="504">
        <v>249704999.52000001</v>
      </c>
      <c r="O15" s="504">
        <v>220674721.63</v>
      </c>
      <c r="P15" s="504">
        <v>723457506.16000009</v>
      </c>
      <c r="Q15" s="504">
        <v>4017334740.9499998</v>
      </c>
      <c r="R15" s="497">
        <v>83.811983636089224</v>
      </c>
    </row>
    <row r="16" spans="2:18" ht="24" x14ac:dyDescent="0.25">
      <c r="B16" s="498" t="s">
        <v>783</v>
      </c>
      <c r="C16" s="499">
        <v>2650710234</v>
      </c>
      <c r="D16" s="499">
        <v>3323679636</v>
      </c>
      <c r="E16" s="499">
        <v>4146573.67</v>
      </c>
      <c r="F16" s="499">
        <v>27525533.489999998</v>
      </c>
      <c r="G16" s="499">
        <v>83185165.739999995</v>
      </c>
      <c r="H16" s="499">
        <v>70625999.359999999</v>
      </c>
      <c r="I16" s="499">
        <v>485392232.63000005</v>
      </c>
      <c r="J16" s="499">
        <v>276613158.45999998</v>
      </c>
      <c r="K16" s="499">
        <v>282765407.26999998</v>
      </c>
      <c r="L16" s="499">
        <v>635189236.78999996</v>
      </c>
      <c r="M16" s="499">
        <v>50488642.5</v>
      </c>
      <c r="N16" s="499">
        <v>230519191.17000002</v>
      </c>
      <c r="O16" s="499">
        <v>179361674.19</v>
      </c>
      <c r="P16" s="499">
        <v>682671398.47000003</v>
      </c>
      <c r="Q16" s="499">
        <v>3008484213.7399998</v>
      </c>
      <c r="R16" s="500">
        <v>90.516672580413513</v>
      </c>
    </row>
    <row r="17" spans="2:18" x14ac:dyDescent="0.25">
      <c r="B17" s="501" t="s">
        <v>760</v>
      </c>
      <c r="C17" s="502">
        <v>365267394</v>
      </c>
      <c r="D17" s="502">
        <v>410584483</v>
      </c>
      <c r="E17" s="502">
        <v>1081807.69</v>
      </c>
      <c r="F17" s="502">
        <v>1411792.81</v>
      </c>
      <c r="G17" s="502">
        <v>5542666</v>
      </c>
      <c r="H17" s="502">
        <v>7915141.0599999996</v>
      </c>
      <c r="I17" s="502">
        <v>11851358.43</v>
      </c>
      <c r="J17" s="502">
        <v>7205700.4500000002</v>
      </c>
      <c r="K17" s="502">
        <v>11916707.41</v>
      </c>
      <c r="L17" s="502">
        <v>17584469.829999998</v>
      </c>
      <c r="M17" s="502">
        <v>9493963.6699999999</v>
      </c>
      <c r="N17" s="502">
        <v>8464478.3399999999</v>
      </c>
      <c r="O17" s="502">
        <v>7742226.3600000003</v>
      </c>
      <c r="P17" s="502">
        <v>22285605.489999998</v>
      </c>
      <c r="Q17" s="502">
        <v>112495917.53999999</v>
      </c>
      <c r="R17" s="503">
        <v>27.398969566027169</v>
      </c>
    </row>
    <row r="18" spans="2:18" x14ac:dyDescent="0.25">
      <c r="B18" s="498" t="s">
        <v>761</v>
      </c>
      <c r="C18" s="499">
        <v>544200</v>
      </c>
      <c r="D18" s="499">
        <v>544200</v>
      </c>
      <c r="E18" s="499">
        <v>650</v>
      </c>
      <c r="F18" s="499">
        <v>0</v>
      </c>
      <c r="G18" s="499">
        <v>70295.149999999994</v>
      </c>
      <c r="H18" s="499">
        <v>56570</v>
      </c>
      <c r="I18" s="499">
        <v>0</v>
      </c>
      <c r="J18" s="499">
        <v>32668</v>
      </c>
      <c r="K18" s="499">
        <v>38110</v>
      </c>
      <c r="L18" s="499">
        <v>111779</v>
      </c>
      <c r="M18" s="499">
        <v>18023.5</v>
      </c>
      <c r="N18" s="499">
        <v>22525.25</v>
      </c>
      <c r="O18" s="499">
        <v>68007</v>
      </c>
      <c r="P18" s="499">
        <v>92208.35</v>
      </c>
      <c r="Q18" s="499">
        <v>510836.25</v>
      </c>
      <c r="R18" s="500">
        <v>93.869211686879822</v>
      </c>
    </row>
    <row r="19" spans="2:18" x14ac:dyDescent="0.25">
      <c r="B19" s="501" t="s">
        <v>762</v>
      </c>
      <c r="C19" s="502">
        <v>732802593</v>
      </c>
      <c r="D19" s="502">
        <v>734161512</v>
      </c>
      <c r="E19" s="502">
        <v>0</v>
      </c>
      <c r="F19" s="502">
        <v>15400665.01</v>
      </c>
      <c r="G19" s="502">
        <v>162830030.69999999</v>
      </c>
      <c r="H19" s="502">
        <v>125498367.05</v>
      </c>
      <c r="I19" s="502">
        <v>47861592.130000003</v>
      </c>
      <c r="J19" s="502">
        <v>109059819.66</v>
      </c>
      <c r="K19" s="502">
        <v>16266117.93</v>
      </c>
      <c r="L19" s="502">
        <v>117813212.34999999</v>
      </c>
      <c r="M19" s="502">
        <v>2127154.17</v>
      </c>
      <c r="N19" s="502">
        <v>5215472.57</v>
      </c>
      <c r="O19" s="502">
        <v>23430344.23</v>
      </c>
      <c r="P19" s="502">
        <v>3665181.89</v>
      </c>
      <c r="Q19" s="502">
        <v>629167957.68999994</v>
      </c>
      <c r="R19" s="503">
        <v>85.698847924623962</v>
      </c>
    </row>
    <row r="20" spans="2:18" x14ac:dyDescent="0.25">
      <c r="B20" s="498" t="s">
        <v>763</v>
      </c>
      <c r="C20" s="499">
        <v>0</v>
      </c>
      <c r="D20" s="499">
        <v>178917340</v>
      </c>
      <c r="E20" s="499">
        <v>34496000</v>
      </c>
      <c r="F20" s="499">
        <v>0</v>
      </c>
      <c r="G20" s="499">
        <v>34281096.149999999</v>
      </c>
      <c r="H20" s="499">
        <v>23136500</v>
      </c>
      <c r="I20" s="499">
        <v>27566175.079999998</v>
      </c>
      <c r="J20" s="499">
        <v>25345100</v>
      </c>
      <c r="K20" s="499">
        <v>4983251.5199999996</v>
      </c>
      <c r="L20" s="499">
        <v>5236000</v>
      </c>
      <c r="M20" s="499">
        <v>5914500</v>
      </c>
      <c r="N20" s="499">
        <v>0</v>
      </c>
      <c r="O20" s="499"/>
      <c r="P20" s="499">
        <v>-1884600</v>
      </c>
      <c r="Q20" s="499">
        <v>159074022.75000003</v>
      </c>
      <c r="R20" s="500">
        <v>88.909226322054664</v>
      </c>
    </row>
    <row r="21" spans="2:18" x14ac:dyDescent="0.25">
      <c r="B21" s="501" t="s">
        <v>533</v>
      </c>
      <c r="C21" s="502">
        <v>194688339</v>
      </c>
      <c r="D21" s="502">
        <v>145382916</v>
      </c>
      <c r="E21" s="502">
        <v>0</v>
      </c>
      <c r="F21" s="502">
        <v>6712685.3600000003</v>
      </c>
      <c r="G21" s="502">
        <v>8782399.1400000006</v>
      </c>
      <c r="H21" s="502">
        <v>6282941.7999999998</v>
      </c>
      <c r="I21" s="502">
        <v>12233467.970000001</v>
      </c>
      <c r="J21" s="502">
        <v>12390243.32</v>
      </c>
      <c r="K21" s="502">
        <v>13331839.220000001</v>
      </c>
      <c r="L21" s="502">
        <v>12516052.18</v>
      </c>
      <c r="M21" s="502">
        <v>3168649.99</v>
      </c>
      <c r="N21" s="502">
        <v>5483332.1900000004</v>
      </c>
      <c r="O21" s="502">
        <v>10072469.85</v>
      </c>
      <c r="P21" s="502">
        <v>16627711.960000001</v>
      </c>
      <c r="Q21" s="502">
        <v>107601792.97999999</v>
      </c>
      <c r="R21" s="503">
        <v>74.012680403246264</v>
      </c>
    </row>
    <row r="22" spans="2:18" x14ac:dyDescent="0.25">
      <c r="B22" s="411" t="s">
        <v>784</v>
      </c>
      <c r="C22" s="505">
        <v>45977554</v>
      </c>
      <c r="D22" s="505">
        <v>65440879</v>
      </c>
      <c r="E22" s="460">
        <v>3207430.17</v>
      </c>
      <c r="F22" s="460">
        <v>3072915.91</v>
      </c>
      <c r="G22" s="460">
        <v>3438650.34</v>
      </c>
      <c r="H22" s="460">
        <v>3392806.71</v>
      </c>
      <c r="I22" s="460">
        <v>3494046.96</v>
      </c>
      <c r="J22" s="460">
        <v>3955112.55</v>
      </c>
      <c r="K22" s="460">
        <v>7740369</v>
      </c>
      <c r="L22" s="460">
        <v>7260781.3399999999</v>
      </c>
      <c r="M22" s="460">
        <v>3623805.43</v>
      </c>
      <c r="N22" s="460">
        <v>3490716.2800000003</v>
      </c>
      <c r="O22" s="460">
        <v>3538671.13</v>
      </c>
      <c r="P22" s="460">
        <v>6818600.4199999999</v>
      </c>
      <c r="Q22" s="460">
        <v>53033906.24000001</v>
      </c>
      <c r="R22" s="497">
        <v>81.040944208588655</v>
      </c>
    </row>
    <row r="23" spans="2:18" x14ac:dyDescent="0.25">
      <c r="B23" s="498" t="s">
        <v>785</v>
      </c>
      <c r="C23" s="499">
        <v>12398669</v>
      </c>
      <c r="D23" s="499">
        <v>25359495</v>
      </c>
      <c r="E23" s="499">
        <v>903773.36</v>
      </c>
      <c r="F23" s="499">
        <v>888860.1</v>
      </c>
      <c r="G23" s="499">
        <v>1179138.93</v>
      </c>
      <c r="H23" s="499">
        <v>1081071.3500000001</v>
      </c>
      <c r="I23" s="499">
        <v>1203211.32</v>
      </c>
      <c r="J23" s="499">
        <v>1412805.32</v>
      </c>
      <c r="K23" s="499">
        <v>2894327.77</v>
      </c>
      <c r="L23" s="499">
        <v>2808842.7</v>
      </c>
      <c r="M23" s="499">
        <v>1345138.83</v>
      </c>
      <c r="N23" s="499">
        <v>1138756.04</v>
      </c>
      <c r="O23" s="499">
        <v>1145240.1000000001</v>
      </c>
      <c r="P23" s="499">
        <v>3707396.76</v>
      </c>
      <c r="Q23" s="499">
        <v>19708562.580000002</v>
      </c>
      <c r="R23" s="500">
        <v>77.716699721346984</v>
      </c>
    </row>
    <row r="24" spans="2:18" ht="24" x14ac:dyDescent="0.25">
      <c r="B24" s="501" t="s">
        <v>786</v>
      </c>
      <c r="C24" s="502">
        <v>2165900</v>
      </c>
      <c r="D24" s="502">
        <v>3399000</v>
      </c>
      <c r="E24" s="502">
        <v>147543.35</v>
      </c>
      <c r="F24" s="502">
        <v>132877.46</v>
      </c>
      <c r="G24" s="502">
        <v>113173.26</v>
      </c>
      <c r="H24" s="502">
        <v>107796</v>
      </c>
      <c r="I24" s="502">
        <v>118930.55</v>
      </c>
      <c r="J24" s="502">
        <v>117641</v>
      </c>
      <c r="K24" s="502">
        <v>195550.64</v>
      </c>
      <c r="L24" s="502">
        <v>154061.96</v>
      </c>
      <c r="M24" s="502">
        <v>195999</v>
      </c>
      <c r="N24" s="502">
        <v>209198.5</v>
      </c>
      <c r="O24" s="502">
        <v>152763</v>
      </c>
      <c r="P24" s="502">
        <v>314670.61</v>
      </c>
      <c r="Q24" s="502">
        <v>1960205.33</v>
      </c>
      <c r="R24" s="503">
        <v>57.670059723448077</v>
      </c>
    </row>
    <row r="25" spans="2:18" x14ac:dyDescent="0.25">
      <c r="B25" s="498" t="s">
        <v>787</v>
      </c>
      <c r="C25" s="499">
        <v>0</v>
      </c>
      <c r="D25" s="499">
        <v>31262</v>
      </c>
      <c r="E25" s="499">
        <v>0</v>
      </c>
      <c r="F25" s="499">
        <v>0</v>
      </c>
      <c r="G25" s="499">
        <v>0</v>
      </c>
      <c r="H25" s="499">
        <v>0</v>
      </c>
      <c r="I25" s="499">
        <v>0</v>
      </c>
      <c r="J25" s="499">
        <v>0</v>
      </c>
      <c r="K25" s="499">
        <v>0</v>
      </c>
      <c r="L25" s="499">
        <v>1736.5</v>
      </c>
      <c r="M25" s="499">
        <v>0</v>
      </c>
      <c r="N25" s="499">
        <v>3250</v>
      </c>
      <c r="O25" s="499">
        <v>0</v>
      </c>
      <c r="P25" s="499">
        <v>20750</v>
      </c>
      <c r="Q25" s="499">
        <v>25736.5</v>
      </c>
      <c r="R25" s="500">
        <v>82.325187128142801</v>
      </c>
    </row>
    <row r="26" spans="2:18" ht="15.75" thickBot="1" x14ac:dyDescent="0.3">
      <c r="B26" s="506" t="s">
        <v>788</v>
      </c>
      <c r="C26" s="507">
        <v>31412985</v>
      </c>
      <c r="D26" s="507">
        <v>36651122</v>
      </c>
      <c r="E26" s="507">
        <v>2156113.46</v>
      </c>
      <c r="F26" s="507">
        <v>2051178.35</v>
      </c>
      <c r="G26" s="507">
        <v>2146338.15</v>
      </c>
      <c r="H26" s="507">
        <v>2203939.36</v>
      </c>
      <c r="I26" s="507">
        <v>2171905.09</v>
      </c>
      <c r="J26" s="507">
        <v>2424666.23</v>
      </c>
      <c r="K26" s="507">
        <v>4650490.59</v>
      </c>
      <c r="L26" s="507">
        <v>4296140.18</v>
      </c>
      <c r="M26" s="507">
        <v>2082667.6</v>
      </c>
      <c r="N26" s="507">
        <v>2139511.7400000002</v>
      </c>
      <c r="O26" s="507">
        <v>2240668.0299999998</v>
      </c>
      <c r="P26" s="507">
        <v>2775783.05</v>
      </c>
      <c r="Q26" s="507">
        <v>31339401.830000002</v>
      </c>
      <c r="R26" s="508">
        <v>85.507346350815681</v>
      </c>
    </row>
    <row r="27" spans="2:18" x14ac:dyDescent="0.25">
      <c r="B27" s="1092" t="s">
        <v>789</v>
      </c>
      <c r="C27" s="1092"/>
      <c r="D27" s="1092"/>
      <c r="E27" s="1092"/>
      <c r="F27" s="1092"/>
      <c r="G27" s="1092"/>
      <c r="H27" s="1092"/>
      <c r="I27" s="1092"/>
      <c r="J27" s="1092"/>
      <c r="K27" s="1092"/>
      <c r="L27" s="1092"/>
      <c r="M27" s="1092"/>
      <c r="N27" s="1092"/>
      <c r="O27" s="1092"/>
      <c r="P27" s="1092"/>
      <c r="Q27" s="1092"/>
      <c r="R27" s="1092"/>
    </row>
  </sheetData>
  <mergeCells count="7">
    <mergeCell ref="B27:R27"/>
    <mergeCell ref="B4:R4"/>
    <mergeCell ref="B6:B7"/>
    <mergeCell ref="C6:D6"/>
    <mergeCell ref="E6:P6"/>
    <mergeCell ref="Q6:Q7"/>
    <mergeCell ref="R6:R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showGridLines="0" showRowColHeaders="0" topLeftCell="A16" workbookViewId="0">
      <selection activeCell="B31" sqref="B31:R31"/>
    </sheetView>
  </sheetViews>
  <sheetFormatPr baseColWidth="10" defaultRowHeight="15" x14ac:dyDescent="0.25"/>
  <cols>
    <col min="2" max="2" width="47.7109375" bestFit="1" customWidth="1"/>
    <col min="3" max="4" width="12.28515625" bestFit="1" customWidth="1"/>
    <col min="5" max="5" width="9.85546875" bestFit="1" customWidth="1"/>
    <col min="6" max="11" width="10.85546875" bestFit="1" customWidth="1"/>
    <col min="12" max="12" width="12.28515625" bestFit="1" customWidth="1"/>
    <col min="13" max="16" width="10.85546875" bestFit="1" customWidth="1"/>
    <col min="17" max="17" width="12.28515625" bestFit="1" customWidth="1"/>
    <col min="18" max="18" width="13.85546875" customWidth="1"/>
  </cols>
  <sheetData>
    <row r="2" spans="2:18" x14ac:dyDescent="0.25">
      <c r="B2" s="601" t="s">
        <v>7</v>
      </c>
    </row>
    <row r="4" spans="2:18" x14ac:dyDescent="0.25">
      <c r="B4" s="1081" t="s">
        <v>791</v>
      </c>
      <c r="C4" s="1081"/>
      <c r="D4" s="1081"/>
      <c r="E4" s="1081"/>
      <c r="F4" s="1081"/>
      <c r="G4" s="1081"/>
      <c r="H4" s="1081"/>
      <c r="I4" s="1081"/>
      <c r="J4" s="1081"/>
      <c r="K4" s="1081"/>
      <c r="L4" s="1081"/>
      <c r="M4" s="1081"/>
      <c r="N4" s="1081"/>
      <c r="O4" s="1081"/>
      <c r="P4" s="1081"/>
      <c r="Q4" s="1081"/>
      <c r="R4" s="1081"/>
    </row>
    <row r="5" spans="2:18" ht="15.75" thickBot="1" x14ac:dyDescent="0.3"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</row>
    <row r="6" spans="2:18" x14ac:dyDescent="0.25">
      <c r="B6" s="1104" t="s">
        <v>792</v>
      </c>
      <c r="C6" s="1106" t="s">
        <v>793</v>
      </c>
      <c r="D6" s="1106"/>
      <c r="E6" s="1107" t="s">
        <v>768</v>
      </c>
      <c r="F6" s="1107"/>
      <c r="G6" s="1107"/>
      <c r="H6" s="1107"/>
      <c r="I6" s="1107"/>
      <c r="J6" s="1107"/>
      <c r="K6" s="1107"/>
      <c r="L6" s="1107"/>
      <c r="M6" s="1107"/>
      <c r="N6" s="1107"/>
      <c r="O6" s="1107"/>
      <c r="P6" s="1107"/>
      <c r="Q6" s="1108" t="s">
        <v>652</v>
      </c>
      <c r="R6" s="1110" t="s">
        <v>692</v>
      </c>
    </row>
    <row r="7" spans="2:18" x14ac:dyDescent="0.25">
      <c r="B7" s="1105"/>
      <c r="C7" s="509" t="s">
        <v>650</v>
      </c>
      <c r="D7" s="509" t="s">
        <v>676</v>
      </c>
      <c r="E7" s="510" t="s">
        <v>769</v>
      </c>
      <c r="F7" s="509" t="s">
        <v>770</v>
      </c>
      <c r="G7" s="510" t="s">
        <v>771</v>
      </c>
      <c r="H7" s="509" t="s">
        <v>772</v>
      </c>
      <c r="I7" s="510" t="s">
        <v>773</v>
      </c>
      <c r="J7" s="509" t="s">
        <v>774</v>
      </c>
      <c r="K7" s="510" t="s">
        <v>775</v>
      </c>
      <c r="L7" s="509" t="s">
        <v>776</v>
      </c>
      <c r="M7" s="510" t="s">
        <v>777</v>
      </c>
      <c r="N7" s="509" t="s">
        <v>471</v>
      </c>
      <c r="O7" s="510" t="s">
        <v>778</v>
      </c>
      <c r="P7" s="509" t="s">
        <v>779</v>
      </c>
      <c r="Q7" s="1109"/>
      <c r="R7" s="1111"/>
    </row>
    <row r="8" spans="2:18" x14ac:dyDescent="0.25">
      <c r="B8" s="289" t="s">
        <v>10</v>
      </c>
      <c r="C8" s="511" t="s">
        <v>11</v>
      </c>
      <c r="D8" s="511" t="s">
        <v>12</v>
      </c>
      <c r="E8" s="511" t="s">
        <v>13</v>
      </c>
      <c r="F8" s="511" t="s">
        <v>14</v>
      </c>
      <c r="G8" s="511" t="s">
        <v>15</v>
      </c>
      <c r="H8" s="511" t="s">
        <v>16</v>
      </c>
      <c r="I8" s="511" t="s">
        <v>17</v>
      </c>
      <c r="J8" s="511" t="s">
        <v>18</v>
      </c>
      <c r="K8" s="511" t="s">
        <v>794</v>
      </c>
      <c r="L8" s="511" t="s">
        <v>553</v>
      </c>
      <c r="M8" s="511" t="s">
        <v>554</v>
      </c>
      <c r="N8" s="511" t="s">
        <v>555</v>
      </c>
      <c r="O8" s="511" t="s">
        <v>795</v>
      </c>
      <c r="P8" s="511" t="s">
        <v>557</v>
      </c>
      <c r="Q8" s="511" t="s">
        <v>558</v>
      </c>
      <c r="R8" s="512" t="s">
        <v>559</v>
      </c>
    </row>
    <row r="9" spans="2:18" x14ac:dyDescent="0.25">
      <c r="B9" s="435" t="s">
        <v>653</v>
      </c>
      <c r="C9" s="436">
        <v>5249682137</v>
      </c>
      <c r="D9" s="436">
        <v>6587699082.5200005</v>
      </c>
      <c r="E9" s="436">
        <v>54616315.25</v>
      </c>
      <c r="F9" s="436">
        <v>130112065.59</v>
      </c>
      <c r="G9" s="436">
        <v>430724684.3499999</v>
      </c>
      <c r="H9" s="436">
        <v>325802737.06999999</v>
      </c>
      <c r="I9" s="436">
        <v>671686014.94000018</v>
      </c>
      <c r="J9" s="436">
        <v>654173040.74999988</v>
      </c>
      <c r="K9" s="436">
        <v>448632475.73000002</v>
      </c>
      <c r="L9" s="436">
        <v>1020932076.9</v>
      </c>
      <c r="M9" s="436">
        <v>180229137.92000002</v>
      </c>
      <c r="N9" s="436">
        <v>339831764.70999998</v>
      </c>
      <c r="O9" s="436">
        <v>398130049.93000001</v>
      </c>
      <c r="P9" s="436">
        <v>960841304.38999999</v>
      </c>
      <c r="Q9" s="436">
        <v>5615711667.5299997</v>
      </c>
      <c r="R9" s="495">
        <f>Q9/D9*100</f>
        <v>85.245418729445291</v>
      </c>
    </row>
    <row r="10" spans="2:18" x14ac:dyDescent="0.25">
      <c r="B10" s="411" t="s">
        <v>654</v>
      </c>
      <c r="C10" s="513">
        <v>4507844851</v>
      </c>
      <c r="D10" s="513">
        <v>5778816811.5200005</v>
      </c>
      <c r="E10" s="513">
        <v>49915812.129999995</v>
      </c>
      <c r="F10" s="513">
        <v>114745209.38</v>
      </c>
      <c r="G10" s="513">
        <v>399966258.42999995</v>
      </c>
      <c r="H10" s="513">
        <v>299846068.80000001</v>
      </c>
      <c r="I10" s="513">
        <v>623249064.79999995</v>
      </c>
      <c r="J10" s="513">
        <v>623207492.74999976</v>
      </c>
      <c r="K10" s="513">
        <v>404593565.95999998</v>
      </c>
      <c r="L10" s="513">
        <v>973170083.46000004</v>
      </c>
      <c r="M10" s="513">
        <v>154315521.18000001</v>
      </c>
      <c r="N10" s="513">
        <v>317928950.20999998</v>
      </c>
      <c r="O10" s="513">
        <v>364997343.68000001</v>
      </c>
      <c r="P10" s="513">
        <v>849703538.38999999</v>
      </c>
      <c r="Q10" s="513">
        <v>5175638909.1699991</v>
      </c>
      <c r="R10" s="497">
        <f t="shared" ref="R10:R27" si="0">Q10/D10*100</f>
        <v>89.562259507040025</v>
      </c>
    </row>
    <row r="11" spans="2:18" x14ac:dyDescent="0.25">
      <c r="B11" s="514" t="s">
        <v>796</v>
      </c>
      <c r="C11" s="499">
        <v>699552593</v>
      </c>
      <c r="D11" s="499">
        <v>700740593</v>
      </c>
      <c r="E11" s="499">
        <v>0</v>
      </c>
      <c r="F11" s="499">
        <v>15400665.01</v>
      </c>
      <c r="G11" s="499">
        <v>162830030.69999999</v>
      </c>
      <c r="H11" s="499">
        <v>122612017.31999999</v>
      </c>
      <c r="I11" s="499">
        <v>47861592.129999988</v>
      </c>
      <c r="J11" s="499">
        <v>108299182.41000004</v>
      </c>
      <c r="K11" s="499">
        <v>13104148.009999992</v>
      </c>
      <c r="L11" s="499">
        <v>116621413.17</v>
      </c>
      <c r="M11" s="499">
        <v>2127154.17</v>
      </c>
      <c r="N11" s="499">
        <v>2495518.5699999998</v>
      </c>
      <c r="O11" s="499">
        <v>23254194.789999999</v>
      </c>
      <c r="P11" s="499">
        <v>3665181.89</v>
      </c>
      <c r="Q11" s="499">
        <v>618271098.16999996</v>
      </c>
      <c r="R11" s="500">
        <f t="shared" si="0"/>
        <v>88.231094979536877</v>
      </c>
    </row>
    <row r="12" spans="2:18" x14ac:dyDescent="0.25">
      <c r="B12" s="515" t="s">
        <v>797</v>
      </c>
      <c r="C12" s="502">
        <v>663857018</v>
      </c>
      <c r="D12" s="502">
        <v>990638316.51999998</v>
      </c>
      <c r="E12" s="502">
        <v>4694249.67</v>
      </c>
      <c r="F12" s="502">
        <v>42131645.780000001</v>
      </c>
      <c r="G12" s="502">
        <v>60142162.860000014</v>
      </c>
      <c r="H12" s="502">
        <v>39362235.300000012</v>
      </c>
      <c r="I12" s="502">
        <v>46878575.609999999</v>
      </c>
      <c r="J12" s="502">
        <v>169961383.52999985</v>
      </c>
      <c r="K12" s="502">
        <v>67104700.5</v>
      </c>
      <c r="L12" s="502">
        <v>121118339.14</v>
      </c>
      <c r="M12" s="502">
        <v>57919578.210000001</v>
      </c>
      <c r="N12" s="502">
        <v>57286683.18</v>
      </c>
      <c r="O12" s="502">
        <v>92434766.290000007</v>
      </c>
      <c r="P12" s="502">
        <v>82094928.810000002</v>
      </c>
      <c r="Q12" s="502">
        <v>841129248.87999988</v>
      </c>
      <c r="R12" s="503">
        <f t="shared" si="0"/>
        <v>84.907804882289582</v>
      </c>
    </row>
    <row r="13" spans="2:18" x14ac:dyDescent="0.25">
      <c r="B13" s="514" t="s">
        <v>798</v>
      </c>
      <c r="C13" s="499">
        <v>955572082</v>
      </c>
      <c r="D13" s="499">
        <v>877715651</v>
      </c>
      <c r="E13" s="499">
        <v>4153690.99</v>
      </c>
      <c r="F13" s="499">
        <v>7877764.3099999996</v>
      </c>
      <c r="G13" s="499">
        <v>36047278.390000001</v>
      </c>
      <c r="H13" s="499">
        <v>32708712.890000001</v>
      </c>
      <c r="I13" s="499">
        <v>62582924.270000003</v>
      </c>
      <c r="J13" s="499">
        <v>141113323.56999999</v>
      </c>
      <c r="K13" s="499">
        <v>41268170.649999999</v>
      </c>
      <c r="L13" s="499">
        <v>167159107.93000001</v>
      </c>
      <c r="M13" s="499">
        <v>19573669.960000001</v>
      </c>
      <c r="N13" s="499">
        <v>48408588.649999999</v>
      </c>
      <c r="O13" s="499">
        <v>30935361.98</v>
      </c>
      <c r="P13" s="499">
        <v>198731655.53</v>
      </c>
      <c r="Q13" s="499">
        <v>790560249.11999989</v>
      </c>
      <c r="R13" s="500">
        <f t="shared" si="0"/>
        <v>90.070200778497906</v>
      </c>
    </row>
    <row r="14" spans="2:18" x14ac:dyDescent="0.25">
      <c r="B14" s="515" t="s">
        <v>799</v>
      </c>
      <c r="C14" s="502">
        <v>1265437403</v>
      </c>
      <c r="D14" s="502">
        <v>2133468319</v>
      </c>
      <c r="E14" s="502">
        <v>34496000</v>
      </c>
      <c r="F14" s="502">
        <v>0</v>
      </c>
      <c r="G14" s="502">
        <v>34281096.149999999</v>
      </c>
      <c r="H14" s="502">
        <v>40562849.730000004</v>
      </c>
      <c r="I14" s="502">
        <v>459942117.73000002</v>
      </c>
      <c r="J14" s="502">
        <v>158189565.94999999</v>
      </c>
      <c r="K14" s="502">
        <v>231596109.24000001</v>
      </c>
      <c r="L14" s="502">
        <v>417990005.00999999</v>
      </c>
      <c r="M14" s="502">
        <v>36029744.57</v>
      </c>
      <c r="N14" s="502">
        <v>185679439.88999999</v>
      </c>
      <c r="O14" s="502">
        <v>96139494.810000002</v>
      </c>
      <c r="P14" s="502">
        <v>179738674.53999999</v>
      </c>
      <c r="Q14" s="502">
        <v>1874645097.6199999</v>
      </c>
      <c r="R14" s="503">
        <f t="shared" si="0"/>
        <v>87.868429117273422</v>
      </c>
    </row>
    <row r="15" spans="2:18" x14ac:dyDescent="0.25">
      <c r="B15" s="514" t="s">
        <v>800</v>
      </c>
      <c r="C15" s="499">
        <v>1304562</v>
      </c>
      <c r="D15" s="499">
        <v>1350231</v>
      </c>
      <c r="E15" s="499">
        <v>52761.89</v>
      </c>
      <c r="F15" s="499">
        <v>38956</v>
      </c>
      <c r="G15" s="499">
        <v>38956</v>
      </c>
      <c r="H15" s="499">
        <v>38956</v>
      </c>
      <c r="I15" s="499">
        <v>38956</v>
      </c>
      <c r="J15" s="499">
        <v>38956</v>
      </c>
      <c r="K15" s="499">
        <v>67683.08</v>
      </c>
      <c r="L15" s="499">
        <v>38956</v>
      </c>
      <c r="M15" s="499">
        <v>38581</v>
      </c>
      <c r="N15" s="499">
        <v>38956</v>
      </c>
      <c r="O15" s="499">
        <v>38956</v>
      </c>
      <c r="P15" s="499">
        <v>55159</v>
      </c>
      <c r="Q15" s="499">
        <v>525832.97</v>
      </c>
      <c r="R15" s="500">
        <f t="shared" si="0"/>
        <v>38.943926631813369</v>
      </c>
    </row>
    <row r="16" spans="2:18" x14ac:dyDescent="0.25">
      <c r="B16" s="515" t="s">
        <v>801</v>
      </c>
      <c r="C16" s="502">
        <v>922121193</v>
      </c>
      <c r="D16" s="502">
        <v>1074903701</v>
      </c>
      <c r="E16" s="502">
        <v>6519109.5800000001</v>
      </c>
      <c r="F16" s="502">
        <v>49296178.280000001</v>
      </c>
      <c r="G16" s="502">
        <v>106626734.33</v>
      </c>
      <c r="H16" s="502">
        <v>64561297.560000002</v>
      </c>
      <c r="I16" s="502">
        <v>5944899.0600000005</v>
      </c>
      <c r="J16" s="502">
        <v>45605081.290000007</v>
      </c>
      <c r="K16" s="502">
        <v>51452754.479999997</v>
      </c>
      <c r="L16" s="502">
        <v>150242262.21000001</v>
      </c>
      <c r="M16" s="502">
        <v>38626793.270000003</v>
      </c>
      <c r="N16" s="502">
        <v>24019763.920000002</v>
      </c>
      <c r="O16" s="502">
        <v>122194569.81</v>
      </c>
      <c r="P16" s="502">
        <v>385417938.62</v>
      </c>
      <c r="Q16" s="502">
        <v>1050507382.41</v>
      </c>
      <c r="R16" s="503">
        <f t="shared" si="0"/>
        <v>97.730371700525012</v>
      </c>
    </row>
    <row r="17" spans="2:18" x14ac:dyDescent="0.25">
      <c r="B17" s="411" t="s">
        <v>663</v>
      </c>
      <c r="C17" s="516">
        <v>93163866</v>
      </c>
      <c r="D17" s="516">
        <v>120720925</v>
      </c>
      <c r="E17" s="516">
        <v>3214561.58</v>
      </c>
      <c r="F17" s="516">
        <v>3162582.91</v>
      </c>
      <c r="G17" s="516">
        <v>9250723.120000001</v>
      </c>
      <c r="H17" s="516">
        <v>8629456.9640000015</v>
      </c>
      <c r="I17" s="516">
        <v>8152495.6770000001</v>
      </c>
      <c r="J17" s="516">
        <v>8666528.6699999999</v>
      </c>
      <c r="K17" s="516">
        <v>14327745.449999999</v>
      </c>
      <c r="L17" s="516">
        <v>13921074.470000001</v>
      </c>
      <c r="M17" s="516">
        <v>10354092.24</v>
      </c>
      <c r="N17" s="516">
        <v>3729548.23</v>
      </c>
      <c r="O17" s="516">
        <v>8366781.1899999995</v>
      </c>
      <c r="P17" s="516">
        <v>8986140.5399999991</v>
      </c>
      <c r="Q17" s="516">
        <v>100761731.04100001</v>
      </c>
      <c r="R17" s="497">
        <f t="shared" si="0"/>
        <v>83.466665817048707</v>
      </c>
    </row>
    <row r="18" spans="2:18" x14ac:dyDescent="0.25">
      <c r="B18" s="514" t="s">
        <v>802</v>
      </c>
      <c r="C18" s="499">
        <v>544200</v>
      </c>
      <c r="D18" s="499">
        <v>544200</v>
      </c>
      <c r="E18" s="499">
        <v>650</v>
      </c>
      <c r="F18" s="499">
        <v>0</v>
      </c>
      <c r="G18" s="499">
        <v>70295.149999999994</v>
      </c>
      <c r="H18" s="499">
        <v>56570</v>
      </c>
      <c r="I18" s="499">
        <v>0</v>
      </c>
      <c r="J18" s="499">
        <v>32668</v>
      </c>
      <c r="K18" s="499">
        <v>38110</v>
      </c>
      <c r="L18" s="499">
        <v>111779</v>
      </c>
      <c r="M18" s="499">
        <v>18023.5</v>
      </c>
      <c r="N18" s="499">
        <v>22525.25</v>
      </c>
      <c r="O18" s="499">
        <v>68007</v>
      </c>
      <c r="P18" s="499">
        <v>92208.35</v>
      </c>
      <c r="Q18" s="499">
        <v>510836.25</v>
      </c>
      <c r="R18" s="500">
        <f t="shared" si="0"/>
        <v>93.869211686879822</v>
      </c>
    </row>
    <row r="19" spans="2:18" x14ac:dyDescent="0.25">
      <c r="B19" s="515" t="s">
        <v>803</v>
      </c>
      <c r="C19" s="502">
        <v>43937153</v>
      </c>
      <c r="D19" s="502">
        <v>52030887</v>
      </c>
      <c r="E19" s="502">
        <v>0</v>
      </c>
      <c r="F19" s="502">
        <v>0</v>
      </c>
      <c r="G19" s="502">
        <v>5559749</v>
      </c>
      <c r="H19" s="502">
        <v>5010036</v>
      </c>
      <c r="I19" s="502">
        <v>4373970</v>
      </c>
      <c r="J19" s="502">
        <v>4239443</v>
      </c>
      <c r="K19" s="502">
        <v>6336026</v>
      </c>
      <c r="L19" s="502">
        <v>6296133</v>
      </c>
      <c r="M19" s="502">
        <v>6530592</v>
      </c>
      <c r="N19" s="502">
        <v>0</v>
      </c>
      <c r="O19" s="502">
        <v>4469392</v>
      </c>
      <c r="P19" s="502">
        <v>1969765.32</v>
      </c>
      <c r="Q19" s="502">
        <v>44785106.32</v>
      </c>
      <c r="R19" s="503">
        <f t="shared" si="0"/>
        <v>86.074078114409232</v>
      </c>
    </row>
    <row r="20" spans="2:18" x14ac:dyDescent="0.25">
      <c r="B20" s="514" t="s">
        <v>804</v>
      </c>
      <c r="C20" s="499">
        <v>45977554</v>
      </c>
      <c r="D20" s="499">
        <v>65440879</v>
      </c>
      <c r="E20" s="499">
        <v>3207430.17</v>
      </c>
      <c r="F20" s="499">
        <v>3072915.91</v>
      </c>
      <c r="G20" s="499">
        <v>3438650.34</v>
      </c>
      <c r="H20" s="499">
        <v>3392806.71</v>
      </c>
      <c r="I20" s="499">
        <v>3494046.96</v>
      </c>
      <c r="J20" s="499">
        <v>3955112.55</v>
      </c>
      <c r="K20" s="499">
        <v>7740369</v>
      </c>
      <c r="L20" s="499">
        <v>7260781.3399999999</v>
      </c>
      <c r="M20" s="499">
        <v>3623805.43</v>
      </c>
      <c r="N20" s="499">
        <v>3490716.28</v>
      </c>
      <c r="O20" s="499">
        <v>3538671.13</v>
      </c>
      <c r="P20" s="499">
        <v>6818600.4199999999</v>
      </c>
      <c r="Q20" s="499">
        <v>53033906.24000001</v>
      </c>
      <c r="R20" s="500">
        <f t="shared" si="0"/>
        <v>81.040944208588655</v>
      </c>
    </row>
    <row r="21" spans="2:18" x14ac:dyDescent="0.25">
      <c r="B21" s="515" t="s">
        <v>805</v>
      </c>
      <c r="C21" s="502">
        <v>2704959</v>
      </c>
      <c r="D21" s="502">
        <v>2704959</v>
      </c>
      <c r="E21" s="502">
        <v>6481.41</v>
      </c>
      <c r="F21" s="502">
        <v>89667</v>
      </c>
      <c r="G21" s="502">
        <v>182028.63</v>
      </c>
      <c r="H21" s="502">
        <v>170044.25400000002</v>
      </c>
      <c r="I21" s="502">
        <v>284478.717</v>
      </c>
      <c r="J21" s="502">
        <v>439305.12</v>
      </c>
      <c r="K21" s="502">
        <v>213240.45</v>
      </c>
      <c r="L21" s="502">
        <v>252381.13</v>
      </c>
      <c r="M21" s="502">
        <v>181671.31</v>
      </c>
      <c r="N21" s="502">
        <v>216306.7</v>
      </c>
      <c r="O21" s="502">
        <v>290711.06</v>
      </c>
      <c r="P21" s="502">
        <v>105566.45</v>
      </c>
      <c r="Q21" s="502">
        <v>2431882.2310000001</v>
      </c>
      <c r="R21" s="503">
        <f t="shared" si="0"/>
        <v>89.904587500217204</v>
      </c>
    </row>
    <row r="22" spans="2:18" x14ac:dyDescent="0.25">
      <c r="B22" s="411" t="s">
        <v>668</v>
      </c>
      <c r="C22" s="513">
        <v>670604721</v>
      </c>
      <c r="D22" s="517">
        <v>688161346</v>
      </c>
      <c r="E22" s="517">
        <v>1485941.54</v>
      </c>
      <c r="F22" s="517">
        <v>12204273.300000003</v>
      </c>
      <c r="G22" s="517">
        <v>21507702.800000001</v>
      </c>
      <c r="H22" s="517">
        <v>17327211.309999999</v>
      </c>
      <c r="I22" s="517">
        <v>40284454.459999993</v>
      </c>
      <c r="J22" s="517">
        <v>22299019.330000002</v>
      </c>
      <c r="K22" s="517">
        <v>29711164.319999997</v>
      </c>
      <c r="L22" s="517">
        <v>33840918.969999999</v>
      </c>
      <c r="M22" s="517">
        <v>15559524.5</v>
      </c>
      <c r="N22" s="517">
        <v>18173266.270000003</v>
      </c>
      <c r="O22" s="517">
        <v>24765925.060000002</v>
      </c>
      <c r="P22" s="517">
        <v>102151625.46000001</v>
      </c>
      <c r="Q22" s="517">
        <v>339311027.31999999</v>
      </c>
      <c r="R22" s="497">
        <f t="shared" si="0"/>
        <v>49.306900088515</v>
      </c>
    </row>
    <row r="23" spans="2:18" x14ac:dyDescent="0.25">
      <c r="B23" s="514" t="s">
        <v>670</v>
      </c>
      <c r="C23" s="499">
        <v>38000000</v>
      </c>
      <c r="D23" s="499">
        <v>40430500</v>
      </c>
      <c r="E23" s="499"/>
      <c r="F23" s="499">
        <v>3467714.22</v>
      </c>
      <c r="G23" s="499">
        <v>2001345.4900000002</v>
      </c>
      <c r="H23" s="499">
        <v>2534195.8600000003</v>
      </c>
      <c r="I23" s="499">
        <v>3408171.3800000004</v>
      </c>
      <c r="J23" s="499">
        <v>2116656.7600000002</v>
      </c>
      <c r="K23" s="499">
        <v>3312351.17</v>
      </c>
      <c r="L23" s="499">
        <v>2594584.41</v>
      </c>
      <c r="M23" s="499">
        <v>2244873.52</v>
      </c>
      <c r="N23" s="499">
        <v>2953322.96</v>
      </c>
      <c r="O23" s="499">
        <v>2884161.4</v>
      </c>
      <c r="P23" s="499">
        <v>7633435.5300000003</v>
      </c>
      <c r="Q23" s="499">
        <v>35150812.700000003</v>
      </c>
      <c r="R23" s="500">
        <f t="shared" si="0"/>
        <v>86.941325731811389</v>
      </c>
    </row>
    <row r="24" spans="2:18" x14ac:dyDescent="0.25">
      <c r="B24" s="515" t="s">
        <v>806</v>
      </c>
      <c r="C24" s="502">
        <v>362182524</v>
      </c>
      <c r="D24" s="502">
        <v>405108963</v>
      </c>
      <c r="E24" s="502">
        <v>1007656.32</v>
      </c>
      <c r="F24" s="502">
        <v>1353099.34</v>
      </c>
      <c r="G24" s="502">
        <v>4536418.76</v>
      </c>
      <c r="H24" s="502">
        <v>7597857.3000000007</v>
      </c>
      <c r="I24" s="502">
        <v>11577198.539999999</v>
      </c>
      <c r="J24" s="502">
        <v>6902985.0900000017</v>
      </c>
      <c r="K24" s="502">
        <v>11793458.089999998</v>
      </c>
      <c r="L24" s="502">
        <v>17202233.949999999</v>
      </c>
      <c r="M24" s="502">
        <v>9263298.1600000001</v>
      </c>
      <c r="N24" s="502">
        <v>8075141.2699999996</v>
      </c>
      <c r="O24" s="502">
        <v>7287935.6699999999</v>
      </c>
      <c r="P24" s="502">
        <v>21347961.559999999</v>
      </c>
      <c r="Q24" s="502">
        <v>107945244.05</v>
      </c>
      <c r="R24" s="503">
        <f t="shared" si="0"/>
        <v>26.645977726738174</v>
      </c>
    </row>
    <row r="25" spans="2:18" x14ac:dyDescent="0.25">
      <c r="B25" s="514" t="s">
        <v>807</v>
      </c>
      <c r="C25" s="499">
        <v>194688339</v>
      </c>
      <c r="D25" s="499">
        <v>145382916</v>
      </c>
      <c r="E25" s="499">
        <v>0</v>
      </c>
      <c r="F25" s="499">
        <v>6712685.3600000003</v>
      </c>
      <c r="G25" s="499">
        <v>8782399.1400000006</v>
      </c>
      <c r="H25" s="499">
        <v>6282941.8000000007</v>
      </c>
      <c r="I25" s="499">
        <v>12233467.969999997</v>
      </c>
      <c r="J25" s="499">
        <v>12390243.319999998</v>
      </c>
      <c r="K25" s="499">
        <v>13331839.219999999</v>
      </c>
      <c r="L25" s="499">
        <v>12516052.18</v>
      </c>
      <c r="M25" s="499">
        <v>3168649.99</v>
      </c>
      <c r="N25" s="499">
        <v>5483332.1900000004</v>
      </c>
      <c r="O25" s="499">
        <v>10072469.85</v>
      </c>
      <c r="P25" s="499">
        <v>16627711.960000001</v>
      </c>
      <c r="Q25" s="499">
        <v>107601792.97999999</v>
      </c>
      <c r="R25" s="500">
        <f t="shared" si="0"/>
        <v>74.012680403246264</v>
      </c>
    </row>
    <row r="26" spans="2:18" x14ac:dyDescent="0.25">
      <c r="B26" s="515" t="s">
        <v>672</v>
      </c>
      <c r="C26" s="502">
        <v>12000000</v>
      </c>
      <c r="D26" s="502">
        <v>22300000</v>
      </c>
      <c r="E26" s="502">
        <v>478285.22</v>
      </c>
      <c r="F26" s="502">
        <v>542452.4</v>
      </c>
      <c r="G26" s="502">
        <v>640798.09000000008</v>
      </c>
      <c r="H26" s="502">
        <v>785982.27</v>
      </c>
      <c r="I26" s="502">
        <v>830546.75</v>
      </c>
      <c r="J26" s="502">
        <v>760291.34</v>
      </c>
      <c r="K26" s="502">
        <v>1079616.1099999999</v>
      </c>
      <c r="L26" s="502">
        <v>1393828.78</v>
      </c>
      <c r="M26" s="502">
        <v>759219.56</v>
      </c>
      <c r="N26" s="502">
        <v>1535874.05</v>
      </c>
      <c r="O26" s="502">
        <v>866090.59</v>
      </c>
      <c r="P26" s="502">
        <v>4816265.82</v>
      </c>
      <c r="Q26" s="502">
        <v>14489250.98</v>
      </c>
      <c r="R26" s="503">
        <f t="shared" si="0"/>
        <v>64.974219641255601</v>
      </c>
    </row>
    <row r="27" spans="2:18" x14ac:dyDescent="0.25">
      <c r="B27" s="514" t="s">
        <v>808</v>
      </c>
      <c r="C27" s="499">
        <v>63733858</v>
      </c>
      <c r="D27" s="499">
        <v>74938967</v>
      </c>
      <c r="E27" s="499">
        <v>0</v>
      </c>
      <c r="F27" s="499">
        <v>128321.98</v>
      </c>
      <c r="G27" s="499">
        <v>5546741.3200000003</v>
      </c>
      <c r="H27" s="499">
        <v>126234.08</v>
      </c>
      <c r="I27" s="499">
        <v>12235069.82</v>
      </c>
      <c r="J27" s="499">
        <v>128842.82</v>
      </c>
      <c r="K27" s="499">
        <v>193899.73</v>
      </c>
      <c r="L27" s="499">
        <v>134219.65</v>
      </c>
      <c r="M27" s="499">
        <v>123483.27</v>
      </c>
      <c r="N27" s="499">
        <v>125595.8</v>
      </c>
      <c r="O27" s="499">
        <v>3655267.55</v>
      </c>
      <c r="P27" s="499">
        <v>51726250.590000004</v>
      </c>
      <c r="Q27" s="499">
        <v>74123926.610000014</v>
      </c>
      <c r="R27" s="500">
        <f t="shared" si="0"/>
        <v>98.912394415578234</v>
      </c>
    </row>
    <row r="28" spans="2:18" x14ac:dyDescent="0.25">
      <c r="B28" s="411" t="s">
        <v>809</v>
      </c>
      <c r="C28" s="517">
        <v>5249682137</v>
      </c>
      <c r="D28" s="518">
        <v>6587699082.5200005</v>
      </c>
      <c r="E28" s="518">
        <v>54616315.249999993</v>
      </c>
      <c r="F28" s="518">
        <v>130112065.587</v>
      </c>
      <c r="G28" s="518">
        <v>430724684.35000002</v>
      </c>
      <c r="H28" s="518">
        <v>325802737.074</v>
      </c>
      <c r="I28" s="518">
        <v>671686014.93700004</v>
      </c>
      <c r="J28" s="518">
        <v>654173040.75</v>
      </c>
      <c r="K28" s="518">
        <v>448632475.72999996</v>
      </c>
      <c r="L28" s="518">
        <v>1020932076.897</v>
      </c>
      <c r="M28" s="518">
        <v>180229137.92000002</v>
      </c>
      <c r="N28" s="518">
        <v>339831764.70999998</v>
      </c>
      <c r="O28" s="518">
        <v>398130049.93000001</v>
      </c>
      <c r="P28" s="518">
        <v>960841304.3900001</v>
      </c>
      <c r="Q28" s="518">
        <v>5615711667.5250015</v>
      </c>
      <c r="R28" s="466">
        <v>85.245418729369419</v>
      </c>
    </row>
    <row r="29" spans="2:18" x14ac:dyDescent="0.25">
      <c r="B29" s="514" t="s">
        <v>810</v>
      </c>
      <c r="C29" s="499">
        <v>4579077416</v>
      </c>
      <c r="D29" s="499">
        <v>5899537736.5200005</v>
      </c>
      <c r="E29" s="499">
        <v>53130373.709999993</v>
      </c>
      <c r="F29" s="499">
        <v>117907792.29000001</v>
      </c>
      <c r="G29" s="499">
        <v>409216981.55000001</v>
      </c>
      <c r="H29" s="499">
        <v>308475525.764</v>
      </c>
      <c r="I29" s="499">
        <v>631401560.477</v>
      </c>
      <c r="J29" s="499">
        <v>631874021.41999996</v>
      </c>
      <c r="K29" s="499">
        <v>418921311.40999997</v>
      </c>
      <c r="L29" s="499">
        <v>987091157.92999995</v>
      </c>
      <c r="M29" s="499">
        <v>164669613.42000002</v>
      </c>
      <c r="N29" s="499">
        <v>321658498.44</v>
      </c>
      <c r="O29" s="499">
        <v>373364124.87</v>
      </c>
      <c r="P29" s="499">
        <v>858689678.93000007</v>
      </c>
      <c r="Q29" s="499">
        <v>5276400640.2110014</v>
      </c>
      <c r="R29" s="519">
        <v>89.437312485534761</v>
      </c>
    </row>
    <row r="30" spans="2:18" ht="15.75" thickBot="1" x14ac:dyDescent="0.3">
      <c r="B30" s="520" t="s">
        <v>668</v>
      </c>
      <c r="C30" s="507">
        <v>670604721</v>
      </c>
      <c r="D30" s="507">
        <v>688161346</v>
      </c>
      <c r="E30" s="507">
        <v>1485941.54</v>
      </c>
      <c r="F30" s="507">
        <v>12204273.297</v>
      </c>
      <c r="G30" s="507">
        <v>21507702.800000001</v>
      </c>
      <c r="H30" s="507">
        <v>17327211.309999999</v>
      </c>
      <c r="I30" s="507">
        <v>40284454.460000001</v>
      </c>
      <c r="J30" s="507">
        <v>22299019.329999998</v>
      </c>
      <c r="K30" s="507">
        <v>29711164.32</v>
      </c>
      <c r="L30" s="507">
        <v>33840918.967</v>
      </c>
      <c r="M30" s="507">
        <v>15559524.5</v>
      </c>
      <c r="N30" s="507">
        <v>18173266.27</v>
      </c>
      <c r="O30" s="507">
        <v>24765925.059999999</v>
      </c>
      <c r="P30" s="507">
        <v>102151625.45999999</v>
      </c>
      <c r="Q30" s="507">
        <v>339311027.31400001</v>
      </c>
      <c r="R30" s="521">
        <v>49.465852809973129</v>
      </c>
    </row>
    <row r="31" spans="2:18" x14ac:dyDescent="0.25">
      <c r="B31" s="1092" t="s">
        <v>789</v>
      </c>
      <c r="C31" s="1092"/>
      <c r="D31" s="1092"/>
      <c r="E31" s="1092"/>
      <c r="F31" s="1092"/>
      <c r="G31" s="1092"/>
      <c r="H31" s="1092"/>
      <c r="I31" s="1092"/>
      <c r="J31" s="1092"/>
      <c r="K31" s="1092"/>
      <c r="L31" s="1092"/>
      <c r="M31" s="1092"/>
      <c r="N31" s="1092"/>
      <c r="O31" s="1092"/>
      <c r="P31" s="1092"/>
      <c r="Q31" s="1092"/>
      <c r="R31" s="1092"/>
    </row>
  </sheetData>
  <mergeCells count="7">
    <mergeCell ref="B31:R31"/>
    <mergeCell ref="B4:R4"/>
    <mergeCell ref="B6:B7"/>
    <mergeCell ref="C6:D6"/>
    <mergeCell ref="E6:P6"/>
    <mergeCell ref="Q6:Q7"/>
    <mergeCell ref="R6:R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showGridLines="0" showRowColHeaders="0" topLeftCell="A13" workbookViewId="0">
      <selection activeCell="B28" sqref="B28:R28"/>
    </sheetView>
  </sheetViews>
  <sheetFormatPr baseColWidth="10" defaultRowHeight="15" x14ac:dyDescent="0.25"/>
  <cols>
    <col min="2" max="2" width="34.85546875" customWidth="1"/>
    <col min="3" max="4" width="12.28515625" bestFit="1" customWidth="1"/>
    <col min="5" max="15" width="10.85546875" bestFit="1" customWidth="1"/>
    <col min="16" max="16" width="12.85546875" customWidth="1"/>
    <col min="17" max="17" width="12.28515625" bestFit="1" customWidth="1"/>
    <col min="18" max="18" width="13.28515625" customWidth="1"/>
  </cols>
  <sheetData>
    <row r="2" spans="2:18" x14ac:dyDescent="0.25">
      <c r="B2" s="601" t="s">
        <v>7</v>
      </c>
    </row>
    <row r="4" spans="2:18" x14ac:dyDescent="0.25">
      <c r="B4" s="1112" t="s">
        <v>811</v>
      </c>
      <c r="C4" s="1112"/>
      <c r="D4" s="1112"/>
      <c r="E4" s="1112"/>
      <c r="F4" s="1112"/>
      <c r="G4" s="1112"/>
      <c r="H4" s="1112"/>
      <c r="I4" s="1112"/>
      <c r="J4" s="1112"/>
      <c r="K4" s="1112"/>
      <c r="L4" s="1112"/>
      <c r="M4" s="1112"/>
      <c r="N4" s="1112"/>
      <c r="O4" s="1112"/>
      <c r="P4" s="1112"/>
      <c r="Q4" s="1112"/>
      <c r="R4" s="1112"/>
    </row>
    <row r="5" spans="2:18" ht="15.75" thickBot="1" x14ac:dyDescent="0.3">
      <c r="B5" s="522"/>
      <c r="C5" s="522"/>
      <c r="D5" s="522"/>
      <c r="E5" s="522"/>
      <c r="F5" s="522"/>
      <c r="G5" s="522"/>
      <c r="H5" s="522"/>
      <c r="I5" s="522"/>
      <c r="J5" s="522"/>
      <c r="K5" s="522"/>
      <c r="L5" s="522"/>
      <c r="M5" s="522"/>
      <c r="N5" s="522"/>
      <c r="O5" s="522"/>
      <c r="P5" s="522"/>
      <c r="Q5" s="522"/>
      <c r="R5" s="522"/>
    </row>
    <row r="6" spans="2:18" ht="15.75" thickBot="1" x14ac:dyDescent="0.3">
      <c r="B6" s="1113" t="s">
        <v>766</v>
      </c>
      <c r="C6" s="1095" t="s">
        <v>793</v>
      </c>
      <c r="D6" s="1115"/>
      <c r="E6" s="1097" t="s">
        <v>768</v>
      </c>
      <c r="F6" s="1098"/>
      <c r="G6" s="1098"/>
      <c r="H6" s="1098"/>
      <c r="I6" s="1098"/>
      <c r="J6" s="1098"/>
      <c r="K6" s="1098"/>
      <c r="L6" s="1098"/>
      <c r="M6" s="1098"/>
      <c r="N6" s="1098"/>
      <c r="O6" s="1098"/>
      <c r="P6" s="1075"/>
      <c r="Q6" s="1116" t="s">
        <v>652</v>
      </c>
      <c r="R6" s="1117" t="s">
        <v>692</v>
      </c>
    </row>
    <row r="7" spans="2:18" x14ac:dyDescent="0.25">
      <c r="B7" s="1114"/>
      <c r="C7" s="489" t="s">
        <v>650</v>
      </c>
      <c r="D7" s="489" t="s">
        <v>676</v>
      </c>
      <c r="E7" s="523" t="s">
        <v>769</v>
      </c>
      <c r="F7" s="524" t="s">
        <v>770</v>
      </c>
      <c r="G7" s="525" t="s">
        <v>771</v>
      </c>
      <c r="H7" s="524" t="s">
        <v>772</v>
      </c>
      <c r="I7" s="525" t="s">
        <v>773</v>
      </c>
      <c r="J7" s="524" t="s">
        <v>774</v>
      </c>
      <c r="K7" s="525" t="s">
        <v>775</v>
      </c>
      <c r="L7" s="524" t="s">
        <v>776</v>
      </c>
      <c r="M7" s="525" t="s">
        <v>777</v>
      </c>
      <c r="N7" s="524" t="s">
        <v>471</v>
      </c>
      <c r="O7" s="525" t="s">
        <v>778</v>
      </c>
      <c r="P7" s="526" t="s">
        <v>779</v>
      </c>
      <c r="Q7" s="1101"/>
      <c r="R7" s="1118"/>
    </row>
    <row r="8" spans="2:18" x14ac:dyDescent="0.25">
      <c r="B8" s="527" t="s">
        <v>10</v>
      </c>
      <c r="C8" s="527" t="s">
        <v>11</v>
      </c>
      <c r="D8" s="527" t="s">
        <v>12</v>
      </c>
      <c r="E8" s="527" t="s">
        <v>13</v>
      </c>
      <c r="F8" s="527" t="s">
        <v>14</v>
      </c>
      <c r="G8" s="527" t="s">
        <v>15</v>
      </c>
      <c r="H8" s="527" t="s">
        <v>16</v>
      </c>
      <c r="I8" s="527" t="s">
        <v>17</v>
      </c>
      <c r="J8" s="527" t="s">
        <v>18</v>
      </c>
      <c r="K8" s="527" t="s">
        <v>10</v>
      </c>
      <c r="L8" s="527" t="s">
        <v>10</v>
      </c>
      <c r="M8" s="527" t="s">
        <v>10</v>
      </c>
      <c r="N8" s="527" t="s">
        <v>10</v>
      </c>
      <c r="O8" s="527" t="s">
        <v>10</v>
      </c>
      <c r="P8" s="527" t="s">
        <v>10</v>
      </c>
      <c r="Q8" s="527" t="s">
        <v>10</v>
      </c>
      <c r="R8" s="528" t="s">
        <v>10</v>
      </c>
    </row>
    <row r="9" spans="2:18" x14ac:dyDescent="0.25">
      <c r="B9" s="435" t="s">
        <v>653</v>
      </c>
      <c r="C9" s="529">
        <v>5433883259</v>
      </c>
      <c r="D9" s="529">
        <v>5342538764.4399996</v>
      </c>
      <c r="E9" s="529">
        <v>120208916.41000001</v>
      </c>
      <c r="F9" s="529">
        <v>238847627.35000002</v>
      </c>
      <c r="G9" s="529">
        <v>667083828.81000006</v>
      </c>
      <c r="H9" s="529">
        <v>436786882.32999992</v>
      </c>
      <c r="I9" s="529">
        <v>262938901.28999999</v>
      </c>
      <c r="J9" s="529">
        <v>431636480.23000002</v>
      </c>
      <c r="K9" s="529">
        <v>149420442.25999999</v>
      </c>
      <c r="L9" s="529">
        <v>378518239.17000002</v>
      </c>
      <c r="M9" s="529">
        <v>121340533.07000001</v>
      </c>
      <c r="N9" s="529">
        <v>182388006.72000003</v>
      </c>
      <c r="O9" s="529">
        <v>269230201.36000001</v>
      </c>
      <c r="P9" s="529">
        <v>301892362.24000001</v>
      </c>
      <c r="Q9" s="529">
        <v>3560292421.2399998</v>
      </c>
      <c r="R9" s="530">
        <f>Q9/D9*100</f>
        <v>66.640460242185753</v>
      </c>
    </row>
    <row r="10" spans="2:18" x14ac:dyDescent="0.25">
      <c r="B10" s="464" t="s">
        <v>781</v>
      </c>
      <c r="C10" s="513">
        <v>2107359915</v>
      </c>
      <c r="D10" s="513">
        <v>2134720536.45</v>
      </c>
      <c r="E10" s="513">
        <v>44085564.629999995</v>
      </c>
      <c r="F10" s="513">
        <v>105129887.09000002</v>
      </c>
      <c r="G10" s="513">
        <v>213912488.47</v>
      </c>
      <c r="H10" s="513">
        <v>275391342.38999999</v>
      </c>
      <c r="I10" s="513">
        <v>70759034.900000006</v>
      </c>
      <c r="J10" s="513">
        <v>161651011.70000002</v>
      </c>
      <c r="K10" s="513">
        <v>92907781.570000008</v>
      </c>
      <c r="L10" s="513">
        <v>191129596.28999999</v>
      </c>
      <c r="M10" s="513">
        <v>92997568.940000013</v>
      </c>
      <c r="N10" s="513">
        <v>85459578.329999998</v>
      </c>
      <c r="O10" s="513">
        <v>143870894.56</v>
      </c>
      <c r="P10" s="513">
        <v>200195139.75999999</v>
      </c>
      <c r="Q10" s="513">
        <v>1677489888.6299999</v>
      </c>
      <c r="R10" s="531">
        <f>Q10/D10*100</f>
        <v>78.581240962792904</v>
      </c>
    </row>
    <row r="11" spans="2:18" ht="24" x14ac:dyDescent="0.25">
      <c r="B11" s="514" t="s">
        <v>755</v>
      </c>
      <c r="C11" s="499">
        <v>1097107441</v>
      </c>
      <c r="D11" s="499">
        <v>1404609219.77</v>
      </c>
      <c r="E11" s="499">
        <v>26473963.850000001</v>
      </c>
      <c r="F11" s="499">
        <v>73783780.560000002</v>
      </c>
      <c r="G11" s="499">
        <v>188234696.16999999</v>
      </c>
      <c r="H11" s="499">
        <v>104994630.77</v>
      </c>
      <c r="I11" s="499">
        <v>44865277.530000001</v>
      </c>
      <c r="J11" s="499">
        <v>84253416.510000005</v>
      </c>
      <c r="K11" s="499">
        <v>65156974.450000003</v>
      </c>
      <c r="L11" s="499">
        <v>151790241.16</v>
      </c>
      <c r="M11" s="499">
        <v>64145090.149999999</v>
      </c>
      <c r="N11" s="499">
        <v>68387310.530000001</v>
      </c>
      <c r="O11" s="499">
        <v>95690776.939999998</v>
      </c>
      <c r="P11" s="499">
        <v>166153067.75</v>
      </c>
      <c r="Q11" s="499">
        <v>1133929226.3699999</v>
      </c>
      <c r="R11" s="532">
        <f>Q11/D11*100</f>
        <v>80.729160140047853</v>
      </c>
    </row>
    <row r="12" spans="2:18" ht="24" x14ac:dyDescent="0.25">
      <c r="B12" s="515" t="s">
        <v>756</v>
      </c>
      <c r="C12" s="502">
        <v>43944951</v>
      </c>
      <c r="D12" s="502">
        <v>109715709.68000001</v>
      </c>
      <c r="E12" s="502">
        <v>5291228.79</v>
      </c>
      <c r="F12" s="502">
        <v>7293572.5599999996</v>
      </c>
      <c r="G12" s="502">
        <v>10080903</v>
      </c>
      <c r="H12" s="502">
        <v>11079218.9</v>
      </c>
      <c r="I12" s="502">
        <v>6745354.1100000003</v>
      </c>
      <c r="J12" s="502">
        <v>7565628.25</v>
      </c>
      <c r="K12" s="502">
        <v>6447028.1399999997</v>
      </c>
      <c r="L12" s="502">
        <v>6916147.8399999999</v>
      </c>
      <c r="M12" s="502">
        <v>13271507.52</v>
      </c>
      <c r="N12" s="502">
        <v>4865996.4400000004</v>
      </c>
      <c r="O12" s="502">
        <v>5817595.21</v>
      </c>
      <c r="P12" s="502">
        <v>6690895.54</v>
      </c>
      <c r="Q12" s="502">
        <v>92065076.299999997</v>
      </c>
      <c r="R12" s="533">
        <f t="shared" ref="R12:R14" si="0">Q12/D12*100</f>
        <v>83.91239191590671</v>
      </c>
    </row>
    <row r="13" spans="2:18" x14ac:dyDescent="0.25">
      <c r="B13" s="514" t="s">
        <v>757</v>
      </c>
      <c r="C13" s="499">
        <v>71420195</v>
      </c>
      <c r="D13" s="499">
        <v>103562337</v>
      </c>
      <c r="E13" s="499">
        <v>1051316</v>
      </c>
      <c r="F13" s="499">
        <v>1272291.43</v>
      </c>
      <c r="G13" s="499">
        <v>1734631.36</v>
      </c>
      <c r="H13" s="499">
        <v>20640105.530000001</v>
      </c>
      <c r="I13" s="499">
        <v>715475.31</v>
      </c>
      <c r="J13" s="499">
        <v>10896777.26</v>
      </c>
      <c r="K13" s="499">
        <v>536186.78</v>
      </c>
      <c r="L13" s="499">
        <v>7252614.9500000002</v>
      </c>
      <c r="M13" s="499">
        <v>5049017.54</v>
      </c>
      <c r="N13" s="499">
        <v>3615790.94</v>
      </c>
      <c r="O13" s="499">
        <v>1257383.51</v>
      </c>
      <c r="P13" s="499">
        <v>1927237.79</v>
      </c>
      <c r="Q13" s="499">
        <v>55948828.399999999</v>
      </c>
      <c r="R13" s="532">
        <f t="shared" si="0"/>
        <v>54.024300745549994</v>
      </c>
    </row>
    <row r="14" spans="2:18" ht="24" x14ac:dyDescent="0.25">
      <c r="B14" s="515" t="s">
        <v>758</v>
      </c>
      <c r="C14" s="502">
        <v>894887328</v>
      </c>
      <c r="D14" s="502">
        <v>516833270</v>
      </c>
      <c r="E14" s="502">
        <v>11269055.989999998</v>
      </c>
      <c r="F14" s="502">
        <v>22780242.540000003</v>
      </c>
      <c r="G14" s="502">
        <v>13862257.940000001</v>
      </c>
      <c r="H14" s="502">
        <v>138677387.19</v>
      </c>
      <c r="I14" s="502">
        <v>18432927.949999999</v>
      </c>
      <c r="J14" s="502">
        <v>58935189.68</v>
      </c>
      <c r="K14" s="502">
        <v>20767592.200000003</v>
      </c>
      <c r="L14" s="502">
        <v>25170592.34</v>
      </c>
      <c r="M14" s="502">
        <v>10531953.73</v>
      </c>
      <c r="N14" s="502">
        <v>8590480.4199999999</v>
      </c>
      <c r="O14" s="502">
        <v>41105138.899999999</v>
      </c>
      <c r="P14" s="502">
        <v>25423938.68</v>
      </c>
      <c r="Q14" s="502">
        <v>395546757.56</v>
      </c>
      <c r="R14" s="533">
        <f t="shared" si="0"/>
        <v>76.532758341969739</v>
      </c>
    </row>
    <row r="15" spans="2:18" x14ac:dyDescent="0.25">
      <c r="B15" s="411" t="s">
        <v>782</v>
      </c>
      <c r="C15" s="516">
        <v>3241332009</v>
      </c>
      <c r="D15" s="516">
        <v>3153765974.9899998</v>
      </c>
      <c r="E15" s="516">
        <v>72764322.190000013</v>
      </c>
      <c r="F15" s="516">
        <v>130320808.67</v>
      </c>
      <c r="G15" s="516">
        <v>449127891.50999999</v>
      </c>
      <c r="H15" s="516">
        <v>157073095.55999997</v>
      </c>
      <c r="I15" s="516">
        <v>187930315.69999999</v>
      </c>
      <c r="J15" s="516">
        <v>265354006.89000002</v>
      </c>
      <c r="K15" s="516">
        <v>51394864.739999995</v>
      </c>
      <c r="L15" s="516">
        <v>183179523.67000002</v>
      </c>
      <c r="M15" s="516">
        <v>24391512.18</v>
      </c>
      <c r="N15" s="516">
        <v>93102941.900000006</v>
      </c>
      <c r="O15" s="516">
        <v>124015024.44999999</v>
      </c>
      <c r="P15" s="516">
        <v>93167692.920000002</v>
      </c>
      <c r="Q15" s="516">
        <v>1831822000.3799999</v>
      </c>
      <c r="R15" s="531">
        <f>Q15/D15*100</f>
        <v>58.083637622661854</v>
      </c>
    </row>
    <row r="16" spans="2:18" ht="24" x14ac:dyDescent="0.25">
      <c r="B16" s="514" t="s">
        <v>783</v>
      </c>
      <c r="C16" s="499">
        <v>1689819145</v>
      </c>
      <c r="D16" s="499">
        <v>1742949859</v>
      </c>
      <c r="E16" s="499">
        <v>3558734.5</v>
      </c>
      <c r="F16" s="499">
        <v>13310963.77</v>
      </c>
      <c r="G16" s="499">
        <v>194534058.38</v>
      </c>
      <c r="H16" s="499">
        <v>115527964.08</v>
      </c>
      <c r="I16" s="499">
        <v>105896177.95999999</v>
      </c>
      <c r="J16" s="499">
        <v>227192202.34</v>
      </c>
      <c r="K16" s="499">
        <v>31114350.529999997</v>
      </c>
      <c r="L16" s="499">
        <v>14399204</v>
      </c>
      <c r="M16" s="499">
        <v>13984275.26</v>
      </c>
      <c r="N16" s="499">
        <v>21710130.550000001</v>
      </c>
      <c r="O16" s="499">
        <v>101141209.03999999</v>
      </c>
      <c r="P16" s="499">
        <v>21269683.580000002</v>
      </c>
      <c r="Q16" s="499">
        <v>863638953.98999989</v>
      </c>
      <c r="R16" s="532">
        <f t="shared" ref="R16:R27" si="1">Q16/D16*100</f>
        <v>49.55041876451363</v>
      </c>
    </row>
    <row r="17" spans="2:18" x14ac:dyDescent="0.25">
      <c r="B17" s="515" t="s">
        <v>760</v>
      </c>
      <c r="C17" s="502">
        <v>229520584</v>
      </c>
      <c r="D17" s="502">
        <v>284243748</v>
      </c>
      <c r="E17" s="502">
        <v>1777370.3</v>
      </c>
      <c r="F17" s="502">
        <v>5638203.6500000004</v>
      </c>
      <c r="G17" s="502">
        <v>4446694.7</v>
      </c>
      <c r="H17" s="502">
        <v>2912464.1</v>
      </c>
      <c r="I17" s="502">
        <v>4988839.46</v>
      </c>
      <c r="J17" s="502">
        <v>4267627.3100000005</v>
      </c>
      <c r="K17" s="502">
        <v>6847351.4199999999</v>
      </c>
      <c r="L17" s="502">
        <v>5078834.78</v>
      </c>
      <c r="M17" s="502">
        <v>3616534.12</v>
      </c>
      <c r="N17" s="502">
        <v>4665922.2300000004</v>
      </c>
      <c r="O17" s="502">
        <v>3684578.4</v>
      </c>
      <c r="P17" s="502">
        <v>13820914.639999999</v>
      </c>
      <c r="Q17" s="502">
        <v>61745335.110000007</v>
      </c>
      <c r="R17" s="533">
        <f t="shared" si="1"/>
        <v>21.722671314480419</v>
      </c>
    </row>
    <row r="18" spans="2:18" x14ac:dyDescent="0.25">
      <c r="B18" s="514" t="s">
        <v>761</v>
      </c>
      <c r="C18" s="499">
        <v>3068045</v>
      </c>
      <c r="D18" s="499">
        <v>2863615.71</v>
      </c>
      <c r="E18" s="499">
        <v>166500</v>
      </c>
      <c r="F18" s="499">
        <v>172291</v>
      </c>
      <c r="G18" s="499">
        <v>259141.88</v>
      </c>
      <c r="H18" s="499">
        <v>241033.44</v>
      </c>
      <c r="I18" s="499">
        <v>218850.19</v>
      </c>
      <c r="J18" s="499">
        <v>215625</v>
      </c>
      <c r="K18" s="499">
        <v>214376</v>
      </c>
      <c r="L18" s="499">
        <v>209000</v>
      </c>
      <c r="M18" s="499">
        <v>210354.84</v>
      </c>
      <c r="N18" s="499">
        <v>209000</v>
      </c>
      <c r="O18" s="499">
        <v>215545</v>
      </c>
      <c r="P18" s="499">
        <v>209000</v>
      </c>
      <c r="Q18" s="499">
        <v>2540717.35</v>
      </c>
      <c r="R18" s="532">
        <f t="shared" si="1"/>
        <v>88.72410292790299</v>
      </c>
    </row>
    <row r="19" spans="2:18" x14ac:dyDescent="0.25">
      <c r="B19" s="515" t="s">
        <v>762</v>
      </c>
      <c r="C19" s="502">
        <v>752174615</v>
      </c>
      <c r="D19" s="502">
        <v>578239444.27999997</v>
      </c>
      <c r="E19" s="502">
        <v>0</v>
      </c>
      <c r="F19" s="502">
        <v>103376352.42</v>
      </c>
      <c r="G19" s="502">
        <v>201431761.81999999</v>
      </c>
      <c r="H19" s="502">
        <v>1017990.28</v>
      </c>
      <c r="I19" s="502">
        <v>57883932.140000001</v>
      </c>
      <c r="J19" s="502">
        <v>2491951.0299999998</v>
      </c>
      <c r="K19" s="502">
        <v>1306426.5</v>
      </c>
      <c r="L19" s="502">
        <v>147202900.08000001</v>
      </c>
      <c r="M19" s="502">
        <v>-393735.86</v>
      </c>
      <c r="N19" s="502">
        <v>55328120.299999997</v>
      </c>
      <c r="O19" s="502">
        <v>3454195.96</v>
      </c>
      <c r="P19" s="502">
        <v>1775226.65</v>
      </c>
      <c r="Q19" s="502">
        <v>574875121.31999993</v>
      </c>
      <c r="R19" s="533">
        <f t="shared" si="1"/>
        <v>99.418178231651225</v>
      </c>
    </row>
    <row r="20" spans="2:18" x14ac:dyDescent="0.25">
      <c r="B20" s="514" t="s">
        <v>763</v>
      </c>
      <c r="C20" s="499">
        <v>391776123</v>
      </c>
      <c r="D20" s="499">
        <v>383064990</v>
      </c>
      <c r="E20" s="499">
        <v>64054152.880000003</v>
      </c>
      <c r="F20" s="499">
        <v>3134467.28</v>
      </c>
      <c r="G20" s="499">
        <v>38143353.299999997</v>
      </c>
      <c r="H20" s="499">
        <v>24731037.120000001</v>
      </c>
      <c r="I20" s="499">
        <v>2247548.2599999998</v>
      </c>
      <c r="J20" s="499">
        <v>17163440.02</v>
      </c>
      <c r="K20" s="499">
        <v>2371678.69</v>
      </c>
      <c r="L20" s="499">
        <v>2375552.42</v>
      </c>
      <c r="M20" s="499">
        <v>2535624.2799999998</v>
      </c>
      <c r="N20" s="499">
        <v>7887413.2599999998</v>
      </c>
      <c r="O20" s="499">
        <v>1396505.66</v>
      </c>
      <c r="P20" s="499">
        <v>37395440.93</v>
      </c>
      <c r="Q20" s="499">
        <v>203436214.09999999</v>
      </c>
      <c r="R20" s="532">
        <f t="shared" si="1"/>
        <v>53.10749335249875</v>
      </c>
    </row>
    <row r="21" spans="2:18" x14ac:dyDescent="0.25">
      <c r="B21" s="515" t="s">
        <v>533</v>
      </c>
      <c r="C21" s="502">
        <v>174973497</v>
      </c>
      <c r="D21" s="502">
        <v>162404318</v>
      </c>
      <c r="E21" s="502">
        <v>3207564.51</v>
      </c>
      <c r="F21" s="502">
        <v>4688530.55</v>
      </c>
      <c r="G21" s="502">
        <v>10312881.43</v>
      </c>
      <c r="H21" s="502">
        <v>12642606.539999999</v>
      </c>
      <c r="I21" s="502">
        <v>16694967.689999999</v>
      </c>
      <c r="J21" s="502">
        <v>14023161.189999999</v>
      </c>
      <c r="K21" s="502">
        <v>9540681.5999999996</v>
      </c>
      <c r="L21" s="502">
        <v>13914032.390000001</v>
      </c>
      <c r="M21" s="502">
        <v>4438459.54</v>
      </c>
      <c r="N21" s="502">
        <v>3302355.56</v>
      </c>
      <c r="O21" s="502">
        <v>14122990.390000001</v>
      </c>
      <c r="P21" s="502">
        <v>18697427.120000001</v>
      </c>
      <c r="Q21" s="502">
        <v>125585658.51000001</v>
      </c>
      <c r="R21" s="533">
        <f t="shared" si="1"/>
        <v>77.329014435441309</v>
      </c>
    </row>
    <row r="22" spans="2:18" x14ac:dyDescent="0.25">
      <c r="B22" s="411" t="s">
        <v>784</v>
      </c>
      <c r="C22" s="534">
        <v>85191335</v>
      </c>
      <c r="D22" s="534">
        <v>54052253</v>
      </c>
      <c r="E22" s="534">
        <v>3359029.59</v>
      </c>
      <c r="F22" s="534">
        <v>3396931.59</v>
      </c>
      <c r="G22" s="534">
        <v>4043448.83</v>
      </c>
      <c r="H22" s="534">
        <v>4322444.3800000008</v>
      </c>
      <c r="I22" s="534">
        <v>4249550.6900000004</v>
      </c>
      <c r="J22" s="534">
        <v>4631461.6400000006</v>
      </c>
      <c r="K22" s="534">
        <v>5117795.9499999993</v>
      </c>
      <c r="L22" s="534">
        <v>4209119.21</v>
      </c>
      <c r="M22" s="534">
        <v>3951451.95</v>
      </c>
      <c r="N22" s="534">
        <v>3825486.49</v>
      </c>
      <c r="O22" s="534">
        <v>1344282.35</v>
      </c>
      <c r="P22" s="534">
        <v>8529529.5600000005</v>
      </c>
      <c r="Q22" s="534">
        <v>50980532.230000004</v>
      </c>
      <c r="R22" s="531">
        <f t="shared" si="1"/>
        <v>94.317127225020585</v>
      </c>
    </row>
    <row r="23" spans="2:18" x14ac:dyDescent="0.25">
      <c r="B23" s="514" t="s">
        <v>785</v>
      </c>
      <c r="C23" s="499">
        <v>48607780</v>
      </c>
      <c r="D23" s="499">
        <v>24237708</v>
      </c>
      <c r="E23" s="499">
        <v>1461937.97</v>
      </c>
      <c r="F23" s="499">
        <v>1457852.78</v>
      </c>
      <c r="G23" s="499">
        <v>1844332.09</v>
      </c>
      <c r="H23" s="499">
        <v>2239580.7000000002</v>
      </c>
      <c r="I23" s="499">
        <v>1925754.27</v>
      </c>
      <c r="J23" s="499">
        <v>2158452.52</v>
      </c>
      <c r="K23" s="499">
        <v>2270763.5299999998</v>
      </c>
      <c r="L23" s="499">
        <v>1116154.6599999999</v>
      </c>
      <c r="M23" s="499">
        <v>1341838.8600000001</v>
      </c>
      <c r="N23" s="499">
        <v>1230375.49</v>
      </c>
      <c r="O23" s="499">
        <v>835840.42</v>
      </c>
      <c r="P23" s="499">
        <v>5730511.2300000004</v>
      </c>
      <c r="Q23" s="499">
        <v>23613394.52</v>
      </c>
      <c r="R23" s="532">
        <f t="shared" si="1"/>
        <v>97.424205787114843</v>
      </c>
    </row>
    <row r="24" spans="2:18" ht="24" x14ac:dyDescent="0.25">
      <c r="B24" s="515" t="s">
        <v>786</v>
      </c>
      <c r="C24" s="502">
        <v>2992056</v>
      </c>
      <c r="D24" s="502">
        <v>1286695</v>
      </c>
      <c r="E24" s="502">
        <v>75627.25</v>
      </c>
      <c r="F24" s="502">
        <v>122974.81</v>
      </c>
      <c r="G24" s="502">
        <v>172263.74</v>
      </c>
      <c r="H24" s="502">
        <v>174636.74</v>
      </c>
      <c r="I24" s="502">
        <v>155215.79999999999</v>
      </c>
      <c r="J24" s="502">
        <v>158336.70000000001</v>
      </c>
      <c r="K24" s="502">
        <v>200217.71</v>
      </c>
      <c r="L24" s="502">
        <v>42147.45</v>
      </c>
      <c r="M24" s="502">
        <v>24861.75</v>
      </c>
      <c r="N24" s="502">
        <v>26966</v>
      </c>
      <c r="O24" s="502">
        <v>26982</v>
      </c>
      <c r="P24" s="502">
        <v>41587.78</v>
      </c>
      <c r="Q24" s="502">
        <v>1221817.73</v>
      </c>
      <c r="R24" s="533">
        <f t="shared" si="1"/>
        <v>94.957836161638937</v>
      </c>
    </row>
    <row r="25" spans="2:18" x14ac:dyDescent="0.25">
      <c r="B25" s="514" t="s">
        <v>787</v>
      </c>
      <c r="C25" s="499">
        <v>3972884</v>
      </c>
      <c r="D25" s="499">
        <v>14070218</v>
      </c>
      <c r="E25" s="499">
        <v>1105300</v>
      </c>
      <c r="F25" s="499">
        <v>1168959</v>
      </c>
      <c r="G25" s="499">
        <v>1209728</v>
      </c>
      <c r="H25" s="499">
        <v>1053124.25</v>
      </c>
      <c r="I25" s="499">
        <v>1091322.32</v>
      </c>
      <c r="J25" s="499">
        <v>1076201</v>
      </c>
      <c r="K25" s="499">
        <v>177679.5</v>
      </c>
      <c r="L25" s="499">
        <v>1514882.49</v>
      </c>
      <c r="M25" s="499">
        <v>1271943</v>
      </c>
      <c r="N25" s="499">
        <v>1260470</v>
      </c>
      <c r="O25" s="499">
        <v>93301</v>
      </c>
      <c r="P25" s="499">
        <v>2020899.01</v>
      </c>
      <c r="Q25" s="499">
        <v>13043809.57</v>
      </c>
      <c r="R25" s="532">
        <f t="shared" si="1"/>
        <v>92.705099309761934</v>
      </c>
    </row>
    <row r="26" spans="2:18" ht="24" x14ac:dyDescent="0.25">
      <c r="B26" s="515" t="s">
        <v>812</v>
      </c>
      <c r="C26" s="502">
        <v>2054179</v>
      </c>
      <c r="D26" s="502">
        <v>2160938</v>
      </c>
      <c r="E26" s="502">
        <v>78000</v>
      </c>
      <c r="F26" s="502">
        <v>94020</v>
      </c>
      <c r="G26" s="502">
        <v>105360</v>
      </c>
      <c r="H26" s="502">
        <v>107065</v>
      </c>
      <c r="I26" s="502">
        <v>109845.7</v>
      </c>
      <c r="J26" s="502">
        <v>96824</v>
      </c>
      <c r="K26" s="502">
        <v>37550</v>
      </c>
      <c r="L26" s="502">
        <v>195258</v>
      </c>
      <c r="M26" s="502">
        <v>0</v>
      </c>
      <c r="N26" s="502">
        <v>0</v>
      </c>
      <c r="O26" s="502">
        <v>0</v>
      </c>
      <c r="P26" s="502">
        <v>100600</v>
      </c>
      <c r="Q26" s="502">
        <v>924522.7</v>
      </c>
      <c r="R26" s="533">
        <f t="shared" si="1"/>
        <v>42.783397765229722</v>
      </c>
    </row>
    <row r="27" spans="2:18" ht="15.75" thickBot="1" x14ac:dyDescent="0.3">
      <c r="B27" s="535" t="s">
        <v>788</v>
      </c>
      <c r="C27" s="536">
        <v>27564436</v>
      </c>
      <c r="D27" s="536">
        <v>12296694</v>
      </c>
      <c r="E27" s="536">
        <v>638164.37</v>
      </c>
      <c r="F27" s="536">
        <v>553125</v>
      </c>
      <c r="G27" s="536">
        <v>711765</v>
      </c>
      <c r="H27" s="536">
        <v>748037.69</v>
      </c>
      <c r="I27" s="536">
        <v>967412.6</v>
      </c>
      <c r="J27" s="536">
        <v>1141647.42</v>
      </c>
      <c r="K27" s="536">
        <v>2431585.21</v>
      </c>
      <c r="L27" s="536">
        <v>1340676.6100000001</v>
      </c>
      <c r="M27" s="536">
        <v>1312808.3400000001</v>
      </c>
      <c r="N27" s="536">
        <v>1307675</v>
      </c>
      <c r="O27" s="536">
        <v>388158.93</v>
      </c>
      <c r="P27" s="536">
        <v>635931.54</v>
      </c>
      <c r="Q27" s="536">
        <v>12176987.710000001</v>
      </c>
      <c r="R27" s="537">
        <f t="shared" si="1"/>
        <v>99.026516476705055</v>
      </c>
    </row>
    <row r="28" spans="2:18" x14ac:dyDescent="0.25">
      <c r="B28" s="994" t="s">
        <v>673</v>
      </c>
      <c r="C28" s="994"/>
      <c r="D28" s="994"/>
      <c r="E28" s="994"/>
      <c r="F28" s="994"/>
      <c r="G28" s="994"/>
      <c r="H28" s="994"/>
      <c r="I28" s="994"/>
      <c r="J28" s="994"/>
      <c r="K28" s="994"/>
      <c r="L28" s="994"/>
      <c r="M28" s="994"/>
      <c r="N28" s="994"/>
      <c r="O28" s="994"/>
      <c r="P28" s="994"/>
      <c r="Q28" s="994"/>
      <c r="R28" s="994"/>
    </row>
  </sheetData>
  <mergeCells count="7">
    <mergeCell ref="B28:R28"/>
    <mergeCell ref="B4:R4"/>
    <mergeCell ref="B6:B7"/>
    <mergeCell ref="C6:D6"/>
    <mergeCell ref="E6:P6"/>
    <mergeCell ref="Q6:Q7"/>
    <mergeCell ref="R6:R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showGridLines="0" showRowColHeaders="0" workbookViewId="0">
      <selection activeCell="R16" sqref="R16"/>
    </sheetView>
  </sheetViews>
  <sheetFormatPr baseColWidth="10" defaultRowHeight="15" x14ac:dyDescent="0.25"/>
  <cols>
    <col min="2" max="2" width="47.7109375" bestFit="1" customWidth="1"/>
    <col min="3" max="4" width="12.28515625" bestFit="1" customWidth="1"/>
    <col min="5" max="16" width="10.85546875" bestFit="1" customWidth="1"/>
    <col min="17" max="17" width="12.28515625" bestFit="1" customWidth="1"/>
    <col min="18" max="18" width="14.42578125" customWidth="1"/>
  </cols>
  <sheetData>
    <row r="2" spans="2:18" x14ac:dyDescent="0.25">
      <c r="B2" s="601" t="s">
        <v>7</v>
      </c>
    </row>
    <row r="4" spans="2:18" x14ac:dyDescent="0.25">
      <c r="B4" s="1112" t="s">
        <v>813</v>
      </c>
      <c r="C4" s="1112"/>
      <c r="D4" s="1112"/>
      <c r="E4" s="1112"/>
      <c r="F4" s="1112"/>
      <c r="G4" s="1112"/>
      <c r="H4" s="1112"/>
      <c r="I4" s="1112"/>
      <c r="J4" s="1112"/>
      <c r="K4" s="1112"/>
      <c r="L4" s="1112"/>
      <c r="M4" s="1112"/>
      <c r="N4" s="1112"/>
      <c r="O4" s="1112"/>
      <c r="P4" s="1112"/>
      <c r="Q4" s="1112"/>
      <c r="R4" s="1112"/>
    </row>
    <row r="5" spans="2:18" ht="15.75" thickBot="1" x14ac:dyDescent="0.3">
      <c r="B5" s="538"/>
      <c r="C5" s="538"/>
      <c r="D5" s="538"/>
      <c r="E5" s="538"/>
      <c r="F5" s="538"/>
      <c r="G5" s="538"/>
      <c r="H5" s="538"/>
      <c r="I5" s="538"/>
      <c r="J5" s="538"/>
      <c r="K5" s="538"/>
      <c r="L5" s="538"/>
      <c r="M5" s="538"/>
      <c r="N5" s="538"/>
      <c r="O5" s="538"/>
      <c r="P5" s="538"/>
      <c r="Q5" s="538"/>
      <c r="R5" s="538"/>
    </row>
    <row r="6" spans="2:18" x14ac:dyDescent="0.25">
      <c r="B6" s="1119" t="s">
        <v>792</v>
      </c>
      <c r="C6" s="1095" t="s">
        <v>793</v>
      </c>
      <c r="D6" s="1115"/>
      <c r="E6" s="1097" t="s">
        <v>768</v>
      </c>
      <c r="F6" s="1098"/>
      <c r="G6" s="1098"/>
      <c r="H6" s="1098"/>
      <c r="I6" s="1098"/>
      <c r="J6" s="1098"/>
      <c r="K6" s="1098"/>
      <c r="L6" s="1098"/>
      <c r="M6" s="1098"/>
      <c r="N6" s="1098"/>
      <c r="O6" s="1098"/>
      <c r="P6" s="1075"/>
      <c r="Q6" s="1120" t="s">
        <v>652</v>
      </c>
      <c r="R6" s="1110" t="s">
        <v>692</v>
      </c>
    </row>
    <row r="7" spans="2:18" x14ac:dyDescent="0.25">
      <c r="B7" s="1094"/>
      <c r="C7" s="489" t="s">
        <v>650</v>
      </c>
      <c r="D7" s="489" t="s">
        <v>676</v>
      </c>
      <c r="E7" s="539" t="s">
        <v>769</v>
      </c>
      <c r="F7" s="450" t="s">
        <v>770</v>
      </c>
      <c r="G7" s="539" t="s">
        <v>771</v>
      </c>
      <c r="H7" s="450" t="s">
        <v>772</v>
      </c>
      <c r="I7" s="539" t="s">
        <v>773</v>
      </c>
      <c r="J7" s="450" t="s">
        <v>774</v>
      </c>
      <c r="K7" s="539" t="s">
        <v>775</v>
      </c>
      <c r="L7" s="450" t="s">
        <v>776</v>
      </c>
      <c r="M7" s="539" t="s">
        <v>777</v>
      </c>
      <c r="N7" s="450" t="s">
        <v>471</v>
      </c>
      <c r="O7" s="539" t="s">
        <v>778</v>
      </c>
      <c r="P7" s="450" t="s">
        <v>779</v>
      </c>
      <c r="Q7" s="1121"/>
      <c r="R7" s="1111"/>
    </row>
    <row r="8" spans="2:18" x14ac:dyDescent="0.25">
      <c r="B8" s="289" t="s">
        <v>10</v>
      </c>
      <c r="C8" s="289" t="s">
        <v>11</v>
      </c>
      <c r="D8" s="289" t="s">
        <v>12</v>
      </c>
      <c r="E8" s="289" t="s">
        <v>13</v>
      </c>
      <c r="F8" s="289" t="s">
        <v>14</v>
      </c>
      <c r="G8" s="289" t="s">
        <v>15</v>
      </c>
      <c r="H8" s="289" t="s">
        <v>16</v>
      </c>
      <c r="I8" s="289" t="s">
        <v>17</v>
      </c>
      <c r="J8" s="289" t="s">
        <v>18</v>
      </c>
      <c r="K8" s="289" t="s">
        <v>422</v>
      </c>
      <c r="L8" s="289" t="s">
        <v>553</v>
      </c>
      <c r="M8" s="289" t="s">
        <v>554</v>
      </c>
      <c r="N8" s="289" t="s">
        <v>555</v>
      </c>
      <c r="O8" s="289" t="s">
        <v>556</v>
      </c>
      <c r="P8" s="289" t="s">
        <v>557</v>
      </c>
      <c r="Q8" s="289" t="s">
        <v>558</v>
      </c>
      <c r="R8" s="407" t="s">
        <v>559</v>
      </c>
    </row>
    <row r="9" spans="2:18" x14ac:dyDescent="0.25">
      <c r="B9" s="540" t="s">
        <v>653</v>
      </c>
      <c r="C9" s="541">
        <f>C10+C17+C22</f>
        <v>5433883259</v>
      </c>
      <c r="D9" s="541">
        <v>5342538764.4399996</v>
      </c>
      <c r="E9" s="541">
        <v>120208916.41</v>
      </c>
      <c r="F9" s="541">
        <v>238847627.35000005</v>
      </c>
      <c r="G9" s="541">
        <v>667083828.80999994</v>
      </c>
      <c r="H9" s="541">
        <v>436786882.32999998</v>
      </c>
      <c r="I9" s="541">
        <v>262938901.28999999</v>
      </c>
      <c r="J9" s="541">
        <v>431636480.23000002</v>
      </c>
      <c r="K9" s="541">
        <v>149420442.25999999</v>
      </c>
      <c r="L9" s="541">
        <v>378518239.17000002</v>
      </c>
      <c r="M9" s="541">
        <v>121340533.07000001</v>
      </c>
      <c r="N9" s="541">
        <v>182388006.72</v>
      </c>
      <c r="O9" s="541">
        <v>269230201.36000001</v>
      </c>
      <c r="P9" s="541">
        <v>301892362.24000001</v>
      </c>
      <c r="Q9" s="541">
        <v>3560292421.2399993</v>
      </c>
      <c r="R9" s="495">
        <f>Q9/D9*100</f>
        <v>66.640460242185739</v>
      </c>
    </row>
    <row r="10" spans="2:18" x14ac:dyDescent="0.25">
      <c r="B10" s="464" t="s">
        <v>654</v>
      </c>
      <c r="C10" s="513">
        <v>4833238682</v>
      </c>
      <c r="D10" s="513">
        <v>4687601799.2799997</v>
      </c>
      <c r="E10" s="513">
        <v>107403893.91</v>
      </c>
      <c r="F10" s="513">
        <v>220806972.39000005</v>
      </c>
      <c r="G10" s="513">
        <v>634079944.22000003</v>
      </c>
      <c r="H10" s="513">
        <v>406770136.94</v>
      </c>
      <c r="I10" s="513">
        <v>226836710.34999999</v>
      </c>
      <c r="J10" s="513">
        <v>396566139.92000002</v>
      </c>
      <c r="K10" s="513">
        <v>121215433.59999999</v>
      </c>
      <c r="L10" s="513">
        <v>350124377.31</v>
      </c>
      <c r="M10" s="513">
        <v>97501333.320000008</v>
      </c>
      <c r="N10" s="513">
        <v>168959861.31</v>
      </c>
      <c r="O10" s="513">
        <v>246587719.05000001</v>
      </c>
      <c r="P10" s="513">
        <v>258158342.24000001</v>
      </c>
      <c r="Q10" s="513">
        <v>3235010864.5599995</v>
      </c>
      <c r="R10" s="542">
        <f>Q10/D10*100</f>
        <v>69.012066363164351</v>
      </c>
    </row>
    <row r="11" spans="2:18" x14ac:dyDescent="0.25">
      <c r="B11" s="514" t="s">
        <v>796</v>
      </c>
      <c r="C11" s="499">
        <v>733498088</v>
      </c>
      <c r="D11" s="499">
        <v>573507563.27999997</v>
      </c>
      <c r="E11" s="499">
        <v>0</v>
      </c>
      <c r="F11" s="499">
        <v>103376352.42</v>
      </c>
      <c r="G11" s="499">
        <v>201431761.81999999</v>
      </c>
      <c r="H11" s="499">
        <v>1017990.28</v>
      </c>
      <c r="I11" s="499">
        <v>57883932.140000001</v>
      </c>
      <c r="J11" s="499">
        <v>2491951.0299999998</v>
      </c>
      <c r="K11" s="499">
        <v>1306426.5</v>
      </c>
      <c r="L11" s="499">
        <v>147202900.08000001</v>
      </c>
      <c r="M11" s="499">
        <v>-393735.86</v>
      </c>
      <c r="N11" s="499">
        <v>55328120.299999997</v>
      </c>
      <c r="O11" s="499">
        <v>3454195.96</v>
      </c>
      <c r="P11" s="499">
        <v>0</v>
      </c>
      <c r="Q11" s="499">
        <v>573099894.66999996</v>
      </c>
      <c r="R11" s="543">
        <f t="shared" ref="R11:R16" si="0">Q11/D11*100</f>
        <v>99.928916611375016</v>
      </c>
    </row>
    <row r="12" spans="2:18" x14ac:dyDescent="0.25">
      <c r="B12" s="515" t="s">
        <v>797</v>
      </c>
      <c r="C12" s="502">
        <v>1225659293</v>
      </c>
      <c r="D12" s="502">
        <v>1590091837</v>
      </c>
      <c r="E12" s="502">
        <v>28545478.640000001</v>
      </c>
      <c r="F12" s="502">
        <v>80834060.620000005</v>
      </c>
      <c r="G12" s="502">
        <v>197116401.50999999</v>
      </c>
      <c r="H12" s="502">
        <v>132765665.39</v>
      </c>
      <c r="I12" s="502">
        <v>48060920.619999997</v>
      </c>
      <c r="J12" s="502">
        <v>99555693.280000001</v>
      </c>
      <c r="K12" s="502">
        <v>70182124.959999993</v>
      </c>
      <c r="L12" s="502">
        <v>164337129.83000001</v>
      </c>
      <c r="M12" s="502">
        <v>73705035.189999998</v>
      </c>
      <c r="N12" s="502">
        <v>77434563.659999996</v>
      </c>
      <c r="O12" s="502">
        <v>102726890.65000001</v>
      </c>
      <c r="P12" s="502">
        <v>176219998.71000001</v>
      </c>
      <c r="Q12" s="502">
        <v>1251483963.0599999</v>
      </c>
      <c r="R12" s="544">
        <f t="shared" si="0"/>
        <v>78.705137271892042</v>
      </c>
    </row>
    <row r="13" spans="2:18" x14ac:dyDescent="0.25">
      <c r="B13" s="514" t="s">
        <v>798</v>
      </c>
      <c r="C13" s="499">
        <v>735423108</v>
      </c>
      <c r="D13" s="499">
        <v>738297821</v>
      </c>
      <c r="E13" s="499">
        <v>4636406.25</v>
      </c>
      <c r="F13" s="499">
        <v>18914973.93</v>
      </c>
      <c r="G13" s="499">
        <v>33421274.039999999</v>
      </c>
      <c r="H13" s="499">
        <v>96759485.709999993</v>
      </c>
      <c r="I13" s="499">
        <v>40388523.07</v>
      </c>
      <c r="J13" s="499">
        <v>19500002.640000001</v>
      </c>
      <c r="K13" s="499">
        <v>33654575.32</v>
      </c>
      <c r="L13" s="499">
        <v>21113108.59</v>
      </c>
      <c r="M13" s="499">
        <v>16217218.57</v>
      </c>
      <c r="N13" s="499">
        <v>16737723.35</v>
      </c>
      <c r="O13" s="499">
        <v>35530827.130000003</v>
      </c>
      <c r="P13" s="499">
        <v>31850519.120000001</v>
      </c>
      <c r="Q13" s="499">
        <v>368724637.72000003</v>
      </c>
      <c r="R13" s="543">
        <f t="shared" si="0"/>
        <v>49.942533654044205</v>
      </c>
    </row>
    <row r="14" spans="2:18" x14ac:dyDescent="0.25">
      <c r="B14" s="515" t="s">
        <v>799</v>
      </c>
      <c r="C14" s="502">
        <v>1315185738</v>
      </c>
      <c r="D14" s="502">
        <v>1211547974</v>
      </c>
      <c r="E14" s="502">
        <v>63211250</v>
      </c>
      <c r="F14" s="502">
        <v>0</v>
      </c>
      <c r="G14" s="502">
        <v>193702686.09999999</v>
      </c>
      <c r="H14" s="502">
        <v>119068887.04000001</v>
      </c>
      <c r="I14" s="502">
        <v>72486773.689999998</v>
      </c>
      <c r="J14" s="502">
        <v>117801662.27</v>
      </c>
      <c r="K14" s="502">
        <v>2149930.61</v>
      </c>
      <c r="L14" s="502">
        <v>160000</v>
      </c>
      <c r="M14" s="502">
        <v>0</v>
      </c>
      <c r="N14" s="502">
        <v>11898108.880000001</v>
      </c>
      <c r="O14" s="502">
        <v>-2116000</v>
      </c>
      <c r="P14" s="502">
        <v>35188726.649999999</v>
      </c>
      <c r="Q14" s="502">
        <v>613552025.24000001</v>
      </c>
      <c r="R14" s="544">
        <f t="shared" si="0"/>
        <v>50.641991766477091</v>
      </c>
    </row>
    <row r="15" spans="2:18" x14ac:dyDescent="0.25">
      <c r="B15" s="514" t="s">
        <v>800</v>
      </c>
      <c r="C15" s="499">
        <v>6064342</v>
      </c>
      <c r="D15" s="499">
        <v>6264563</v>
      </c>
      <c r="E15" s="499">
        <v>541613.43999999994</v>
      </c>
      <c r="F15" s="499">
        <v>446517</v>
      </c>
      <c r="G15" s="499">
        <v>446600</v>
      </c>
      <c r="H15" s="499">
        <v>441905</v>
      </c>
      <c r="I15" s="499">
        <v>418905</v>
      </c>
      <c r="J15" s="499">
        <v>446964.02</v>
      </c>
      <c r="K15" s="499">
        <v>659789.86</v>
      </c>
      <c r="L15" s="499">
        <v>408604</v>
      </c>
      <c r="M15" s="499">
        <v>420333.84</v>
      </c>
      <c r="N15" s="499">
        <v>416979</v>
      </c>
      <c r="O15" s="499">
        <v>420860</v>
      </c>
      <c r="P15" s="499">
        <v>547478.4</v>
      </c>
      <c r="Q15" s="499">
        <v>5616549.5600000005</v>
      </c>
      <c r="R15" s="543">
        <f t="shared" si="0"/>
        <v>89.655887569492094</v>
      </c>
    </row>
    <row r="16" spans="2:18" x14ac:dyDescent="0.25">
      <c r="B16" s="515" t="s">
        <v>801</v>
      </c>
      <c r="C16" s="502">
        <v>817408113</v>
      </c>
      <c r="D16" s="502">
        <v>567892041</v>
      </c>
      <c r="E16" s="502">
        <v>10469145.58</v>
      </c>
      <c r="F16" s="502">
        <v>17235068.420000002</v>
      </c>
      <c r="G16" s="502">
        <v>7961220.75</v>
      </c>
      <c r="H16" s="502">
        <v>56716203.520000003</v>
      </c>
      <c r="I16" s="502">
        <v>7597655.8300000001</v>
      </c>
      <c r="J16" s="502">
        <v>156769866.68000001</v>
      </c>
      <c r="K16" s="502">
        <v>13262586.35</v>
      </c>
      <c r="L16" s="502">
        <v>16902634.809999999</v>
      </c>
      <c r="M16" s="502">
        <v>7552481.5800000001</v>
      </c>
      <c r="N16" s="502">
        <v>7144366.1200000001</v>
      </c>
      <c r="O16" s="502">
        <v>106570945.31</v>
      </c>
      <c r="P16" s="502">
        <v>14351619.359999999</v>
      </c>
      <c r="Q16" s="502">
        <v>422533794.31000006</v>
      </c>
      <c r="R16" s="544">
        <f t="shared" si="0"/>
        <v>74.403894368014235</v>
      </c>
    </row>
    <row r="17" spans="2:18" x14ac:dyDescent="0.25">
      <c r="B17" s="411" t="s">
        <v>663</v>
      </c>
      <c r="C17" s="516">
        <v>90240558</v>
      </c>
      <c r="D17" s="516">
        <v>113289469.16000001</v>
      </c>
      <c r="E17" s="516">
        <v>7936973.5899999999</v>
      </c>
      <c r="F17" s="516">
        <v>8561009.4700000007</v>
      </c>
      <c r="G17" s="516">
        <v>9555007.9100000001</v>
      </c>
      <c r="H17" s="516">
        <v>9603254.4600000009</v>
      </c>
      <c r="I17" s="516">
        <v>9190194.290000001</v>
      </c>
      <c r="J17" s="516">
        <v>8530690.0899999999</v>
      </c>
      <c r="K17" s="516">
        <v>8906644.3900000006</v>
      </c>
      <c r="L17" s="516">
        <v>8351028.2400000002</v>
      </c>
      <c r="M17" s="516">
        <v>14534242.229999999</v>
      </c>
      <c r="N17" s="516">
        <v>5777651.4100000001</v>
      </c>
      <c r="O17" s="516">
        <v>3484335.5700000003</v>
      </c>
      <c r="P17" s="516">
        <v>8912604.6400000006</v>
      </c>
      <c r="Q17" s="516">
        <v>103343636.29000001</v>
      </c>
      <c r="R17" s="542">
        <f>Q17/D17*100</f>
        <v>91.220867267059575</v>
      </c>
    </row>
    <row r="18" spans="2:18" x14ac:dyDescent="0.25">
      <c r="B18" s="514" t="s">
        <v>802</v>
      </c>
      <c r="C18" s="499">
        <v>3068045</v>
      </c>
      <c r="D18" s="499">
        <v>2863615.71</v>
      </c>
      <c r="E18" s="499">
        <v>166500</v>
      </c>
      <c r="F18" s="499">
        <v>172291</v>
      </c>
      <c r="G18" s="499">
        <v>259141.88</v>
      </c>
      <c r="H18" s="499">
        <v>241033.44</v>
      </c>
      <c r="I18" s="499">
        <v>218850.19</v>
      </c>
      <c r="J18" s="499">
        <v>215625</v>
      </c>
      <c r="K18" s="499">
        <v>214376</v>
      </c>
      <c r="L18" s="499">
        <v>209000</v>
      </c>
      <c r="M18" s="499">
        <v>210354.84</v>
      </c>
      <c r="N18" s="499">
        <v>209000</v>
      </c>
      <c r="O18" s="499">
        <v>215545</v>
      </c>
      <c r="P18" s="499">
        <v>209000</v>
      </c>
      <c r="Q18" s="499">
        <v>2540717.35</v>
      </c>
      <c r="R18" s="543">
        <f t="shared" ref="R18:R21" si="1">Q18/D18*100</f>
        <v>88.72410292790299</v>
      </c>
    </row>
    <row r="19" spans="2:18" x14ac:dyDescent="0.25">
      <c r="B19" s="515" t="s">
        <v>803</v>
      </c>
      <c r="C19" s="502">
        <v>0</v>
      </c>
      <c r="D19" s="502">
        <v>54448531</v>
      </c>
      <c r="E19" s="502">
        <v>4411444</v>
      </c>
      <c r="F19" s="502">
        <v>4825890</v>
      </c>
      <c r="G19" s="502">
        <v>5083613</v>
      </c>
      <c r="H19" s="502">
        <v>4914184</v>
      </c>
      <c r="I19" s="502">
        <v>4537048</v>
      </c>
      <c r="J19" s="502">
        <v>3489751.94</v>
      </c>
      <c r="K19" s="502">
        <v>3325169.49</v>
      </c>
      <c r="L19" s="502">
        <v>3727276</v>
      </c>
      <c r="M19" s="502">
        <v>10240589.25</v>
      </c>
      <c r="N19" s="502">
        <v>1594831.58</v>
      </c>
      <c r="O19" s="502">
        <v>1776544</v>
      </c>
      <c r="P19" s="502">
        <v>-29024</v>
      </c>
      <c r="Q19" s="502">
        <v>47897317.259999998</v>
      </c>
      <c r="R19" s="544">
        <f t="shared" si="1"/>
        <v>87.968061544213199</v>
      </c>
    </row>
    <row r="20" spans="2:18" x14ac:dyDescent="0.25">
      <c r="B20" s="514" t="s">
        <v>804</v>
      </c>
      <c r="C20" s="499">
        <v>85191335</v>
      </c>
      <c r="D20" s="499">
        <v>54052253</v>
      </c>
      <c r="E20" s="499">
        <v>3359029.59</v>
      </c>
      <c r="F20" s="499">
        <v>3396931.59</v>
      </c>
      <c r="G20" s="499">
        <v>4043448.83</v>
      </c>
      <c r="H20" s="499">
        <v>4322444.38</v>
      </c>
      <c r="I20" s="499">
        <v>4249550.6900000004</v>
      </c>
      <c r="J20" s="499">
        <v>4631461.6399999997</v>
      </c>
      <c r="K20" s="499">
        <v>5117795.95</v>
      </c>
      <c r="L20" s="499">
        <v>4209119.21</v>
      </c>
      <c r="M20" s="499">
        <v>3951451.95</v>
      </c>
      <c r="N20" s="499">
        <v>3825486.49</v>
      </c>
      <c r="O20" s="499">
        <v>1344282.35</v>
      </c>
      <c r="P20" s="499">
        <v>8529529.5600000005</v>
      </c>
      <c r="Q20" s="499">
        <v>50980532.230000012</v>
      </c>
      <c r="R20" s="543">
        <f t="shared" si="1"/>
        <v>94.317127225020585</v>
      </c>
    </row>
    <row r="21" spans="2:18" x14ac:dyDescent="0.25">
      <c r="B21" s="515" t="s">
        <v>805</v>
      </c>
      <c r="C21" s="502">
        <v>1981178</v>
      </c>
      <c r="D21" s="502">
        <v>1925069.45</v>
      </c>
      <c r="E21" s="502">
        <v>0</v>
      </c>
      <c r="F21" s="502">
        <v>165896.88</v>
      </c>
      <c r="G21" s="502">
        <v>168804.2</v>
      </c>
      <c r="H21" s="502">
        <v>125592.64</v>
      </c>
      <c r="I21" s="502">
        <v>184745.41</v>
      </c>
      <c r="J21" s="502">
        <v>193851.51</v>
      </c>
      <c r="K21" s="502">
        <v>249302.95</v>
      </c>
      <c r="L21" s="502">
        <v>205633.03</v>
      </c>
      <c r="M21" s="502">
        <v>131846.19</v>
      </c>
      <c r="N21" s="502">
        <v>148333.34</v>
      </c>
      <c r="O21" s="502">
        <v>147964.22</v>
      </c>
      <c r="P21" s="502">
        <v>203099.08</v>
      </c>
      <c r="Q21" s="502">
        <v>1925069.4500000002</v>
      </c>
      <c r="R21" s="544">
        <f t="shared" si="1"/>
        <v>100.00000000000003</v>
      </c>
    </row>
    <row r="22" spans="2:18" x14ac:dyDescent="0.25">
      <c r="B22" s="411" t="s">
        <v>668</v>
      </c>
      <c r="C22" s="513">
        <v>510404019</v>
      </c>
      <c r="D22" s="517">
        <v>541647496</v>
      </c>
      <c r="E22" s="517">
        <v>4868048.91</v>
      </c>
      <c r="F22" s="517">
        <v>9479645.4900000002</v>
      </c>
      <c r="G22" s="517">
        <v>23448876.68</v>
      </c>
      <c r="H22" s="517">
        <v>20413490.93</v>
      </c>
      <c r="I22" s="517">
        <v>26911996.650000002</v>
      </c>
      <c r="J22" s="517">
        <v>26539650.219999999</v>
      </c>
      <c r="K22" s="517">
        <v>19298364.270000003</v>
      </c>
      <c r="L22" s="517">
        <v>20042833.620000001</v>
      </c>
      <c r="M22" s="517">
        <v>9304957.5199999996</v>
      </c>
      <c r="N22" s="517">
        <v>7650494</v>
      </c>
      <c r="O22" s="517">
        <v>19158146.740000002</v>
      </c>
      <c r="P22" s="517">
        <v>34821415.359999999</v>
      </c>
      <c r="Q22" s="517">
        <v>221937920.39000002</v>
      </c>
      <c r="R22" s="542">
        <f>Q22/D22*100</f>
        <v>40.974604706748245</v>
      </c>
    </row>
    <row r="23" spans="2:18" x14ac:dyDescent="0.25">
      <c r="B23" s="514" t="s">
        <v>670</v>
      </c>
      <c r="C23" s="499">
        <v>37500000</v>
      </c>
      <c r="D23" s="499">
        <v>37500000</v>
      </c>
      <c r="E23" s="499">
        <v>0</v>
      </c>
      <c r="F23" s="499">
        <v>2393129.62</v>
      </c>
      <c r="G23" s="499">
        <v>4501094.43</v>
      </c>
      <c r="H23" s="499">
        <v>1670476.53</v>
      </c>
      <c r="I23" s="499">
        <v>5364408.49</v>
      </c>
      <c r="J23" s="499">
        <v>2314263.71</v>
      </c>
      <c r="K23" s="499">
        <v>4048360.79</v>
      </c>
      <c r="L23" s="499">
        <v>2154217.6</v>
      </c>
      <c r="M23" s="499">
        <v>2509841.27</v>
      </c>
      <c r="N23" s="499">
        <v>2070773.45</v>
      </c>
      <c r="O23" s="499">
        <v>2260179.66</v>
      </c>
      <c r="P23" s="499">
        <v>3044550.19</v>
      </c>
      <c r="Q23" s="499">
        <v>32331295.740000002</v>
      </c>
      <c r="R23" s="544">
        <f t="shared" ref="R23:R27" si="2">Q23/D23*100</f>
        <v>86.216788640000004</v>
      </c>
    </row>
    <row r="24" spans="2:18" x14ac:dyDescent="0.25">
      <c r="B24" s="515" t="s">
        <v>806</v>
      </c>
      <c r="C24" s="502">
        <v>208288358</v>
      </c>
      <c r="D24" s="502">
        <v>249401014</v>
      </c>
      <c r="E24" s="502">
        <v>1095342.8600000001</v>
      </c>
      <c r="F24" s="502">
        <v>1715483.7</v>
      </c>
      <c r="G24" s="502">
        <v>1681506.52</v>
      </c>
      <c r="H24" s="502">
        <v>1379072.27</v>
      </c>
      <c r="I24" s="502">
        <v>4113327.38</v>
      </c>
      <c r="J24" s="502">
        <v>3297188.58</v>
      </c>
      <c r="K24" s="502">
        <v>4571153.53</v>
      </c>
      <c r="L24" s="502">
        <v>2359195.87</v>
      </c>
      <c r="M24" s="502">
        <v>1584344.86</v>
      </c>
      <c r="N24" s="502">
        <v>1940312.56</v>
      </c>
      <c r="O24" s="502">
        <v>1378075.19</v>
      </c>
      <c r="P24" s="502">
        <v>11650563.529999999</v>
      </c>
      <c r="Q24" s="502">
        <v>36765566.850000001</v>
      </c>
      <c r="R24" s="544">
        <f t="shared" si="2"/>
        <v>14.741546660271398</v>
      </c>
    </row>
    <row r="25" spans="2:18" x14ac:dyDescent="0.25">
      <c r="B25" s="514" t="s">
        <v>807</v>
      </c>
      <c r="C25" s="499">
        <v>174973497</v>
      </c>
      <c r="D25" s="499">
        <v>162404318</v>
      </c>
      <c r="E25" s="499">
        <v>3207564.51</v>
      </c>
      <c r="F25" s="499">
        <v>4688530.55</v>
      </c>
      <c r="G25" s="499">
        <v>10312881.43</v>
      </c>
      <c r="H25" s="499">
        <v>12642606.539999999</v>
      </c>
      <c r="I25" s="499">
        <v>16694967.689999999</v>
      </c>
      <c r="J25" s="499">
        <v>14023161.189999999</v>
      </c>
      <c r="K25" s="499">
        <v>9540681.5999999996</v>
      </c>
      <c r="L25" s="499">
        <v>13914032.390000001</v>
      </c>
      <c r="M25" s="499">
        <v>4438459.54</v>
      </c>
      <c r="N25" s="499">
        <v>3302355.56</v>
      </c>
      <c r="O25" s="499">
        <v>14122990.390000001</v>
      </c>
      <c r="P25" s="499">
        <v>18697427.120000001</v>
      </c>
      <c r="Q25" s="499">
        <v>125585658.51000001</v>
      </c>
      <c r="R25" s="543">
        <f t="shared" si="2"/>
        <v>77.329014435441309</v>
      </c>
    </row>
    <row r="26" spans="2:18" x14ac:dyDescent="0.25">
      <c r="B26" s="515" t="s">
        <v>672</v>
      </c>
      <c r="C26" s="502">
        <v>17000000</v>
      </c>
      <c r="D26" s="502">
        <v>19700000</v>
      </c>
      <c r="E26" s="502">
        <v>565141.54</v>
      </c>
      <c r="F26" s="502">
        <v>682501.62</v>
      </c>
      <c r="G26" s="502">
        <v>902144.3</v>
      </c>
      <c r="H26" s="502">
        <v>719785.59</v>
      </c>
      <c r="I26" s="502">
        <v>739293.09</v>
      </c>
      <c r="J26" s="502">
        <v>853786.74</v>
      </c>
      <c r="K26" s="502">
        <v>1138168.3500000001</v>
      </c>
      <c r="L26" s="502">
        <v>1615387.76</v>
      </c>
      <c r="M26" s="502">
        <v>772311.85</v>
      </c>
      <c r="N26" s="502">
        <v>337052.43</v>
      </c>
      <c r="O26" s="502">
        <v>1396901.5</v>
      </c>
      <c r="P26" s="502">
        <v>1426299.52</v>
      </c>
      <c r="Q26" s="502">
        <v>11148774.289999999</v>
      </c>
      <c r="R26" s="544">
        <f t="shared" si="2"/>
        <v>56.592762893401002</v>
      </c>
    </row>
    <row r="27" spans="2:18" x14ac:dyDescent="0.25">
      <c r="B27" s="514" t="s">
        <v>808</v>
      </c>
      <c r="C27" s="499">
        <v>72642164</v>
      </c>
      <c r="D27" s="499">
        <v>72642164</v>
      </c>
      <c r="E27" s="499">
        <v>0</v>
      </c>
      <c r="F27" s="499">
        <v>0</v>
      </c>
      <c r="G27" s="499">
        <v>6051250</v>
      </c>
      <c r="H27" s="499">
        <v>4001550</v>
      </c>
      <c r="I27" s="499">
        <v>0</v>
      </c>
      <c r="J27" s="499">
        <v>6051250</v>
      </c>
      <c r="K27" s="499">
        <v>0</v>
      </c>
      <c r="L27" s="499">
        <v>0</v>
      </c>
      <c r="M27" s="499">
        <v>0</v>
      </c>
      <c r="N27" s="499">
        <v>0</v>
      </c>
      <c r="O27" s="499">
        <v>0</v>
      </c>
      <c r="P27" s="499">
        <v>2575</v>
      </c>
      <c r="Q27" s="499">
        <v>16106625</v>
      </c>
      <c r="R27" s="543">
        <f t="shared" si="2"/>
        <v>22.172556698613768</v>
      </c>
    </row>
    <row r="28" spans="2:18" x14ac:dyDescent="0.25">
      <c r="B28" s="411" t="s">
        <v>809</v>
      </c>
      <c r="C28" s="517">
        <v>5433883259</v>
      </c>
      <c r="D28" s="517">
        <v>5342538764.4399996</v>
      </c>
      <c r="E28" s="517">
        <v>120208916.41</v>
      </c>
      <c r="F28" s="517">
        <v>238847627.35000002</v>
      </c>
      <c r="G28" s="517">
        <v>667083828.80999994</v>
      </c>
      <c r="H28" s="517">
        <v>436786882.32999998</v>
      </c>
      <c r="I28" s="517">
        <v>262938901.28999999</v>
      </c>
      <c r="J28" s="517">
        <v>431636480.23000002</v>
      </c>
      <c r="K28" s="517">
        <v>149420442.25999999</v>
      </c>
      <c r="L28" s="517">
        <v>378518239.17000002</v>
      </c>
      <c r="M28" s="517">
        <v>121340533.06999999</v>
      </c>
      <c r="N28" s="517">
        <v>182388006.72</v>
      </c>
      <c r="O28" s="517">
        <v>269230201.36000001</v>
      </c>
      <c r="P28" s="517">
        <v>301892362.24000001</v>
      </c>
      <c r="Q28" s="517">
        <v>3560292421.2399998</v>
      </c>
      <c r="R28" s="542">
        <f>Q28/D28*100</f>
        <v>66.640460242185753</v>
      </c>
    </row>
    <row r="29" spans="2:18" x14ac:dyDescent="0.25">
      <c r="B29" s="514" t="s">
        <v>810</v>
      </c>
      <c r="C29" s="499">
        <v>4923479240</v>
      </c>
      <c r="D29" s="499">
        <v>4800891268.4399996</v>
      </c>
      <c r="E29" s="499">
        <v>115340867.5</v>
      </c>
      <c r="F29" s="499">
        <v>229367981.86000001</v>
      </c>
      <c r="G29" s="499">
        <v>643634952.13</v>
      </c>
      <c r="H29" s="499">
        <v>416373391.39999998</v>
      </c>
      <c r="I29" s="499">
        <v>236026904.63999999</v>
      </c>
      <c r="J29" s="499">
        <v>405096830.00999999</v>
      </c>
      <c r="K29" s="499">
        <v>130122077.98999999</v>
      </c>
      <c r="L29" s="499">
        <v>358475405.55000001</v>
      </c>
      <c r="M29" s="499">
        <v>112035575.55</v>
      </c>
      <c r="N29" s="499">
        <v>174737512.72</v>
      </c>
      <c r="O29" s="499">
        <v>250072054.62</v>
      </c>
      <c r="P29" s="499">
        <v>267070946.88</v>
      </c>
      <c r="Q29" s="499">
        <v>3338354500.8499999</v>
      </c>
      <c r="R29" s="543">
        <f>Q29/D29*100</f>
        <v>69.536140566140432</v>
      </c>
    </row>
    <row r="30" spans="2:18" ht="15.75" thickBot="1" x14ac:dyDescent="0.3">
      <c r="B30" s="520" t="s">
        <v>668</v>
      </c>
      <c r="C30" s="507">
        <v>510404019</v>
      </c>
      <c r="D30" s="507">
        <v>541647496</v>
      </c>
      <c r="E30" s="507">
        <v>4868048.91</v>
      </c>
      <c r="F30" s="507">
        <v>9479645.4900000002</v>
      </c>
      <c r="G30" s="507">
        <v>23448876.68</v>
      </c>
      <c r="H30" s="507">
        <v>20413490.93</v>
      </c>
      <c r="I30" s="507">
        <v>26911996.649999999</v>
      </c>
      <c r="J30" s="507">
        <v>26539650.219999999</v>
      </c>
      <c r="K30" s="507">
        <v>19298364.27</v>
      </c>
      <c r="L30" s="507">
        <v>20042833.620000001</v>
      </c>
      <c r="M30" s="507">
        <v>9304957.5199999996</v>
      </c>
      <c r="N30" s="507">
        <v>7650494</v>
      </c>
      <c r="O30" s="507">
        <v>19158146.739999998</v>
      </c>
      <c r="P30" s="507">
        <v>34821415.359999999</v>
      </c>
      <c r="Q30" s="507">
        <v>221937920.38999999</v>
      </c>
      <c r="R30" s="545">
        <f>Q30/D30*100</f>
        <v>40.974604706748238</v>
      </c>
    </row>
    <row r="31" spans="2:18" x14ac:dyDescent="0.25">
      <c r="B31" s="1092" t="s">
        <v>789</v>
      </c>
      <c r="C31" s="1092"/>
      <c r="D31" s="1092"/>
      <c r="E31" s="1092"/>
      <c r="F31" s="1092"/>
      <c r="G31" s="1092"/>
      <c r="H31" s="1092"/>
      <c r="I31" s="1092"/>
      <c r="J31" s="1092"/>
      <c r="K31" s="1092"/>
      <c r="L31" s="1092"/>
      <c r="M31" s="1092"/>
      <c r="N31" s="1092"/>
      <c r="O31" s="1092"/>
      <c r="P31" s="1092"/>
      <c r="Q31" s="1092"/>
      <c r="R31" s="1092"/>
    </row>
  </sheetData>
  <mergeCells count="7">
    <mergeCell ref="B31:R31"/>
    <mergeCell ref="B4:R4"/>
    <mergeCell ref="B6:B7"/>
    <mergeCell ref="C6:D6"/>
    <mergeCell ref="E6:P6"/>
    <mergeCell ref="Q6:Q7"/>
    <mergeCell ref="R6:R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showGridLines="0" showRowColHeaders="0" topLeftCell="A16" workbookViewId="0">
      <selection activeCell="B32" sqref="B32:F32"/>
    </sheetView>
  </sheetViews>
  <sheetFormatPr baseColWidth="10" defaultRowHeight="15" x14ac:dyDescent="0.25"/>
  <cols>
    <col min="2" max="2" width="20.85546875" customWidth="1"/>
    <col min="3" max="3" width="15.28515625" customWidth="1"/>
    <col min="4" max="5" width="15.140625" customWidth="1"/>
    <col min="6" max="6" width="12.7109375" bestFit="1" customWidth="1"/>
  </cols>
  <sheetData>
    <row r="2" spans="2:6" x14ac:dyDescent="0.25">
      <c r="B2" s="601" t="s">
        <v>7</v>
      </c>
    </row>
    <row r="4" spans="2:6" ht="27" customHeight="1" x14ac:dyDescent="0.25">
      <c r="B4" s="1074" t="s">
        <v>814</v>
      </c>
      <c r="C4" s="1074"/>
      <c r="D4" s="1074"/>
      <c r="E4" s="1074"/>
      <c r="F4" s="1074"/>
    </row>
    <row r="5" spans="2:6" ht="15.75" thickBot="1" x14ac:dyDescent="0.3">
      <c r="B5" s="434"/>
      <c r="C5" s="404"/>
      <c r="D5" s="404"/>
      <c r="E5" s="404"/>
      <c r="F5" s="434"/>
    </row>
    <row r="6" spans="2:6" x14ac:dyDescent="0.25">
      <c r="B6" s="1087" t="s">
        <v>9</v>
      </c>
      <c r="C6" s="1122" t="s">
        <v>648</v>
      </c>
      <c r="D6" s="1123"/>
      <c r="E6" s="1124"/>
      <c r="F6" s="1125" t="s">
        <v>649</v>
      </c>
    </row>
    <row r="7" spans="2:6" x14ac:dyDescent="0.25">
      <c r="B7" s="1088"/>
      <c r="C7" s="546" t="s">
        <v>650</v>
      </c>
      <c r="D7" s="547" t="s">
        <v>651</v>
      </c>
      <c r="E7" s="546" t="s">
        <v>652</v>
      </c>
      <c r="F7" s="1126"/>
    </row>
    <row r="8" spans="2:6" x14ac:dyDescent="0.25">
      <c r="B8" s="88" t="s">
        <v>10</v>
      </c>
      <c r="C8" s="149" t="s">
        <v>11</v>
      </c>
      <c r="D8" s="149" t="s">
        <v>12</v>
      </c>
      <c r="E8" s="149" t="s">
        <v>13</v>
      </c>
      <c r="F8" s="89" t="s">
        <v>14</v>
      </c>
    </row>
    <row r="9" spans="2:6" x14ac:dyDescent="0.25">
      <c r="B9" s="548" t="s">
        <v>653</v>
      </c>
      <c r="C9" s="486">
        <v>130246108</v>
      </c>
      <c r="D9" s="549">
        <v>213921494.41999999</v>
      </c>
      <c r="E9" s="486">
        <v>188260411.13999999</v>
      </c>
      <c r="F9" s="550">
        <v>88.004439035182386</v>
      </c>
    </row>
    <row r="10" spans="2:6" x14ac:dyDescent="0.25">
      <c r="B10" s="551" t="s">
        <v>20</v>
      </c>
      <c r="C10" s="552">
        <v>73631550</v>
      </c>
      <c r="D10" s="552">
        <v>66841657.380000003</v>
      </c>
      <c r="E10" s="552">
        <v>43962366.369999997</v>
      </c>
      <c r="F10" s="553">
        <v>65.770910077933195</v>
      </c>
    </row>
    <row r="11" spans="2:6" x14ac:dyDescent="0.25">
      <c r="B11" s="554" t="s">
        <v>815</v>
      </c>
      <c r="C11" s="555">
        <v>856331</v>
      </c>
      <c r="D11" s="555">
        <v>2457716</v>
      </c>
      <c r="E11" s="555">
        <v>2248041.04</v>
      </c>
      <c r="F11" s="556">
        <v>91.468706717944627</v>
      </c>
    </row>
    <row r="12" spans="2:6" x14ac:dyDescent="0.25">
      <c r="B12" s="557" t="s">
        <v>22</v>
      </c>
      <c r="C12" s="552">
        <v>1475900</v>
      </c>
      <c r="D12" s="552">
        <v>2084354</v>
      </c>
      <c r="E12" s="552">
        <v>2214188.98</v>
      </c>
      <c r="F12" s="553">
        <v>106.22902731493787</v>
      </c>
    </row>
    <row r="13" spans="2:6" x14ac:dyDescent="0.25">
      <c r="B13" s="558" t="s">
        <v>564</v>
      </c>
      <c r="C13" s="555">
        <v>0</v>
      </c>
      <c r="D13" s="555">
        <v>4766529.3899999997</v>
      </c>
      <c r="E13" s="555">
        <v>4764157.17</v>
      </c>
      <c r="F13" s="556">
        <v>99.950231713561308</v>
      </c>
    </row>
    <row r="14" spans="2:6" x14ac:dyDescent="0.25">
      <c r="B14" s="559" t="s">
        <v>568</v>
      </c>
      <c r="C14" s="552">
        <v>94152</v>
      </c>
      <c r="D14" s="552">
        <v>3391274</v>
      </c>
      <c r="E14" s="552">
        <v>2895890.15</v>
      </c>
      <c r="F14" s="553">
        <v>85.39239678067888</v>
      </c>
    </row>
    <row r="15" spans="2:6" x14ac:dyDescent="0.25">
      <c r="B15" s="560" t="s">
        <v>579</v>
      </c>
      <c r="C15" s="555">
        <v>1029512</v>
      </c>
      <c r="D15" s="555">
        <v>3603877</v>
      </c>
      <c r="E15" s="555">
        <v>3452174.58</v>
      </c>
      <c r="F15" s="556">
        <v>95.790577203384018</v>
      </c>
    </row>
    <row r="16" spans="2:6" x14ac:dyDescent="0.25">
      <c r="B16" s="557" t="s">
        <v>26</v>
      </c>
      <c r="C16" s="552">
        <v>2982273</v>
      </c>
      <c r="D16" s="552">
        <v>4650488</v>
      </c>
      <c r="E16" s="552">
        <v>4484017.53</v>
      </c>
      <c r="F16" s="553">
        <v>96.420365561635691</v>
      </c>
    </row>
    <row r="17" spans="2:6" x14ac:dyDescent="0.25">
      <c r="B17" s="558" t="s">
        <v>27</v>
      </c>
      <c r="C17" s="555">
        <v>3107727</v>
      </c>
      <c r="D17" s="555">
        <v>6233668</v>
      </c>
      <c r="E17" s="555">
        <v>6187812.0199999996</v>
      </c>
      <c r="F17" s="556">
        <v>99.264382062053997</v>
      </c>
    </row>
    <row r="18" spans="2:6" x14ac:dyDescent="0.25">
      <c r="B18" s="559" t="s">
        <v>816</v>
      </c>
      <c r="C18" s="552">
        <v>1742000</v>
      </c>
      <c r="D18" s="552">
        <v>9543728</v>
      </c>
      <c r="E18" s="552">
        <v>9542684.9399999995</v>
      </c>
      <c r="F18" s="553">
        <v>99.989070727916797</v>
      </c>
    </row>
    <row r="19" spans="2:6" x14ac:dyDescent="0.25">
      <c r="B19" s="561" t="s">
        <v>29</v>
      </c>
      <c r="C19" s="555">
        <v>412491</v>
      </c>
      <c r="D19" s="555">
        <v>7450304</v>
      </c>
      <c r="E19" s="555">
        <v>7345583.6799999997</v>
      </c>
      <c r="F19" s="556">
        <v>98.594415476200709</v>
      </c>
    </row>
    <row r="20" spans="2:6" x14ac:dyDescent="0.25">
      <c r="B20" s="562" t="s">
        <v>30</v>
      </c>
      <c r="C20" s="552">
        <v>387987</v>
      </c>
      <c r="D20" s="552">
        <v>3303147</v>
      </c>
      <c r="E20" s="552">
        <v>2920526.39</v>
      </c>
      <c r="F20" s="553">
        <v>88.416482524089915</v>
      </c>
    </row>
    <row r="21" spans="2:6" x14ac:dyDescent="0.25">
      <c r="B21" s="563" t="s">
        <v>31</v>
      </c>
      <c r="C21" s="555">
        <v>10368812</v>
      </c>
      <c r="D21" s="555">
        <v>9178458</v>
      </c>
      <c r="E21" s="555">
        <v>9093055.1300000008</v>
      </c>
      <c r="F21" s="556">
        <v>99.069529217217095</v>
      </c>
    </row>
    <row r="22" spans="2:6" x14ac:dyDescent="0.25">
      <c r="B22" s="562" t="s">
        <v>32</v>
      </c>
      <c r="C22" s="552">
        <v>3405856</v>
      </c>
      <c r="D22" s="552">
        <v>25812645</v>
      </c>
      <c r="E22" s="552">
        <v>25496203.760000002</v>
      </c>
      <c r="F22" s="553">
        <v>98.774084407080338</v>
      </c>
    </row>
    <row r="23" spans="2:6" x14ac:dyDescent="0.25">
      <c r="B23" s="564" t="s">
        <v>33</v>
      </c>
      <c r="C23" s="555">
        <v>10644589</v>
      </c>
      <c r="D23" s="555">
        <v>30445304.25</v>
      </c>
      <c r="E23" s="555">
        <v>29887076.329999998</v>
      </c>
      <c r="F23" s="556">
        <v>98.166456424885283</v>
      </c>
    </row>
    <row r="24" spans="2:6" x14ac:dyDescent="0.25">
      <c r="B24" s="565" t="s">
        <v>817</v>
      </c>
      <c r="C24" s="552">
        <v>1886944</v>
      </c>
      <c r="D24" s="552">
        <v>3040773</v>
      </c>
      <c r="E24" s="552">
        <v>3141199.58</v>
      </c>
      <c r="F24" s="553">
        <v>103.3026661312765</v>
      </c>
    </row>
    <row r="25" spans="2:6" x14ac:dyDescent="0.25">
      <c r="B25" s="564" t="s">
        <v>35</v>
      </c>
      <c r="C25" s="555">
        <v>128647</v>
      </c>
      <c r="D25" s="555">
        <v>4004900</v>
      </c>
      <c r="E25" s="555">
        <v>3630618.1</v>
      </c>
      <c r="F25" s="556">
        <v>90.654400858947795</v>
      </c>
    </row>
    <row r="26" spans="2:6" x14ac:dyDescent="0.25">
      <c r="B26" s="565" t="s">
        <v>36</v>
      </c>
      <c r="C26" s="552">
        <v>1420128</v>
      </c>
      <c r="D26" s="552">
        <v>7651000</v>
      </c>
      <c r="E26" s="552">
        <v>7553364.3200000003</v>
      </c>
      <c r="F26" s="553">
        <v>98.723883413932825</v>
      </c>
    </row>
    <row r="27" spans="2:6" x14ac:dyDescent="0.25">
      <c r="B27" s="564" t="s">
        <v>818</v>
      </c>
      <c r="C27" s="555">
        <v>2778596</v>
      </c>
      <c r="D27" s="555">
        <v>2367324.9</v>
      </c>
      <c r="E27" s="555">
        <v>2345316.3199999998</v>
      </c>
      <c r="F27" s="556">
        <v>99.07031856928468</v>
      </c>
    </row>
    <row r="28" spans="2:6" x14ac:dyDescent="0.25">
      <c r="B28" s="565" t="s">
        <v>583</v>
      </c>
      <c r="C28" s="552">
        <v>6461513</v>
      </c>
      <c r="D28" s="552">
        <v>492027</v>
      </c>
      <c r="E28" s="552">
        <v>386739.72</v>
      </c>
      <c r="F28" s="553">
        <v>78.601320659232115</v>
      </c>
    </row>
    <row r="29" spans="2:6" x14ac:dyDescent="0.25">
      <c r="B29" s="566" t="s">
        <v>565</v>
      </c>
      <c r="C29" s="555">
        <v>4938411</v>
      </c>
      <c r="D29" s="555">
        <v>14137687.5</v>
      </c>
      <c r="E29" s="555">
        <v>14296695.970000001</v>
      </c>
      <c r="F29" s="556">
        <v>101.1247134299722</v>
      </c>
    </row>
    <row r="30" spans="2:6" x14ac:dyDescent="0.25">
      <c r="B30" s="567" t="s">
        <v>572</v>
      </c>
      <c r="C30" s="552">
        <v>1297783</v>
      </c>
      <c r="D30" s="552">
        <v>1837448</v>
      </c>
      <c r="E30" s="552">
        <v>1829803.18</v>
      </c>
      <c r="F30" s="553">
        <v>99.583943600036577</v>
      </c>
    </row>
    <row r="31" spans="2:6" ht="15.75" thickBot="1" x14ac:dyDescent="0.3">
      <c r="B31" s="568" t="s">
        <v>819</v>
      </c>
      <c r="C31" s="569">
        <v>1194906</v>
      </c>
      <c r="D31" s="569">
        <v>627184</v>
      </c>
      <c r="E31" s="569">
        <v>582895.88</v>
      </c>
      <c r="F31" s="570">
        <v>92.938576239189771</v>
      </c>
    </row>
    <row r="32" spans="2:6" x14ac:dyDescent="0.25">
      <c r="B32" s="994" t="s">
        <v>820</v>
      </c>
      <c r="C32" s="994"/>
      <c r="D32" s="994"/>
      <c r="E32" s="994"/>
      <c r="F32" s="994"/>
    </row>
  </sheetData>
  <mergeCells count="5">
    <mergeCell ref="B4:F4"/>
    <mergeCell ref="B6:B7"/>
    <mergeCell ref="C6:E6"/>
    <mergeCell ref="F6:F7"/>
    <mergeCell ref="B32:F32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showRowColHeaders="0" workbookViewId="0">
      <selection activeCell="B15" sqref="B15:F15"/>
    </sheetView>
  </sheetViews>
  <sheetFormatPr baseColWidth="10" defaultRowHeight="15" x14ac:dyDescent="0.25"/>
  <cols>
    <col min="2" max="2" width="36.42578125" customWidth="1"/>
    <col min="3" max="3" width="15.28515625" customWidth="1"/>
    <col min="4" max="5" width="15.140625" customWidth="1"/>
    <col min="6" max="6" width="12.7109375" bestFit="1" customWidth="1"/>
  </cols>
  <sheetData>
    <row r="2" spans="2:6" x14ac:dyDescent="0.25">
      <c r="B2" s="601" t="s">
        <v>7</v>
      </c>
    </row>
    <row r="4" spans="2:6" ht="27" customHeight="1" x14ac:dyDescent="0.25">
      <c r="B4" s="1074" t="s">
        <v>821</v>
      </c>
      <c r="C4" s="1074"/>
      <c r="D4" s="1074"/>
      <c r="E4" s="1074"/>
      <c r="F4" s="1074"/>
    </row>
    <row r="5" spans="2:6" ht="15.75" thickBot="1" x14ac:dyDescent="0.3">
      <c r="B5" s="434"/>
      <c r="C5" s="434"/>
      <c r="D5" s="434"/>
      <c r="E5" s="434"/>
      <c r="F5" s="434"/>
    </row>
    <row r="6" spans="2:6" x14ac:dyDescent="0.25">
      <c r="B6" s="1093" t="s">
        <v>822</v>
      </c>
      <c r="C6" s="1095" t="s">
        <v>648</v>
      </c>
      <c r="D6" s="1096"/>
      <c r="E6" s="1115"/>
      <c r="F6" s="1127" t="s">
        <v>649</v>
      </c>
    </row>
    <row r="7" spans="2:6" x14ac:dyDescent="0.25">
      <c r="B7" s="1094"/>
      <c r="C7" s="571" t="s">
        <v>650</v>
      </c>
      <c r="D7" s="572" t="s">
        <v>651</v>
      </c>
      <c r="E7" s="571" t="s">
        <v>652</v>
      </c>
      <c r="F7" s="1128"/>
    </row>
    <row r="8" spans="2:6" x14ac:dyDescent="0.25">
      <c r="B8" s="492" t="s">
        <v>10</v>
      </c>
      <c r="C8" s="573" t="s">
        <v>11</v>
      </c>
      <c r="D8" s="573" t="s">
        <v>12</v>
      </c>
      <c r="E8" s="573" t="s">
        <v>13</v>
      </c>
      <c r="F8" s="494" t="s">
        <v>14</v>
      </c>
    </row>
    <row r="9" spans="2:6" x14ac:dyDescent="0.25">
      <c r="B9" s="548" t="s">
        <v>653</v>
      </c>
      <c r="C9" s="574">
        <v>130246108</v>
      </c>
      <c r="D9" s="575">
        <v>213921494.41999999</v>
      </c>
      <c r="E9" s="574">
        <v>188260411.13999999</v>
      </c>
      <c r="F9" s="550">
        <v>88.004439035182386</v>
      </c>
    </row>
    <row r="10" spans="2:6" x14ac:dyDescent="0.25">
      <c r="B10" s="576" t="s">
        <v>823</v>
      </c>
      <c r="C10" s="577">
        <v>70667216</v>
      </c>
      <c r="D10" s="577">
        <v>79405082.890000001</v>
      </c>
      <c r="E10" s="577">
        <v>78010257.350000009</v>
      </c>
      <c r="F10" s="416">
        <v>98.243405221385842</v>
      </c>
    </row>
    <row r="11" spans="2:6" ht="24" x14ac:dyDescent="0.25">
      <c r="B11" s="578" t="s">
        <v>824</v>
      </c>
      <c r="C11" s="577">
        <v>12227798</v>
      </c>
      <c r="D11" s="577">
        <v>14288688.809999999</v>
      </c>
      <c r="E11" s="577">
        <v>12221568.73</v>
      </c>
      <c r="F11" s="416">
        <v>85.533171675253257</v>
      </c>
    </row>
    <row r="12" spans="2:6" ht="24" x14ac:dyDescent="0.25">
      <c r="B12" s="578" t="s">
        <v>825</v>
      </c>
      <c r="C12" s="577">
        <v>947306</v>
      </c>
      <c r="D12" s="577">
        <v>15907914.26</v>
      </c>
      <c r="E12" s="577">
        <v>15466428.810000002</v>
      </c>
      <c r="F12" s="416">
        <v>97.224743339797229</v>
      </c>
    </row>
    <row r="13" spans="2:6" ht="24" x14ac:dyDescent="0.25">
      <c r="B13" s="578" t="s">
        <v>826</v>
      </c>
      <c r="C13" s="577">
        <v>16268643</v>
      </c>
      <c r="D13" s="577">
        <v>72906156.230000004</v>
      </c>
      <c r="E13" s="577">
        <v>53401733.549999997</v>
      </c>
      <c r="F13" s="416">
        <v>73.247221238123402</v>
      </c>
    </row>
    <row r="14" spans="2:6" ht="24.75" thickBot="1" x14ac:dyDescent="0.3">
      <c r="B14" s="579" t="s">
        <v>827</v>
      </c>
      <c r="C14" s="580">
        <v>30135145</v>
      </c>
      <c r="D14" s="580">
        <v>31413652.23</v>
      </c>
      <c r="E14" s="580">
        <v>29160422.719999999</v>
      </c>
      <c r="F14" s="463">
        <v>92.82722844990252</v>
      </c>
    </row>
    <row r="15" spans="2:6" x14ac:dyDescent="0.25">
      <c r="B15" s="994" t="s">
        <v>673</v>
      </c>
      <c r="C15" s="994"/>
      <c r="D15" s="994"/>
      <c r="E15" s="994"/>
      <c r="F15" s="994"/>
    </row>
  </sheetData>
  <mergeCells count="5">
    <mergeCell ref="B4:F4"/>
    <mergeCell ref="B6:B7"/>
    <mergeCell ref="C6:E6"/>
    <mergeCell ref="F6:F7"/>
    <mergeCell ref="B15:F15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showRowColHeaders="0" workbookViewId="0">
      <selection activeCell="B17" sqref="B17:F17"/>
    </sheetView>
  </sheetViews>
  <sheetFormatPr baseColWidth="10" defaultRowHeight="15" x14ac:dyDescent="0.25"/>
  <cols>
    <col min="2" max="2" width="40.7109375" customWidth="1"/>
    <col min="3" max="3" width="16.7109375" customWidth="1"/>
    <col min="4" max="4" width="16.85546875" customWidth="1"/>
    <col min="5" max="5" width="16.7109375" customWidth="1"/>
    <col min="6" max="6" width="17.140625" customWidth="1"/>
  </cols>
  <sheetData>
    <row r="2" spans="2:6" x14ac:dyDescent="0.25">
      <c r="B2" s="601" t="s">
        <v>7</v>
      </c>
    </row>
    <row r="4" spans="2:6" ht="26.25" customHeight="1" x14ac:dyDescent="0.25">
      <c r="B4" s="1074" t="s">
        <v>828</v>
      </c>
      <c r="C4" s="1074"/>
      <c r="D4" s="1074"/>
      <c r="E4" s="1074"/>
      <c r="F4" s="1074"/>
    </row>
    <row r="5" spans="2:6" ht="15.75" thickBot="1" x14ac:dyDescent="0.3">
      <c r="B5" s="434"/>
      <c r="C5" s="434"/>
      <c r="D5" s="434"/>
      <c r="E5" s="434"/>
      <c r="F5" s="404"/>
    </row>
    <row r="6" spans="2:6" x14ac:dyDescent="0.25">
      <c r="B6" s="1093" t="s">
        <v>822</v>
      </c>
      <c r="C6" s="1095" t="s">
        <v>648</v>
      </c>
      <c r="D6" s="1096"/>
      <c r="E6" s="1115"/>
      <c r="F6" s="1085" t="s">
        <v>649</v>
      </c>
    </row>
    <row r="7" spans="2:6" x14ac:dyDescent="0.25">
      <c r="B7" s="1094"/>
      <c r="C7" s="405" t="s">
        <v>650</v>
      </c>
      <c r="D7" s="406" t="s">
        <v>651</v>
      </c>
      <c r="E7" s="405" t="s">
        <v>652</v>
      </c>
      <c r="F7" s="1086"/>
    </row>
    <row r="8" spans="2:6" x14ac:dyDescent="0.25">
      <c r="B8" s="581" t="s">
        <v>10</v>
      </c>
      <c r="C8" s="582" t="s">
        <v>11</v>
      </c>
      <c r="D8" s="582" t="s">
        <v>12</v>
      </c>
      <c r="E8" s="582" t="s">
        <v>13</v>
      </c>
      <c r="F8" s="583" t="s">
        <v>14</v>
      </c>
    </row>
    <row r="9" spans="2:6" x14ac:dyDescent="0.25">
      <c r="B9" s="584" t="s">
        <v>653</v>
      </c>
      <c r="C9" s="585">
        <v>380172611</v>
      </c>
      <c r="D9" s="586">
        <v>619385546.71000004</v>
      </c>
      <c r="E9" s="585">
        <v>528769202.01000005</v>
      </c>
      <c r="F9" s="587">
        <f>E9/D9*100</f>
        <v>85.369961378445424</v>
      </c>
    </row>
    <row r="10" spans="2:6" x14ac:dyDescent="0.25">
      <c r="B10" s="588" t="s">
        <v>829</v>
      </c>
      <c r="C10" s="577">
        <v>72447524</v>
      </c>
      <c r="D10" s="577">
        <v>58967471.549999997</v>
      </c>
      <c r="E10" s="577">
        <v>44759501.770000003</v>
      </c>
      <c r="F10" s="589">
        <v>75.905411226674858</v>
      </c>
    </row>
    <row r="11" spans="2:6" ht="24" x14ac:dyDescent="0.25">
      <c r="B11" s="590" t="s">
        <v>830</v>
      </c>
      <c r="C11" s="591">
        <v>12227798</v>
      </c>
      <c r="D11" s="591">
        <v>11729435.74</v>
      </c>
      <c r="E11" s="591">
        <v>10919686.74</v>
      </c>
      <c r="F11" s="592">
        <v>93.096436879409509</v>
      </c>
    </row>
    <row r="12" spans="2:6" x14ac:dyDescent="0.25">
      <c r="B12" s="593" t="s">
        <v>831</v>
      </c>
      <c r="C12" s="577">
        <v>250917305</v>
      </c>
      <c r="D12" s="577">
        <v>413246999.23000002</v>
      </c>
      <c r="E12" s="577">
        <v>347907509.69</v>
      </c>
      <c r="F12" s="589">
        <f>E12/D12*100</f>
        <v>84.188756443060299</v>
      </c>
    </row>
    <row r="13" spans="2:6" ht="24" x14ac:dyDescent="0.25">
      <c r="B13" s="590" t="s">
        <v>832</v>
      </c>
      <c r="C13" s="591">
        <v>14444839</v>
      </c>
      <c r="D13" s="591">
        <v>50575278.530000001</v>
      </c>
      <c r="E13" s="591">
        <v>44675946.93</v>
      </c>
      <c r="F13" s="592">
        <f>E13/D13*100</f>
        <v>88.335543033142841</v>
      </c>
    </row>
    <row r="14" spans="2:6" ht="24" x14ac:dyDescent="0.25">
      <c r="B14" s="438" t="s">
        <v>833</v>
      </c>
      <c r="C14" s="577">
        <v>30135145</v>
      </c>
      <c r="D14" s="577">
        <v>19343869.219999999</v>
      </c>
      <c r="E14" s="577">
        <v>17617592.050000001</v>
      </c>
      <c r="F14" s="589">
        <f>E14/D14*100</f>
        <v>91.075843460442925</v>
      </c>
    </row>
    <row r="15" spans="2:6" ht="24" x14ac:dyDescent="0.25">
      <c r="B15" s="590" t="s">
        <v>834</v>
      </c>
      <c r="C15" s="591">
        <v>0</v>
      </c>
      <c r="D15" s="591">
        <v>61265841.189999998</v>
      </c>
      <c r="E15" s="591">
        <v>59109714.670000002</v>
      </c>
      <c r="F15" s="592">
        <f>E15/D15*100</f>
        <v>96.480703638242176</v>
      </c>
    </row>
    <row r="16" spans="2:6" ht="48.75" thickBot="1" x14ac:dyDescent="0.3">
      <c r="B16" s="594" t="s">
        <v>835</v>
      </c>
      <c r="C16" s="580">
        <v>0</v>
      </c>
      <c r="D16" s="580">
        <v>4256651.25</v>
      </c>
      <c r="E16" s="580">
        <v>3779250.16</v>
      </c>
      <c r="F16" s="595">
        <f>E16/D16*100</f>
        <v>88.784585300475356</v>
      </c>
    </row>
    <row r="17" spans="2:6" x14ac:dyDescent="0.25">
      <c r="B17" s="1129" t="s">
        <v>673</v>
      </c>
      <c r="C17" s="1129"/>
      <c r="D17" s="1129"/>
      <c r="E17" s="1129"/>
      <c r="F17" s="1129"/>
    </row>
  </sheetData>
  <mergeCells count="5">
    <mergeCell ref="B4:F4"/>
    <mergeCell ref="B6:B7"/>
    <mergeCell ref="C6:E6"/>
    <mergeCell ref="F6:F7"/>
    <mergeCell ref="B17:F1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showGridLines="0" workbookViewId="0"/>
  </sheetViews>
  <sheetFormatPr baseColWidth="10" defaultRowHeight="15" x14ac:dyDescent="0.25"/>
  <cols>
    <col min="2" max="2" width="15.85546875" customWidth="1"/>
  </cols>
  <sheetData>
    <row r="2" spans="2:10" x14ac:dyDescent="0.25">
      <c r="B2" s="601" t="s">
        <v>7</v>
      </c>
    </row>
    <row r="4" spans="2:10" x14ac:dyDescent="0.25">
      <c r="B4" s="23" t="s">
        <v>845</v>
      </c>
      <c r="C4" s="3"/>
      <c r="D4" s="3"/>
      <c r="E4" s="3"/>
      <c r="F4" s="3"/>
      <c r="G4" s="3"/>
      <c r="H4" s="3"/>
      <c r="I4" s="3"/>
      <c r="J4" s="3"/>
    </row>
    <row r="5" spans="2:10" x14ac:dyDescent="0.25">
      <c r="B5" s="2" t="s">
        <v>64</v>
      </c>
      <c r="C5" s="3"/>
      <c r="D5" s="3"/>
      <c r="E5" s="3"/>
      <c r="F5" s="3"/>
      <c r="G5" s="3"/>
      <c r="H5" s="3"/>
      <c r="I5" s="3"/>
      <c r="J5" s="3"/>
    </row>
    <row r="6" spans="2:10" ht="15.75" thickBot="1" x14ac:dyDescent="0.3">
      <c r="B6" s="3"/>
      <c r="C6" s="3"/>
      <c r="D6" s="3"/>
      <c r="E6" s="3"/>
      <c r="F6" s="3"/>
      <c r="G6" s="3"/>
      <c r="H6" s="3"/>
      <c r="I6" s="3"/>
      <c r="J6" s="3"/>
    </row>
    <row r="7" spans="2:10" x14ac:dyDescent="0.25">
      <c r="B7" s="940" t="s">
        <v>9</v>
      </c>
      <c r="C7" s="942" t="s">
        <v>65</v>
      </c>
      <c r="D7" s="943"/>
      <c r="E7" s="942" t="s">
        <v>66</v>
      </c>
      <c r="F7" s="943"/>
      <c r="G7" s="942" t="s">
        <v>67</v>
      </c>
      <c r="H7" s="943"/>
      <c r="I7" s="942" t="s">
        <v>68</v>
      </c>
      <c r="J7" s="944"/>
    </row>
    <row r="8" spans="2:10" x14ac:dyDescent="0.25">
      <c r="B8" s="941"/>
      <c r="C8" s="38">
        <v>2006</v>
      </c>
      <c r="D8" s="38">
        <v>2011</v>
      </c>
      <c r="E8" s="38">
        <v>2006</v>
      </c>
      <c r="F8" s="38">
        <v>2011</v>
      </c>
      <c r="G8" s="38">
        <v>2006</v>
      </c>
      <c r="H8" s="38">
        <v>2011</v>
      </c>
      <c r="I8" s="38">
        <v>2006</v>
      </c>
      <c r="J8" s="39">
        <v>2011</v>
      </c>
    </row>
    <row r="9" spans="2:10" x14ac:dyDescent="0.25">
      <c r="B9" s="58" t="s">
        <v>10</v>
      </c>
      <c r="C9" s="59" t="s">
        <v>11</v>
      </c>
      <c r="D9" s="59" t="s">
        <v>12</v>
      </c>
      <c r="E9" s="59" t="s">
        <v>13</v>
      </c>
      <c r="F9" s="59" t="s">
        <v>14</v>
      </c>
      <c r="G9" s="59" t="s">
        <v>15</v>
      </c>
      <c r="H9" s="59" t="s">
        <v>16</v>
      </c>
      <c r="I9" s="59" t="s">
        <v>17</v>
      </c>
      <c r="J9" s="60" t="s">
        <v>18</v>
      </c>
    </row>
    <row r="10" spans="2:10" x14ac:dyDescent="0.25">
      <c r="B10" s="61" t="s">
        <v>69</v>
      </c>
      <c r="C10" s="62">
        <v>0.56859895554513296</v>
      </c>
      <c r="D10" s="62">
        <v>0.57970317432648477</v>
      </c>
      <c r="E10" s="62">
        <v>0.82266534143500281</v>
      </c>
      <c r="F10" s="62">
        <v>0.80684559133463329</v>
      </c>
      <c r="G10" s="62">
        <v>0.41920205887021073</v>
      </c>
      <c r="H10" s="62">
        <v>0.4519893534302673</v>
      </c>
      <c r="I10" s="62">
        <v>0.53305443963368471</v>
      </c>
      <c r="J10" s="63">
        <v>0.53419325481651603</v>
      </c>
    </row>
    <row r="11" spans="2:10" x14ac:dyDescent="0.25">
      <c r="B11" s="13" t="s">
        <v>20</v>
      </c>
      <c r="C11" s="64">
        <v>0.70301796517082649</v>
      </c>
      <c r="D11" s="64">
        <v>0.69734232300209442</v>
      </c>
      <c r="E11" s="64">
        <v>0.86692414611246171</v>
      </c>
      <c r="F11" s="64">
        <v>0.84604624187595956</v>
      </c>
      <c r="G11" s="64">
        <v>0.63561750683386409</v>
      </c>
      <c r="H11" s="64">
        <v>0.63552473007369492</v>
      </c>
      <c r="I11" s="64">
        <v>0.63055405073808735</v>
      </c>
      <c r="J11" s="65">
        <v>0.63068356943523729</v>
      </c>
    </row>
    <row r="12" spans="2:10" x14ac:dyDescent="0.25">
      <c r="B12" s="16" t="s">
        <v>21</v>
      </c>
      <c r="C12" s="66">
        <v>0.57786089173401811</v>
      </c>
      <c r="D12" s="66">
        <v>0.59333505455754165</v>
      </c>
      <c r="E12" s="66">
        <v>0.82904437422626465</v>
      </c>
      <c r="F12" s="66">
        <v>0.81584643274435475</v>
      </c>
      <c r="G12" s="66">
        <v>0.45352565717547083</v>
      </c>
      <c r="H12" s="66">
        <v>0.48876989867457232</v>
      </c>
      <c r="I12" s="66">
        <v>0.51320428327423218</v>
      </c>
      <c r="J12" s="67">
        <v>0.52382612183890687</v>
      </c>
    </row>
    <row r="13" spans="2:10" x14ac:dyDescent="0.25">
      <c r="B13" s="13" t="s">
        <v>22</v>
      </c>
      <c r="C13" s="64">
        <v>0.61789309244740676</v>
      </c>
      <c r="D13" s="64">
        <v>0.62253170391192936</v>
      </c>
      <c r="E13" s="64">
        <v>0.84816181912300337</v>
      </c>
      <c r="F13" s="64">
        <v>0.83178206536709454</v>
      </c>
      <c r="G13" s="64">
        <v>0.51147269826866837</v>
      </c>
      <c r="H13" s="64">
        <v>0.52492140759988137</v>
      </c>
      <c r="I13" s="64">
        <v>0.54379955213002751</v>
      </c>
      <c r="J13" s="65">
        <v>0.55256145260604395</v>
      </c>
    </row>
    <row r="14" spans="2:10" x14ac:dyDescent="0.25">
      <c r="B14" s="16" t="s">
        <v>23</v>
      </c>
      <c r="C14" s="66">
        <v>0.55824294328808177</v>
      </c>
      <c r="D14" s="66">
        <v>0.55939005882414505</v>
      </c>
      <c r="E14" s="66">
        <v>0.8281570194049398</v>
      </c>
      <c r="F14" s="66">
        <v>0.80463715188268969</v>
      </c>
      <c r="G14" s="66">
        <v>0.4416785294424751</v>
      </c>
      <c r="H14" s="66">
        <v>0.45696480070891399</v>
      </c>
      <c r="I14" s="66">
        <v>0.47560975128296434</v>
      </c>
      <c r="J14" s="67">
        <v>0.47605968270213855</v>
      </c>
    </row>
    <row r="15" spans="2:10" x14ac:dyDescent="0.25">
      <c r="B15" s="13" t="s">
        <v>24</v>
      </c>
      <c r="C15" s="64">
        <v>0.55652495795282431</v>
      </c>
      <c r="D15" s="64">
        <v>0.6147942455115476</v>
      </c>
      <c r="E15" s="64">
        <v>0.83495979256848718</v>
      </c>
      <c r="F15" s="64">
        <v>0.82588261727437873</v>
      </c>
      <c r="G15" s="64">
        <v>0.40449896358098786</v>
      </c>
      <c r="H15" s="64">
        <v>0.50476015429691246</v>
      </c>
      <c r="I15" s="64">
        <v>0.51035333930691795</v>
      </c>
      <c r="J15" s="65">
        <v>0.55742442131788073</v>
      </c>
    </row>
    <row r="16" spans="2:10" x14ac:dyDescent="0.25">
      <c r="B16" s="16" t="s">
        <v>25</v>
      </c>
      <c r="C16" s="66">
        <v>0.53183024577828353</v>
      </c>
      <c r="D16" s="66">
        <v>0.54736686515393307</v>
      </c>
      <c r="E16" s="66">
        <v>0.81280874499026223</v>
      </c>
      <c r="F16" s="66">
        <v>0.80074777349195281</v>
      </c>
      <c r="G16" s="66">
        <v>0.37357857120705262</v>
      </c>
      <c r="H16" s="66">
        <v>0.41668420078401075</v>
      </c>
      <c r="I16" s="66">
        <v>0.49539175392667539</v>
      </c>
      <c r="J16" s="67">
        <v>0.49151042983231741</v>
      </c>
    </row>
    <row r="17" spans="2:10" x14ac:dyDescent="0.25">
      <c r="B17" s="13" t="s">
        <v>26</v>
      </c>
      <c r="C17" s="64">
        <v>0.47129421193605486</v>
      </c>
      <c r="D17" s="64">
        <v>0.5142518600389574</v>
      </c>
      <c r="E17" s="64">
        <v>0.81088509727270519</v>
      </c>
      <c r="F17" s="64">
        <v>0.80338292921700671</v>
      </c>
      <c r="G17" s="64">
        <v>0.30659334381744935</v>
      </c>
      <c r="H17" s="64">
        <v>0.37734859690410488</v>
      </c>
      <c r="I17" s="64">
        <v>0.42106997786155342</v>
      </c>
      <c r="J17" s="65">
        <v>0.44860310455271485</v>
      </c>
    </row>
    <row r="18" spans="2:10" x14ac:dyDescent="0.25">
      <c r="B18" s="16" t="s">
        <v>27</v>
      </c>
      <c r="C18" s="66">
        <v>0.46515713340562242</v>
      </c>
      <c r="D18" s="66">
        <v>0.502077501879301</v>
      </c>
      <c r="E18" s="66">
        <v>0.80220733990444526</v>
      </c>
      <c r="F18" s="66">
        <v>0.79191575984588936</v>
      </c>
      <c r="G18" s="66">
        <v>0.29297859364102125</v>
      </c>
      <c r="H18" s="66">
        <v>0.3568551365154663</v>
      </c>
      <c r="I18" s="66">
        <v>0.4282294539580957</v>
      </c>
      <c r="J18" s="67">
        <v>0.44785904010466865</v>
      </c>
    </row>
    <row r="19" spans="2:10" x14ac:dyDescent="0.25">
      <c r="B19" s="13" t="s">
        <v>28</v>
      </c>
      <c r="C19" s="64">
        <v>0.57540192471552287</v>
      </c>
      <c r="D19" s="64">
        <v>0.56601392174292531</v>
      </c>
      <c r="E19" s="64">
        <v>0.82803230613275602</v>
      </c>
      <c r="F19" s="64">
        <v>0.81225519084534481</v>
      </c>
      <c r="G19" s="64">
        <v>0.44467015945692673</v>
      </c>
      <c r="H19" s="64">
        <v>0.45953377015503616</v>
      </c>
      <c r="I19" s="64">
        <v>0.51740266734711982</v>
      </c>
      <c r="J19" s="65">
        <v>0.48581555056270276</v>
      </c>
    </row>
    <row r="20" spans="2:10" x14ac:dyDescent="0.25">
      <c r="B20" s="16" t="s">
        <v>29</v>
      </c>
      <c r="C20" s="66">
        <v>0.52399677964781655</v>
      </c>
      <c r="D20" s="66">
        <v>0.53923630957154189</v>
      </c>
      <c r="E20" s="66">
        <v>0.81685969628365318</v>
      </c>
      <c r="F20" s="66">
        <v>0.80258830030432582</v>
      </c>
      <c r="G20" s="66">
        <v>0.36271252424935896</v>
      </c>
      <c r="H20" s="66">
        <v>0.39038067640550583</v>
      </c>
      <c r="I20" s="66">
        <v>0.48559681932941984</v>
      </c>
      <c r="J20" s="67">
        <v>0.5004448757046418</v>
      </c>
    </row>
    <row r="21" spans="2:10" x14ac:dyDescent="0.25">
      <c r="B21" s="13" t="s">
        <v>30</v>
      </c>
      <c r="C21" s="64">
        <v>0.55015522072873468</v>
      </c>
      <c r="D21" s="64">
        <v>0.5404611359179512</v>
      </c>
      <c r="E21" s="64">
        <v>0.81675299268831092</v>
      </c>
      <c r="F21" s="64">
        <v>0.7982916623095816</v>
      </c>
      <c r="G21" s="64">
        <v>0.40500082278270111</v>
      </c>
      <c r="H21" s="64">
        <v>0.41860510581452909</v>
      </c>
      <c r="I21" s="64">
        <v>0.50339520653014092</v>
      </c>
      <c r="J21" s="65">
        <v>0.47241893310306965</v>
      </c>
    </row>
    <row r="22" spans="2:10" x14ac:dyDescent="0.25">
      <c r="B22" s="16" t="s">
        <v>31</v>
      </c>
      <c r="C22" s="66">
        <v>0.51193233683438955</v>
      </c>
      <c r="D22" s="66">
        <v>0.51248774905960648</v>
      </c>
      <c r="E22" s="66">
        <v>0.80590790530643619</v>
      </c>
      <c r="F22" s="66">
        <v>0.78971754113939507</v>
      </c>
      <c r="G22" s="66">
        <v>0.3604582136098512</v>
      </c>
      <c r="H22" s="66">
        <v>0.3869029459370924</v>
      </c>
      <c r="I22" s="66">
        <v>0.46184617116734006</v>
      </c>
      <c r="J22" s="67">
        <v>0.4405311706322067</v>
      </c>
    </row>
    <row r="23" spans="2:10" x14ac:dyDescent="0.25">
      <c r="B23" s="13" t="s">
        <v>32</v>
      </c>
      <c r="C23" s="64">
        <v>0.4668135584568805</v>
      </c>
      <c r="D23" s="64">
        <v>0.49846679190527948</v>
      </c>
      <c r="E23" s="64">
        <v>0.80311975679641545</v>
      </c>
      <c r="F23" s="64">
        <v>0.78928866293608146</v>
      </c>
      <c r="G23" s="64">
        <v>0.27945434897196186</v>
      </c>
      <c r="H23" s="64">
        <v>0.33727775269999288</v>
      </c>
      <c r="I23" s="64">
        <v>0.4532514500318508</v>
      </c>
      <c r="J23" s="65">
        <v>0.4652486609485828</v>
      </c>
    </row>
    <row r="24" spans="2:10" x14ac:dyDescent="0.25">
      <c r="B24" s="16" t="s">
        <v>33</v>
      </c>
      <c r="C24" s="66">
        <v>0.41609413172930343</v>
      </c>
      <c r="D24" s="66">
        <v>0.4697599641876159</v>
      </c>
      <c r="E24" s="66">
        <v>0.79377289593156486</v>
      </c>
      <c r="F24" s="66">
        <v>0.78537600007180475</v>
      </c>
      <c r="G24" s="66">
        <v>0.22866254225944899</v>
      </c>
      <c r="H24" s="66">
        <v>0.28683068966973202</v>
      </c>
      <c r="I24" s="66">
        <v>0.39690217565383384</v>
      </c>
      <c r="J24" s="67">
        <v>0.46017684209569648</v>
      </c>
    </row>
    <row r="25" spans="2:10" x14ac:dyDescent="0.25">
      <c r="B25" s="13" t="s">
        <v>34</v>
      </c>
      <c r="C25" s="64">
        <v>0.49443224238654332</v>
      </c>
      <c r="D25" s="64">
        <v>0.55572549807680172</v>
      </c>
      <c r="E25" s="64">
        <v>0.80143675972612605</v>
      </c>
      <c r="F25" s="64">
        <v>0.79866210809432114</v>
      </c>
      <c r="G25" s="64">
        <v>0.33762738920160645</v>
      </c>
      <c r="H25" s="64">
        <v>0.41171117649934386</v>
      </c>
      <c r="I25" s="64">
        <v>0.44669739758856342</v>
      </c>
      <c r="J25" s="65">
        <v>0.52194559227982451</v>
      </c>
    </row>
    <row r="26" spans="2:10" x14ac:dyDescent="0.25">
      <c r="B26" s="16" t="s">
        <v>35</v>
      </c>
      <c r="C26" s="66">
        <v>0.47426123914212148</v>
      </c>
      <c r="D26" s="66">
        <v>0.506816405761921</v>
      </c>
      <c r="E26" s="66">
        <v>0.78391940767552615</v>
      </c>
      <c r="F26" s="66">
        <v>0.76811374677708477</v>
      </c>
      <c r="G26" s="66">
        <v>0.28797567514879885</v>
      </c>
      <c r="H26" s="66">
        <v>0.34237178389688749</v>
      </c>
      <c r="I26" s="66">
        <v>0.4725259603203818</v>
      </c>
      <c r="J26" s="67">
        <v>0.4950265480726142</v>
      </c>
    </row>
    <row r="27" spans="2:10" x14ac:dyDescent="0.25">
      <c r="B27" s="13" t="s">
        <v>36</v>
      </c>
      <c r="C27" s="64">
        <v>0.52480399932526844</v>
      </c>
      <c r="D27" s="64">
        <v>0.52420895419555735</v>
      </c>
      <c r="E27" s="64">
        <v>0.79460573794582867</v>
      </c>
      <c r="F27" s="64">
        <v>0.7830431192013998</v>
      </c>
      <c r="G27" s="64">
        <v>0.35568991220186608</v>
      </c>
      <c r="H27" s="64">
        <v>0.36675295008020209</v>
      </c>
      <c r="I27" s="64">
        <v>0.51140875998419777</v>
      </c>
      <c r="J27" s="65">
        <v>0.50159593871053643</v>
      </c>
    </row>
    <row r="28" spans="2:10" x14ac:dyDescent="0.25">
      <c r="B28" s="16" t="s">
        <v>37</v>
      </c>
      <c r="C28" s="66">
        <v>0.55982842720517978</v>
      </c>
      <c r="D28" s="66">
        <v>0.56763846697071063</v>
      </c>
      <c r="E28" s="66">
        <v>0.81265883497995561</v>
      </c>
      <c r="F28" s="66">
        <v>0.80594927511599335</v>
      </c>
      <c r="G28" s="66">
        <v>0.37851441288651</v>
      </c>
      <c r="H28" s="66">
        <v>0.43376918807573828</v>
      </c>
      <c r="I28" s="66">
        <v>0.57039296465338341</v>
      </c>
      <c r="J28" s="67">
        <v>0.52317748628646932</v>
      </c>
    </row>
    <row r="29" spans="2:10" x14ac:dyDescent="0.25">
      <c r="B29" s="13" t="s">
        <v>38</v>
      </c>
      <c r="C29" s="64">
        <v>0.56386424399438539</v>
      </c>
      <c r="D29" s="64">
        <v>0.57243983093912032</v>
      </c>
      <c r="E29" s="64">
        <v>0.82665980221517166</v>
      </c>
      <c r="F29" s="64">
        <v>0.80832203016357074</v>
      </c>
      <c r="G29" s="64">
        <v>0.40888517670733715</v>
      </c>
      <c r="H29" s="64">
        <v>0.44524549979463113</v>
      </c>
      <c r="I29" s="64">
        <v>0.5303901879688574</v>
      </c>
      <c r="J29" s="65">
        <v>0.52120140817854599</v>
      </c>
    </row>
    <row r="30" spans="2:10" x14ac:dyDescent="0.25">
      <c r="B30" s="16" t="s">
        <v>39</v>
      </c>
      <c r="C30" s="66">
        <v>0.52065031555913754</v>
      </c>
      <c r="D30" s="66">
        <v>0.54116156609379718</v>
      </c>
      <c r="E30" s="66">
        <v>0.80567254073563943</v>
      </c>
      <c r="F30" s="66">
        <v>0.79344022167142825</v>
      </c>
      <c r="G30" s="66">
        <v>0.35069956916648198</v>
      </c>
      <c r="H30" s="66">
        <v>0.41303713291882754</v>
      </c>
      <c r="I30" s="66">
        <v>0.49951049035886513</v>
      </c>
      <c r="J30" s="67">
        <v>0.48359023769822568</v>
      </c>
    </row>
    <row r="31" spans="2:10" x14ac:dyDescent="0.25">
      <c r="B31" s="13" t="s">
        <v>40</v>
      </c>
      <c r="C31" s="64">
        <v>0.48585913810673537</v>
      </c>
      <c r="D31" s="64">
        <v>0.52576394353971645</v>
      </c>
      <c r="E31" s="64">
        <v>0.79598299917032023</v>
      </c>
      <c r="F31" s="64">
        <v>0.79039527916812691</v>
      </c>
      <c r="G31" s="64">
        <v>0.31533787854271084</v>
      </c>
      <c r="H31" s="64">
        <v>0.40052073413295225</v>
      </c>
      <c r="I31" s="64">
        <v>0.4569315990103901</v>
      </c>
      <c r="J31" s="65">
        <v>0.45909552180190255</v>
      </c>
    </row>
    <row r="32" spans="2:10" ht="15.75" thickBot="1" x14ac:dyDescent="0.3">
      <c r="B32" s="19" t="s">
        <v>41</v>
      </c>
      <c r="C32" s="68">
        <v>0.53447392789900194</v>
      </c>
      <c r="D32" s="68">
        <v>0.57870232715089831</v>
      </c>
      <c r="E32" s="68">
        <v>0.8041175523304287</v>
      </c>
      <c r="F32" s="68">
        <v>0.79751579999364552</v>
      </c>
      <c r="G32" s="68">
        <v>0.3763156715302457</v>
      </c>
      <c r="H32" s="68">
        <v>0.4589218138670893</v>
      </c>
      <c r="I32" s="68">
        <v>0.50455408611133057</v>
      </c>
      <c r="J32" s="69">
        <v>0.52952648781026035</v>
      </c>
    </row>
    <row r="33" spans="2:10" x14ac:dyDescent="0.25">
      <c r="B33" s="70" t="s">
        <v>972</v>
      </c>
      <c r="C33" s="3"/>
      <c r="D33" s="3"/>
      <c r="E33" s="3"/>
      <c r="F33" s="3"/>
      <c r="G33" s="3"/>
      <c r="H33" s="3"/>
      <c r="I33" s="3"/>
      <c r="J33" s="3"/>
    </row>
    <row r="35" spans="2:10" x14ac:dyDescent="0.25">
      <c r="B35" s="710"/>
      <c r="C35" s="710"/>
      <c r="D35" s="710"/>
      <c r="E35" s="710"/>
      <c r="F35" s="710"/>
      <c r="G35" s="710"/>
      <c r="H35" s="710"/>
      <c r="I35" s="710"/>
      <c r="J35" s="710"/>
    </row>
  </sheetData>
  <mergeCells count="5">
    <mergeCell ref="B7:B8"/>
    <mergeCell ref="C7:D7"/>
    <mergeCell ref="E7:F7"/>
    <mergeCell ref="G7:H7"/>
    <mergeCell ref="I7:J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showGridLines="0" showRowColHeaders="0" topLeftCell="A16" workbookViewId="0">
      <selection activeCell="F37" sqref="F37"/>
    </sheetView>
  </sheetViews>
  <sheetFormatPr baseColWidth="10" defaultRowHeight="15" x14ac:dyDescent="0.25"/>
  <cols>
    <col min="2" max="2" width="20.85546875" customWidth="1"/>
    <col min="3" max="3" width="15.28515625" customWidth="1"/>
    <col min="4" max="5" width="15.140625" customWidth="1"/>
    <col min="6" max="6" width="12.7109375" bestFit="1" customWidth="1"/>
  </cols>
  <sheetData>
    <row r="2" spans="2:6" x14ac:dyDescent="0.25">
      <c r="B2" s="601" t="s">
        <v>7</v>
      </c>
    </row>
    <row r="4" spans="2:6" ht="25.5" customHeight="1" x14ac:dyDescent="0.25">
      <c r="B4" s="1074" t="s">
        <v>1202</v>
      </c>
      <c r="C4" s="1074"/>
      <c r="D4" s="1074"/>
      <c r="E4" s="1074"/>
      <c r="F4" s="1074"/>
    </row>
    <row r="5" spans="2:6" ht="15.75" thickBot="1" x14ac:dyDescent="0.3">
      <c r="B5" s="434"/>
      <c r="C5" s="434"/>
      <c r="D5" s="434"/>
      <c r="E5" s="434"/>
      <c r="F5" s="404"/>
    </row>
    <row r="6" spans="2:6" x14ac:dyDescent="0.25">
      <c r="B6" s="1087" t="s">
        <v>9</v>
      </c>
      <c r="C6" s="1095" t="s">
        <v>648</v>
      </c>
      <c r="D6" s="1096"/>
      <c r="E6" s="1115"/>
      <c r="F6" s="1085" t="s">
        <v>649</v>
      </c>
    </row>
    <row r="7" spans="2:6" x14ac:dyDescent="0.25">
      <c r="B7" s="1088"/>
      <c r="C7" s="405" t="s">
        <v>650</v>
      </c>
      <c r="D7" s="406" t="s">
        <v>651</v>
      </c>
      <c r="E7" s="405" t="s">
        <v>652</v>
      </c>
      <c r="F7" s="1086"/>
    </row>
    <row r="8" spans="2:6" x14ac:dyDescent="0.25">
      <c r="B8" s="88" t="s">
        <v>10</v>
      </c>
      <c r="C8" s="149" t="s">
        <v>11</v>
      </c>
      <c r="D8" s="149" t="s">
        <v>12</v>
      </c>
      <c r="E8" s="149" t="s">
        <v>13</v>
      </c>
      <c r="F8" s="407" t="s">
        <v>14</v>
      </c>
    </row>
    <row r="9" spans="2:6" x14ac:dyDescent="0.25">
      <c r="B9" s="548" t="s">
        <v>653</v>
      </c>
      <c r="C9" s="574">
        <v>705840558</v>
      </c>
      <c r="D9" s="575">
        <v>1008060706.5</v>
      </c>
      <c r="E9" s="574">
        <v>786358785.18999958</v>
      </c>
      <c r="F9" s="550">
        <v>78.007086291484129</v>
      </c>
    </row>
    <row r="10" spans="2:6" x14ac:dyDescent="0.25">
      <c r="B10" s="596" t="s">
        <v>20</v>
      </c>
      <c r="C10" s="415">
        <v>408306813</v>
      </c>
      <c r="D10" s="415">
        <v>537848176.5</v>
      </c>
      <c r="E10" s="415">
        <v>411191010.31999999</v>
      </c>
      <c r="F10" s="416">
        <v>76.451130316326356</v>
      </c>
    </row>
    <row r="11" spans="2:6" x14ac:dyDescent="0.25">
      <c r="B11" s="417" t="s">
        <v>815</v>
      </c>
      <c r="C11" s="418">
        <v>1204080</v>
      </c>
      <c r="D11" s="418">
        <v>5621153</v>
      </c>
      <c r="E11" s="418">
        <v>3336246.88</v>
      </c>
      <c r="F11" s="419">
        <v>59.351646895218821</v>
      </c>
    </row>
    <row r="12" spans="2:6" x14ac:dyDescent="0.25">
      <c r="B12" s="420" t="s">
        <v>22</v>
      </c>
      <c r="C12" s="415">
        <v>5845429</v>
      </c>
      <c r="D12" s="415">
        <v>7542807</v>
      </c>
      <c r="E12" s="415">
        <v>6566065.0899999999</v>
      </c>
      <c r="F12" s="416">
        <v>87.050684049054951</v>
      </c>
    </row>
    <row r="13" spans="2:6" x14ac:dyDescent="0.25">
      <c r="B13" s="421" t="s">
        <v>564</v>
      </c>
      <c r="C13" s="418">
        <v>13722485</v>
      </c>
      <c r="D13" s="418">
        <v>16447663</v>
      </c>
      <c r="E13" s="418">
        <v>13390492.129999999</v>
      </c>
      <c r="F13" s="419">
        <v>81.412734015768677</v>
      </c>
    </row>
    <row r="14" spans="2:6" x14ac:dyDescent="0.25">
      <c r="B14" s="422" t="s">
        <v>568</v>
      </c>
      <c r="C14" s="415">
        <v>10385375</v>
      </c>
      <c r="D14" s="415">
        <v>11548853</v>
      </c>
      <c r="E14" s="415">
        <v>9906878.5099999998</v>
      </c>
      <c r="F14" s="416">
        <v>85.782358732940835</v>
      </c>
    </row>
    <row r="15" spans="2:6" x14ac:dyDescent="0.25">
      <c r="B15" s="423" t="s">
        <v>579</v>
      </c>
      <c r="C15" s="418">
        <v>5939642</v>
      </c>
      <c r="D15" s="418">
        <v>18638051</v>
      </c>
      <c r="E15" s="418">
        <v>12168429.280000001</v>
      </c>
      <c r="F15" s="419">
        <v>65.288099490660272</v>
      </c>
    </row>
    <row r="16" spans="2:6" x14ac:dyDescent="0.25">
      <c r="B16" s="420" t="s">
        <v>26</v>
      </c>
      <c r="C16" s="415">
        <v>17311633</v>
      </c>
      <c r="D16" s="415">
        <v>26007672</v>
      </c>
      <c r="E16" s="415">
        <v>25349569.809999999</v>
      </c>
      <c r="F16" s="416">
        <v>97.469584398019165</v>
      </c>
    </row>
    <row r="17" spans="2:6" x14ac:dyDescent="0.25">
      <c r="B17" s="421" t="s">
        <v>27</v>
      </c>
      <c r="C17" s="418">
        <v>12382402</v>
      </c>
      <c r="D17" s="418">
        <v>7669164</v>
      </c>
      <c r="E17" s="418">
        <v>5631302.96</v>
      </c>
      <c r="F17" s="419">
        <v>73.427859412055867</v>
      </c>
    </row>
    <row r="18" spans="2:6" x14ac:dyDescent="0.25">
      <c r="B18" s="422" t="s">
        <v>816</v>
      </c>
      <c r="C18" s="415">
        <v>13819115</v>
      </c>
      <c r="D18" s="415">
        <v>25290106</v>
      </c>
      <c r="E18" s="415">
        <v>21919804.130000003</v>
      </c>
      <c r="F18" s="416">
        <v>86.673437153644201</v>
      </c>
    </row>
    <row r="19" spans="2:6" x14ac:dyDescent="0.25">
      <c r="B19" s="426" t="s">
        <v>29</v>
      </c>
      <c r="C19" s="418">
        <v>17305413</v>
      </c>
      <c r="D19" s="418">
        <v>20870716</v>
      </c>
      <c r="E19" s="418">
        <v>14276700.07</v>
      </c>
      <c r="F19" s="419">
        <v>68.405415846777856</v>
      </c>
    </row>
    <row r="20" spans="2:6" x14ac:dyDescent="0.25">
      <c r="B20" s="427" t="s">
        <v>30</v>
      </c>
      <c r="C20" s="415">
        <v>4456939</v>
      </c>
      <c r="D20" s="415">
        <v>10180064</v>
      </c>
      <c r="E20" s="415">
        <v>6692517.5099999998</v>
      </c>
      <c r="F20" s="416">
        <v>65.741408993106518</v>
      </c>
    </row>
    <row r="21" spans="2:6" x14ac:dyDescent="0.25">
      <c r="B21" s="428" t="s">
        <v>31</v>
      </c>
      <c r="C21" s="418">
        <v>25675011</v>
      </c>
      <c r="D21" s="418">
        <v>30959245</v>
      </c>
      <c r="E21" s="418">
        <v>26263304.300000001</v>
      </c>
      <c r="F21" s="419">
        <v>84.831862986322832</v>
      </c>
    </row>
    <row r="22" spans="2:6" x14ac:dyDescent="0.25">
      <c r="B22" s="427" t="s">
        <v>32</v>
      </c>
      <c r="C22" s="415">
        <v>41779295</v>
      </c>
      <c r="D22" s="415">
        <v>72814289</v>
      </c>
      <c r="E22" s="415">
        <v>59903538.969999999</v>
      </c>
      <c r="F22" s="416">
        <v>82.26893346441932</v>
      </c>
    </row>
    <row r="23" spans="2:6" x14ac:dyDescent="0.25">
      <c r="B23" s="446" t="s">
        <v>33</v>
      </c>
      <c r="C23" s="418">
        <v>42194200</v>
      </c>
      <c r="D23" s="418">
        <v>62881390</v>
      </c>
      <c r="E23" s="418">
        <v>54537007.039999992</v>
      </c>
      <c r="F23" s="419">
        <v>86.729964207216142</v>
      </c>
    </row>
    <row r="24" spans="2:6" x14ac:dyDescent="0.25">
      <c r="B24" s="447" t="s">
        <v>817</v>
      </c>
      <c r="C24" s="415">
        <v>8808891</v>
      </c>
      <c r="D24" s="415">
        <v>19214922</v>
      </c>
      <c r="E24" s="415">
        <v>16288904.510000002</v>
      </c>
      <c r="F24" s="416">
        <v>84.772160459459585</v>
      </c>
    </row>
    <row r="25" spans="2:6" x14ac:dyDescent="0.25">
      <c r="B25" s="446" t="s">
        <v>35</v>
      </c>
      <c r="C25" s="418">
        <v>33737037</v>
      </c>
      <c r="D25" s="418">
        <v>44675523</v>
      </c>
      <c r="E25" s="418">
        <v>32516167.18</v>
      </c>
      <c r="F25" s="419">
        <v>72.782958086467161</v>
      </c>
    </row>
    <row r="26" spans="2:6" x14ac:dyDescent="0.25">
      <c r="B26" s="447" t="s">
        <v>36</v>
      </c>
      <c r="C26" s="415">
        <v>8300739</v>
      </c>
      <c r="D26" s="415">
        <v>16855128</v>
      </c>
      <c r="E26" s="415">
        <v>13852907.790000001</v>
      </c>
      <c r="F26" s="416">
        <v>82.188090117144171</v>
      </c>
    </row>
    <row r="27" spans="2:6" x14ac:dyDescent="0.25">
      <c r="B27" s="446" t="s">
        <v>818</v>
      </c>
      <c r="C27" s="418">
        <v>3875689</v>
      </c>
      <c r="D27" s="418">
        <v>13092068</v>
      </c>
      <c r="E27" s="418">
        <v>6616146.7799999993</v>
      </c>
      <c r="F27" s="419">
        <v>50.535536326270226</v>
      </c>
    </row>
    <row r="28" spans="2:6" x14ac:dyDescent="0.25">
      <c r="B28" s="447" t="s">
        <v>583</v>
      </c>
      <c r="C28" s="415">
        <v>3175446</v>
      </c>
      <c r="D28" s="415">
        <v>7909827</v>
      </c>
      <c r="E28" s="415">
        <v>4432697.3</v>
      </c>
      <c r="F28" s="416">
        <v>56.040382425557468</v>
      </c>
    </row>
    <row r="29" spans="2:6" x14ac:dyDescent="0.25">
      <c r="B29" s="429" t="s">
        <v>565</v>
      </c>
      <c r="C29" s="418">
        <v>20055885</v>
      </c>
      <c r="D29" s="418">
        <v>24222130</v>
      </c>
      <c r="E29" s="418">
        <v>23224324.669999998</v>
      </c>
      <c r="F29" s="419">
        <v>95.880604513310757</v>
      </c>
    </row>
    <row r="30" spans="2:6" x14ac:dyDescent="0.25">
      <c r="B30" s="430" t="s">
        <v>572</v>
      </c>
      <c r="C30" s="415">
        <v>1248744</v>
      </c>
      <c r="D30" s="415">
        <v>6947052</v>
      </c>
      <c r="E30" s="415">
        <v>3251617.4299999997</v>
      </c>
      <c r="F30" s="416">
        <v>46.805716007307844</v>
      </c>
    </row>
    <row r="31" spans="2:6" ht="15.75" thickBot="1" x14ac:dyDescent="0.3">
      <c r="B31" s="431" t="s">
        <v>819</v>
      </c>
      <c r="C31" s="432">
        <v>6310295</v>
      </c>
      <c r="D31" s="432">
        <v>20824707</v>
      </c>
      <c r="E31" s="432">
        <v>15043152.530000001</v>
      </c>
      <c r="F31" s="433">
        <v>72.237042902932572</v>
      </c>
    </row>
    <row r="32" spans="2:6" x14ac:dyDescent="0.25">
      <c r="B32" s="1130" t="s">
        <v>673</v>
      </c>
      <c r="C32" s="1130"/>
      <c r="D32" s="1130"/>
      <c r="E32" s="1130"/>
      <c r="F32" s="1130"/>
    </row>
  </sheetData>
  <mergeCells count="5">
    <mergeCell ref="B4:F4"/>
    <mergeCell ref="B6:B7"/>
    <mergeCell ref="C6:E6"/>
    <mergeCell ref="F6:F7"/>
    <mergeCell ref="B32:F32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showRowColHeaders="0" workbookViewId="0">
      <selection activeCell="B17" sqref="B17:F17"/>
    </sheetView>
  </sheetViews>
  <sheetFormatPr baseColWidth="10" defaultRowHeight="15" x14ac:dyDescent="0.25"/>
  <cols>
    <col min="2" max="2" width="40.7109375" customWidth="1"/>
    <col min="3" max="3" width="16.7109375" customWidth="1"/>
    <col min="4" max="4" width="20.7109375" customWidth="1"/>
    <col min="5" max="5" width="16.7109375" customWidth="1"/>
    <col min="6" max="6" width="15.42578125" customWidth="1"/>
  </cols>
  <sheetData>
    <row r="2" spans="2:6" x14ac:dyDescent="0.25">
      <c r="B2" s="601" t="s">
        <v>7</v>
      </c>
    </row>
    <row r="4" spans="2:6" ht="24.75" customHeight="1" x14ac:dyDescent="0.25">
      <c r="B4" s="1074" t="s">
        <v>1203</v>
      </c>
      <c r="C4" s="1074"/>
      <c r="D4" s="1074"/>
      <c r="E4" s="1074"/>
      <c r="F4" s="1074"/>
    </row>
    <row r="5" spans="2:6" ht="15.75" thickBot="1" x14ac:dyDescent="0.3">
      <c r="B5" s="434"/>
      <c r="C5" s="434"/>
      <c r="D5" s="434"/>
      <c r="E5" s="434"/>
      <c r="F5" s="434"/>
    </row>
    <row r="6" spans="2:6" x14ac:dyDescent="0.25">
      <c r="B6" s="1093" t="s">
        <v>822</v>
      </c>
      <c r="C6" s="1095" t="s">
        <v>648</v>
      </c>
      <c r="D6" s="1096"/>
      <c r="E6" s="1115"/>
      <c r="F6" s="1125" t="s">
        <v>649</v>
      </c>
    </row>
    <row r="7" spans="2:6" ht="15.75" thickBot="1" x14ac:dyDescent="0.3">
      <c r="B7" s="1094"/>
      <c r="C7" s="571" t="s">
        <v>650</v>
      </c>
      <c r="D7" s="572" t="s">
        <v>651</v>
      </c>
      <c r="E7" s="571" t="s">
        <v>652</v>
      </c>
      <c r="F7" s="1131"/>
    </row>
    <row r="8" spans="2:6" x14ac:dyDescent="0.25">
      <c r="B8" s="527" t="s">
        <v>10</v>
      </c>
      <c r="C8" s="597" t="s">
        <v>11</v>
      </c>
      <c r="D8" s="597" t="s">
        <v>12</v>
      </c>
      <c r="E8" s="597" t="s">
        <v>13</v>
      </c>
      <c r="F8" s="598" t="s">
        <v>14</v>
      </c>
    </row>
    <row r="9" spans="2:6" x14ac:dyDescent="0.25">
      <c r="B9" s="548" t="s">
        <v>653</v>
      </c>
      <c r="C9" s="599">
        <v>705840558</v>
      </c>
      <c r="D9" s="600">
        <v>1008060706.5</v>
      </c>
      <c r="E9" s="599">
        <v>786358785.18999994</v>
      </c>
      <c r="F9" s="550">
        <v>78.0070862914842</v>
      </c>
    </row>
    <row r="10" spans="2:6" x14ac:dyDescent="0.25">
      <c r="B10" s="588" t="s">
        <v>823</v>
      </c>
      <c r="C10" s="577">
        <v>43944951</v>
      </c>
      <c r="D10" s="577">
        <v>55267178.68</v>
      </c>
      <c r="E10" s="577">
        <v>44701659.039999999</v>
      </c>
      <c r="F10" s="416">
        <v>80.882831560527208</v>
      </c>
    </row>
    <row r="11" spans="2:6" ht="24" x14ac:dyDescent="0.25">
      <c r="B11" s="590" t="s">
        <v>824</v>
      </c>
      <c r="C11" s="591">
        <v>13937987</v>
      </c>
      <c r="D11" s="591">
        <v>12429348.5</v>
      </c>
      <c r="E11" s="591">
        <v>9003088.5700000003</v>
      </c>
      <c r="F11" s="419">
        <v>72.434114869335261</v>
      </c>
    </row>
    <row r="12" spans="2:6" ht="24" x14ac:dyDescent="0.25">
      <c r="B12" s="593" t="s">
        <v>826</v>
      </c>
      <c r="C12" s="577">
        <v>250608099</v>
      </c>
      <c r="D12" s="577">
        <v>205354606</v>
      </c>
      <c r="E12" s="577">
        <v>99898655.769999996</v>
      </c>
      <c r="F12" s="416">
        <v>48.646902894401109</v>
      </c>
    </row>
    <row r="13" spans="2:6" x14ac:dyDescent="0.25">
      <c r="B13" s="590" t="s">
        <v>825</v>
      </c>
      <c r="C13" s="591">
        <v>299792527</v>
      </c>
      <c r="D13" s="591">
        <v>611228619.32000005</v>
      </c>
      <c r="E13" s="591">
        <v>561531908.05999994</v>
      </c>
      <c r="F13" s="419">
        <v>91.86937429152313</v>
      </c>
    </row>
    <row r="14" spans="2:6" ht="24" x14ac:dyDescent="0.25">
      <c r="B14" s="438" t="s">
        <v>827</v>
      </c>
      <c r="C14" s="577">
        <v>26136799</v>
      </c>
      <c r="D14" s="577">
        <v>20218617</v>
      </c>
      <c r="E14" s="577">
        <v>15274645.35</v>
      </c>
      <c r="F14" s="416">
        <v>75.547429134247906</v>
      </c>
    </row>
    <row r="15" spans="2:6" ht="24" x14ac:dyDescent="0.25">
      <c r="B15" s="590" t="s">
        <v>836</v>
      </c>
      <c r="C15" s="591">
        <v>69719062</v>
      </c>
      <c r="D15" s="591">
        <v>102921967</v>
      </c>
      <c r="E15" s="591">
        <v>55819161.390000001</v>
      </c>
      <c r="F15" s="419">
        <v>54.234448696457584</v>
      </c>
    </row>
    <row r="16" spans="2:6" ht="24.75" thickBot="1" x14ac:dyDescent="0.3">
      <c r="B16" s="594" t="s">
        <v>837</v>
      </c>
      <c r="C16" s="580">
        <v>1701133</v>
      </c>
      <c r="D16" s="580">
        <v>640370</v>
      </c>
      <c r="E16" s="580">
        <v>129667.01</v>
      </c>
      <c r="F16" s="463">
        <v>20.248763995814919</v>
      </c>
    </row>
    <row r="17" spans="2:6" x14ac:dyDescent="0.25">
      <c r="B17" s="1129" t="s">
        <v>689</v>
      </c>
      <c r="C17" s="1129"/>
      <c r="D17" s="1129"/>
      <c r="E17" s="1129"/>
      <c r="F17" s="1129"/>
    </row>
  </sheetData>
  <mergeCells count="5">
    <mergeCell ref="B4:F4"/>
    <mergeCell ref="B6:B7"/>
    <mergeCell ref="C6:E6"/>
    <mergeCell ref="F6:F7"/>
    <mergeCell ref="B17:F17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showGridLines="0" workbookViewId="0"/>
  </sheetViews>
  <sheetFormatPr baseColWidth="10" defaultRowHeight="15" x14ac:dyDescent="0.25"/>
  <cols>
    <col min="2" max="2" width="15.85546875" customWidth="1"/>
    <col min="4" max="4" width="14.28515625" customWidth="1"/>
    <col min="6" max="6" width="13.28515625" customWidth="1"/>
  </cols>
  <sheetData>
    <row r="2" spans="2:6" x14ac:dyDescent="0.25">
      <c r="B2" s="601" t="s">
        <v>7</v>
      </c>
    </row>
    <row r="4" spans="2:6" ht="38.25" customHeight="1" x14ac:dyDescent="0.25">
      <c r="B4" s="945" t="s">
        <v>1195</v>
      </c>
      <c r="C4" s="945"/>
      <c r="D4" s="945"/>
      <c r="E4" s="945"/>
      <c r="F4" s="945"/>
    </row>
    <row r="5" spans="2:6" x14ac:dyDescent="0.25">
      <c r="B5" s="946" t="s">
        <v>70</v>
      </c>
      <c r="C5" s="946"/>
      <c r="D5" s="71"/>
      <c r="E5" s="71"/>
      <c r="F5" s="71"/>
    </row>
    <row r="6" spans="2:6" ht="15.75" thickBot="1" x14ac:dyDescent="0.3">
      <c r="B6" s="3"/>
      <c r="C6" s="3"/>
      <c r="D6" s="3"/>
      <c r="E6" s="3"/>
      <c r="F6" s="3"/>
    </row>
    <row r="7" spans="2:6" x14ac:dyDescent="0.25">
      <c r="B7" s="72" t="s">
        <v>9</v>
      </c>
      <c r="C7" s="73" t="s">
        <v>71</v>
      </c>
      <c r="D7" s="73" t="s">
        <v>72</v>
      </c>
      <c r="E7" s="73" t="s">
        <v>73</v>
      </c>
      <c r="F7" s="74" t="s">
        <v>74</v>
      </c>
    </row>
    <row r="8" spans="2:6" x14ac:dyDescent="0.25">
      <c r="B8" s="7" t="s">
        <v>10</v>
      </c>
      <c r="C8" s="7" t="s">
        <v>11</v>
      </c>
      <c r="D8" s="7" t="s">
        <v>12</v>
      </c>
      <c r="E8" s="7" t="s">
        <v>13</v>
      </c>
      <c r="F8" s="9" t="s">
        <v>14</v>
      </c>
    </row>
    <row r="9" spans="2:6" x14ac:dyDescent="0.25">
      <c r="B9" s="13" t="s">
        <v>20</v>
      </c>
      <c r="C9" s="75">
        <v>33.9</v>
      </c>
      <c r="D9" s="75">
        <v>36.299999999999997</v>
      </c>
      <c r="E9" s="76">
        <v>32.5</v>
      </c>
      <c r="F9" s="77">
        <v>7.1</v>
      </c>
    </row>
    <row r="10" spans="2:6" x14ac:dyDescent="0.25">
      <c r="B10" s="16" t="s">
        <v>21</v>
      </c>
      <c r="C10" s="78">
        <v>33.5</v>
      </c>
      <c r="D10" s="78">
        <v>38</v>
      </c>
      <c r="E10" s="79">
        <v>26.6</v>
      </c>
      <c r="F10" s="80">
        <v>17.899999999999999</v>
      </c>
    </row>
    <row r="11" spans="2:6" x14ac:dyDescent="0.25">
      <c r="B11" s="13" t="s">
        <v>22</v>
      </c>
      <c r="C11" s="75">
        <v>32.1</v>
      </c>
      <c r="D11" s="75">
        <v>33.4</v>
      </c>
      <c r="E11" s="76">
        <v>9.1999999999999993</v>
      </c>
      <c r="F11" s="77">
        <v>6.3</v>
      </c>
    </row>
    <row r="12" spans="2:6" x14ac:dyDescent="0.25">
      <c r="B12" s="16" t="s">
        <v>23</v>
      </c>
      <c r="C12" s="78">
        <v>36.799999999999997</v>
      </c>
      <c r="D12" s="78">
        <v>41.8</v>
      </c>
      <c r="E12" s="79">
        <v>25.5</v>
      </c>
      <c r="F12" s="80">
        <v>8.1</v>
      </c>
    </row>
    <row r="13" spans="2:6" x14ac:dyDescent="0.25">
      <c r="B13" s="13" t="s">
        <v>24</v>
      </c>
      <c r="C13" s="75">
        <v>25.2</v>
      </c>
      <c r="D13" s="75">
        <v>40.700000000000003</v>
      </c>
      <c r="E13" s="76">
        <v>31.5</v>
      </c>
      <c r="F13" s="77">
        <v>6.7</v>
      </c>
    </row>
    <row r="14" spans="2:6" x14ac:dyDescent="0.25">
      <c r="B14" s="16" t="s">
        <v>25</v>
      </c>
      <c r="C14" s="78">
        <v>44</v>
      </c>
      <c r="D14" s="78">
        <v>40.200000000000003</v>
      </c>
      <c r="E14" s="79">
        <v>31.3</v>
      </c>
      <c r="F14" s="80">
        <v>16</v>
      </c>
    </row>
    <row r="15" spans="2:6" x14ac:dyDescent="0.25">
      <c r="B15" s="13" t="s">
        <v>26</v>
      </c>
      <c r="C15" s="75">
        <v>42</v>
      </c>
      <c r="D15" s="75">
        <v>46.7</v>
      </c>
      <c r="E15" s="76">
        <v>10.6</v>
      </c>
      <c r="F15" s="77">
        <v>17</v>
      </c>
    </row>
    <row r="16" spans="2:6" x14ac:dyDescent="0.25">
      <c r="B16" s="16" t="s">
        <v>27</v>
      </c>
      <c r="C16" s="78">
        <v>59</v>
      </c>
      <c r="D16" s="78">
        <v>49.5</v>
      </c>
      <c r="E16" s="79">
        <v>21.3</v>
      </c>
      <c r="F16" s="80">
        <v>12.4</v>
      </c>
    </row>
    <row r="17" spans="2:6" x14ac:dyDescent="0.25">
      <c r="B17" s="13" t="s">
        <v>28</v>
      </c>
      <c r="C17" s="75">
        <v>33.299999999999997</v>
      </c>
      <c r="D17" s="75">
        <v>45.2</v>
      </c>
      <c r="E17" s="76">
        <v>31.1</v>
      </c>
      <c r="F17" s="77">
        <v>7.6</v>
      </c>
    </row>
    <row r="18" spans="2:6" x14ac:dyDescent="0.25">
      <c r="B18" s="16" t="s">
        <v>29</v>
      </c>
      <c r="C18" s="78">
        <v>37.6</v>
      </c>
      <c r="D18" s="78">
        <v>52.7</v>
      </c>
      <c r="E18" s="79">
        <v>38.9</v>
      </c>
      <c r="F18" s="80">
        <v>19</v>
      </c>
    </row>
    <row r="19" spans="2:6" x14ac:dyDescent="0.25">
      <c r="B19" s="13" t="s">
        <v>30</v>
      </c>
      <c r="C19" s="75">
        <v>48.3</v>
      </c>
      <c r="D19" s="75">
        <v>50</v>
      </c>
      <c r="E19" s="76">
        <v>60.5</v>
      </c>
      <c r="F19" s="77">
        <v>11.1</v>
      </c>
    </row>
    <row r="20" spans="2:6" x14ac:dyDescent="0.25">
      <c r="B20" s="16" t="s">
        <v>31</v>
      </c>
      <c r="C20" s="78">
        <v>46.9</v>
      </c>
      <c r="D20" s="78">
        <v>54.6</v>
      </c>
      <c r="E20" s="79">
        <v>33.1</v>
      </c>
      <c r="F20" s="80">
        <v>6.6</v>
      </c>
    </row>
    <row r="21" spans="2:6" x14ac:dyDescent="0.25">
      <c r="B21" s="13" t="s">
        <v>32</v>
      </c>
      <c r="C21" s="75">
        <v>56.2</v>
      </c>
      <c r="D21" s="75">
        <v>54.6</v>
      </c>
      <c r="E21" s="76">
        <v>32</v>
      </c>
      <c r="F21" s="77">
        <v>16</v>
      </c>
    </row>
    <row r="22" spans="2:6" x14ac:dyDescent="0.25">
      <c r="B22" s="16" t="s">
        <v>33</v>
      </c>
      <c r="C22" s="78">
        <v>70.2</v>
      </c>
      <c r="D22" s="78">
        <v>59.9</v>
      </c>
      <c r="E22" s="79">
        <v>33.6</v>
      </c>
      <c r="F22" s="80">
        <v>22.4</v>
      </c>
    </row>
    <row r="23" spans="2:6" x14ac:dyDescent="0.25">
      <c r="B23" s="13" t="s">
        <v>34</v>
      </c>
      <c r="C23" s="75">
        <v>54</v>
      </c>
      <c r="D23" s="75">
        <v>46.2</v>
      </c>
      <c r="E23" s="76">
        <v>30.9</v>
      </c>
      <c r="F23" s="77">
        <v>17.3</v>
      </c>
    </row>
    <row r="24" spans="2:6" x14ac:dyDescent="0.25">
      <c r="B24" s="16" t="s">
        <v>35</v>
      </c>
      <c r="C24" s="78">
        <v>77.2</v>
      </c>
      <c r="D24" s="78">
        <v>64.8</v>
      </c>
      <c r="E24" s="79">
        <v>60.6</v>
      </c>
      <c r="F24" s="80">
        <v>13.4</v>
      </c>
    </row>
    <row r="25" spans="2:6" x14ac:dyDescent="0.25">
      <c r="B25" s="13" t="s">
        <v>36</v>
      </c>
      <c r="C25" s="75">
        <v>54.4</v>
      </c>
      <c r="D25" s="75">
        <v>51.4</v>
      </c>
      <c r="E25" s="76">
        <v>43.7</v>
      </c>
      <c r="F25" s="77">
        <v>30.7</v>
      </c>
    </row>
    <row r="26" spans="2:6" x14ac:dyDescent="0.25">
      <c r="B26" s="16" t="s">
        <v>37</v>
      </c>
      <c r="C26" s="78">
        <v>53.6</v>
      </c>
      <c r="D26" s="78">
        <v>52.5</v>
      </c>
      <c r="E26" s="79">
        <v>37.799999999999997</v>
      </c>
      <c r="F26" s="80">
        <v>24.1</v>
      </c>
    </row>
    <row r="27" spans="2:6" x14ac:dyDescent="0.25">
      <c r="B27" s="13" t="s">
        <v>38</v>
      </c>
      <c r="C27" s="75">
        <v>40</v>
      </c>
      <c r="D27" s="75">
        <v>45.2</v>
      </c>
      <c r="E27" s="76">
        <v>23</v>
      </c>
      <c r="F27" s="77">
        <v>22.3</v>
      </c>
    </row>
    <row r="28" spans="2:6" x14ac:dyDescent="0.25">
      <c r="B28" s="16" t="s">
        <v>39</v>
      </c>
      <c r="C28" s="78">
        <v>60.6</v>
      </c>
      <c r="D28" s="78">
        <v>45.9</v>
      </c>
      <c r="E28" s="79">
        <v>32.6</v>
      </c>
      <c r="F28" s="80">
        <v>40.4</v>
      </c>
    </row>
    <row r="29" spans="2:6" x14ac:dyDescent="0.25">
      <c r="B29" s="13" t="s">
        <v>40</v>
      </c>
      <c r="C29" s="75">
        <v>70.099999999999994</v>
      </c>
      <c r="D29" s="75">
        <v>51.4</v>
      </c>
      <c r="E29" s="76">
        <v>40.299999999999997</v>
      </c>
      <c r="F29" s="77">
        <v>29.6</v>
      </c>
    </row>
    <row r="30" spans="2:6" ht="15.75" thickBot="1" x14ac:dyDescent="0.3">
      <c r="B30" s="19" t="s">
        <v>41</v>
      </c>
      <c r="C30" s="81">
        <v>40</v>
      </c>
      <c r="D30" s="81">
        <v>40.6</v>
      </c>
      <c r="E30" s="82">
        <v>24.7</v>
      </c>
      <c r="F30" s="83">
        <v>34.5</v>
      </c>
    </row>
    <row r="31" spans="2:6" x14ac:dyDescent="0.25">
      <c r="B31" s="70" t="s">
        <v>75</v>
      </c>
      <c r="C31" s="3"/>
      <c r="D31" s="3"/>
      <c r="E31" s="3"/>
      <c r="F31" s="3"/>
    </row>
    <row r="32" spans="2:6" x14ac:dyDescent="0.25">
      <c r="B32" s="3"/>
      <c r="C32" s="3"/>
      <c r="D32" s="3"/>
      <c r="E32" s="3"/>
      <c r="F32" s="3"/>
    </row>
  </sheetData>
  <mergeCells count="2">
    <mergeCell ref="B4:F4"/>
    <mergeCell ref="B5:C5"/>
  </mergeCells>
  <hyperlinks>
    <hyperlink ref="B2" location="'Índice de cuadros'!A1" display="Índice de cuadro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5"/>
  <sheetViews>
    <sheetView showGridLines="0" workbookViewId="0"/>
  </sheetViews>
  <sheetFormatPr baseColWidth="10" defaultRowHeight="15" x14ac:dyDescent="0.25"/>
  <cols>
    <col min="2" max="2" width="29.5703125" customWidth="1"/>
    <col min="3" max="3" width="15" bestFit="1" customWidth="1"/>
    <col min="4" max="4" width="12.85546875" bestFit="1" customWidth="1"/>
    <col min="5" max="5" width="5" bestFit="1" customWidth="1"/>
    <col min="6" max="6" width="12.140625" bestFit="1" customWidth="1"/>
    <col min="7" max="7" width="12.85546875" bestFit="1" customWidth="1"/>
    <col min="8" max="8" width="5" bestFit="1" customWidth="1"/>
  </cols>
  <sheetData>
    <row r="2" spans="2:8" x14ac:dyDescent="0.25">
      <c r="B2" s="601" t="s">
        <v>7</v>
      </c>
    </row>
    <row r="4" spans="2:8" ht="28.5" customHeight="1" x14ac:dyDescent="0.25">
      <c r="B4" s="948" t="s">
        <v>851</v>
      </c>
      <c r="C4" s="948"/>
      <c r="D4" s="948"/>
      <c r="E4" s="948"/>
      <c r="F4" s="948"/>
      <c r="G4" s="948"/>
      <c r="H4" s="948"/>
    </row>
    <row r="5" spans="2:8" x14ac:dyDescent="0.25">
      <c r="B5" s="84" t="s">
        <v>76</v>
      </c>
      <c r="C5" s="85"/>
      <c r="D5" s="85"/>
      <c r="E5" s="85"/>
      <c r="F5" s="85"/>
      <c r="G5" s="85"/>
      <c r="H5" s="85"/>
    </row>
    <row r="6" spans="2:8" ht="15.75" thickBot="1" x14ac:dyDescent="0.3">
      <c r="B6" s="36"/>
      <c r="C6" s="36"/>
      <c r="D6" s="36"/>
      <c r="E6" s="36"/>
      <c r="F6" s="36"/>
      <c r="G6" s="36"/>
      <c r="H6" s="36"/>
    </row>
    <row r="7" spans="2:8" x14ac:dyDescent="0.25">
      <c r="B7" s="949" t="s">
        <v>77</v>
      </c>
      <c r="C7" s="951" t="s">
        <v>78</v>
      </c>
      <c r="D7" s="951"/>
      <c r="E7" s="951"/>
      <c r="F7" s="951" t="s">
        <v>79</v>
      </c>
      <c r="G7" s="951"/>
      <c r="H7" s="952"/>
    </row>
    <row r="8" spans="2:8" x14ac:dyDescent="0.25">
      <c r="B8" s="950"/>
      <c r="C8" s="86" t="s">
        <v>80</v>
      </c>
      <c r="D8" s="86" t="s">
        <v>81</v>
      </c>
      <c r="E8" s="86"/>
      <c r="F8" s="86" t="s">
        <v>80</v>
      </c>
      <c r="G8" s="86" t="s">
        <v>81</v>
      </c>
      <c r="H8" s="87"/>
    </row>
    <row r="9" spans="2:8" x14ac:dyDescent="0.25">
      <c r="B9" s="88" t="s">
        <v>10</v>
      </c>
      <c r="C9" s="88" t="s">
        <v>11</v>
      </c>
      <c r="D9" s="88" t="s">
        <v>12</v>
      </c>
      <c r="E9" s="88" t="s">
        <v>13</v>
      </c>
      <c r="F9" s="88" t="s">
        <v>14</v>
      </c>
      <c r="G9" s="88" t="s">
        <v>15</v>
      </c>
      <c r="H9" s="89" t="s">
        <v>16</v>
      </c>
    </row>
    <row r="10" spans="2:8" x14ac:dyDescent="0.25">
      <c r="B10" s="90" t="s">
        <v>21</v>
      </c>
      <c r="C10" s="91">
        <v>6.11</v>
      </c>
      <c r="D10" s="91">
        <v>9.2742078587933659E-3</v>
      </c>
      <c r="E10" s="92"/>
      <c r="F10" s="91">
        <v>44.28</v>
      </c>
      <c r="G10" s="91">
        <v>1.9908437354580834E-2</v>
      </c>
      <c r="H10" s="93"/>
    </row>
    <row r="11" spans="2:8" x14ac:dyDescent="0.25">
      <c r="B11" s="94" t="s">
        <v>82</v>
      </c>
      <c r="C11" s="95">
        <v>2.8767419999999997</v>
      </c>
      <c r="D11" s="95">
        <v>0.69100000000000006</v>
      </c>
      <c r="E11" s="95"/>
      <c r="F11" s="95">
        <v>24.33296</v>
      </c>
      <c r="G11" s="95">
        <v>2.06</v>
      </c>
      <c r="H11" s="96"/>
    </row>
    <row r="12" spans="2:8" x14ac:dyDescent="0.25">
      <c r="B12" s="97" t="s">
        <v>83</v>
      </c>
      <c r="C12" s="66">
        <v>4.6196769999999994</v>
      </c>
      <c r="D12" s="66">
        <v>0.95700000000000007</v>
      </c>
      <c r="E12" s="66"/>
      <c r="F12" s="66">
        <v>29.960954999999998</v>
      </c>
      <c r="G12" s="66">
        <v>1.9800000000000002</v>
      </c>
      <c r="H12" s="67"/>
    </row>
    <row r="13" spans="2:8" x14ac:dyDescent="0.25">
      <c r="B13" s="94" t="s">
        <v>84</v>
      </c>
      <c r="C13" s="95">
        <v>12.666801</v>
      </c>
      <c r="D13" s="95">
        <v>1.1400000000000001</v>
      </c>
      <c r="E13" s="95"/>
      <c r="F13" s="95">
        <v>53.889098999999995</v>
      </c>
      <c r="G13" s="95">
        <v>1.4200000000000002</v>
      </c>
      <c r="H13" s="96"/>
    </row>
    <row r="14" spans="2:8" x14ac:dyDescent="0.25">
      <c r="B14" s="97" t="s">
        <v>85</v>
      </c>
      <c r="C14" s="66">
        <v>6.2286969999999995</v>
      </c>
      <c r="D14" s="66">
        <v>1.4200000000000002</v>
      </c>
      <c r="E14" s="66"/>
      <c r="F14" s="66">
        <v>35.028861999999997</v>
      </c>
      <c r="G14" s="66">
        <v>2.6</v>
      </c>
      <c r="H14" s="67"/>
    </row>
    <row r="15" spans="2:8" x14ac:dyDescent="0.25">
      <c r="B15" s="94" t="s">
        <v>86</v>
      </c>
      <c r="C15" s="95">
        <v>7.6015460000000008</v>
      </c>
      <c r="D15" s="95">
        <v>1.24</v>
      </c>
      <c r="E15" s="95"/>
      <c r="F15" s="95">
        <v>43.371588000000003</v>
      </c>
      <c r="G15" s="95">
        <v>2.58</v>
      </c>
      <c r="H15" s="96"/>
    </row>
    <row r="16" spans="2:8" x14ac:dyDescent="0.25">
      <c r="B16" s="97" t="s">
        <v>87</v>
      </c>
      <c r="C16" s="66">
        <v>15.714789000000001</v>
      </c>
      <c r="D16" s="66">
        <v>1.76</v>
      </c>
      <c r="E16" s="66"/>
      <c r="F16" s="66">
        <v>56.253527000000005</v>
      </c>
      <c r="G16" s="66">
        <v>2.33</v>
      </c>
      <c r="H16" s="67"/>
    </row>
    <row r="17" spans="2:8" x14ac:dyDescent="0.25">
      <c r="B17" s="94" t="s">
        <v>88</v>
      </c>
      <c r="C17" s="95">
        <v>6.7138749999999998</v>
      </c>
      <c r="D17" s="95">
        <v>0.92200000000000004</v>
      </c>
      <c r="E17" s="95"/>
      <c r="F17" s="95">
        <v>38.473035000000003</v>
      </c>
      <c r="G17" s="95">
        <v>1.8800000000000001</v>
      </c>
      <c r="H17" s="96"/>
    </row>
    <row r="18" spans="2:8" x14ac:dyDescent="0.25">
      <c r="B18" s="97" t="s">
        <v>89</v>
      </c>
      <c r="C18" s="66">
        <v>11.215296</v>
      </c>
      <c r="D18" s="66">
        <v>1.24</v>
      </c>
      <c r="E18" s="66"/>
      <c r="F18" s="66">
        <v>49.672239000000005</v>
      </c>
      <c r="G18" s="66">
        <v>1.8399999999999999</v>
      </c>
      <c r="H18" s="67"/>
    </row>
    <row r="19" spans="2:8" x14ac:dyDescent="0.25">
      <c r="B19" s="90" t="s">
        <v>22</v>
      </c>
      <c r="C19" s="91">
        <v>11.4</v>
      </c>
      <c r="D19" s="91">
        <v>1.8976702465880374E-2</v>
      </c>
      <c r="E19" s="92"/>
      <c r="F19" s="91">
        <v>62.14</v>
      </c>
      <c r="G19" s="91">
        <v>3.6288933091854506E-2</v>
      </c>
      <c r="H19" s="93"/>
    </row>
    <row r="20" spans="2:8" x14ac:dyDescent="0.25">
      <c r="B20" s="94" t="s">
        <v>90</v>
      </c>
      <c r="C20" s="95">
        <v>9.2697470000000006</v>
      </c>
      <c r="D20" s="95">
        <v>2.4</v>
      </c>
      <c r="E20" s="95" t="s">
        <v>91</v>
      </c>
      <c r="F20" s="95">
        <v>54.047851999999999</v>
      </c>
      <c r="G20" s="95">
        <v>4.75</v>
      </c>
      <c r="H20" s="96"/>
    </row>
    <row r="21" spans="2:8" x14ac:dyDescent="0.25">
      <c r="B21" s="97" t="s">
        <v>92</v>
      </c>
      <c r="C21" s="66">
        <v>7.0453869999999998</v>
      </c>
      <c r="D21" s="66">
        <v>3.5999999999999996</v>
      </c>
      <c r="E21" s="66" t="s">
        <v>91</v>
      </c>
      <c r="F21" s="66">
        <v>55.162573999999999</v>
      </c>
      <c r="G21" s="66">
        <v>8.36</v>
      </c>
      <c r="H21" s="67" t="s">
        <v>91</v>
      </c>
    </row>
    <row r="22" spans="2:8" x14ac:dyDescent="0.25">
      <c r="B22" s="94" t="s">
        <v>93</v>
      </c>
      <c r="C22" s="95">
        <v>4.6381810000000003</v>
      </c>
      <c r="D22" s="95">
        <v>1.94</v>
      </c>
      <c r="E22" s="95" t="s">
        <v>91</v>
      </c>
      <c r="F22" s="95">
        <v>46.422565999999996</v>
      </c>
      <c r="G22" s="95">
        <v>6.419999999999999</v>
      </c>
      <c r="H22" s="96" t="s">
        <v>91</v>
      </c>
    </row>
    <row r="23" spans="2:8" x14ac:dyDescent="0.25">
      <c r="B23" s="97" t="s">
        <v>94</v>
      </c>
      <c r="C23" s="66">
        <v>20.910548000000002</v>
      </c>
      <c r="D23" s="66">
        <v>4.24</v>
      </c>
      <c r="E23" s="66"/>
      <c r="F23" s="66">
        <v>71.952826999999999</v>
      </c>
      <c r="G23" s="66">
        <v>3.34</v>
      </c>
      <c r="H23" s="67"/>
    </row>
    <row r="24" spans="2:8" x14ac:dyDescent="0.25">
      <c r="B24" s="94" t="s">
        <v>95</v>
      </c>
      <c r="C24" s="95">
        <v>21.251274000000002</v>
      </c>
      <c r="D24" s="95">
        <v>6.87</v>
      </c>
      <c r="E24" s="95" t="s">
        <v>96</v>
      </c>
      <c r="F24" s="95">
        <v>78.426113999999998</v>
      </c>
      <c r="G24" s="95">
        <v>6.2700000000000005</v>
      </c>
      <c r="H24" s="96" t="s">
        <v>97</v>
      </c>
    </row>
    <row r="25" spans="2:8" x14ac:dyDescent="0.25">
      <c r="B25" s="97" t="s">
        <v>98</v>
      </c>
      <c r="C25" s="66">
        <v>0.91219600000000001</v>
      </c>
      <c r="D25" s="66">
        <v>2.9499999999999997</v>
      </c>
      <c r="E25" s="66" t="s">
        <v>96</v>
      </c>
      <c r="F25" s="66">
        <v>26.063393000000001</v>
      </c>
      <c r="G25" s="66">
        <v>16.5</v>
      </c>
      <c r="H25" s="96" t="s">
        <v>96</v>
      </c>
    </row>
    <row r="26" spans="2:8" x14ac:dyDescent="0.25">
      <c r="B26" s="94" t="s">
        <v>99</v>
      </c>
      <c r="C26" s="95">
        <v>13.491837</v>
      </c>
      <c r="D26" s="95">
        <v>4.3099999999999996</v>
      </c>
      <c r="E26" s="95" t="s">
        <v>91</v>
      </c>
      <c r="F26" s="95">
        <v>65.747312999999991</v>
      </c>
      <c r="G26" s="95">
        <v>5.67</v>
      </c>
      <c r="H26" s="96"/>
    </row>
    <row r="27" spans="2:8" x14ac:dyDescent="0.25">
      <c r="B27" s="97" t="s">
        <v>100</v>
      </c>
      <c r="C27" s="66">
        <v>21.102985</v>
      </c>
      <c r="D27" s="66">
        <v>9.92</v>
      </c>
      <c r="E27" s="66" t="s">
        <v>96</v>
      </c>
      <c r="F27" s="66">
        <v>77.694738000000001</v>
      </c>
      <c r="G27" s="66">
        <v>8.27</v>
      </c>
      <c r="H27" s="67" t="s">
        <v>96</v>
      </c>
    </row>
    <row r="28" spans="2:8" x14ac:dyDescent="0.25">
      <c r="B28" s="94" t="s">
        <v>101</v>
      </c>
      <c r="C28" s="95">
        <v>4.6466889999999994</v>
      </c>
      <c r="D28" s="95">
        <v>3.1199999999999997</v>
      </c>
      <c r="E28" s="95" t="s">
        <v>91</v>
      </c>
      <c r="F28" s="95">
        <v>46.524307999999998</v>
      </c>
      <c r="G28" s="95">
        <v>9.6199999999999992</v>
      </c>
      <c r="H28" s="96" t="s">
        <v>91</v>
      </c>
    </row>
    <row r="29" spans="2:8" x14ac:dyDescent="0.25">
      <c r="B29" s="97" t="s">
        <v>102</v>
      </c>
      <c r="C29" s="66">
        <v>4.0540270000000005</v>
      </c>
      <c r="D29" s="66">
        <v>3.3099999999999996</v>
      </c>
      <c r="E29" s="66" t="s">
        <v>96</v>
      </c>
      <c r="F29" s="66">
        <v>46.798897000000004</v>
      </c>
      <c r="G29" s="66">
        <v>9.44</v>
      </c>
      <c r="H29" s="67" t="s">
        <v>96</v>
      </c>
    </row>
    <row r="30" spans="2:8" x14ac:dyDescent="0.25">
      <c r="B30" s="98" t="s">
        <v>103</v>
      </c>
      <c r="C30" s="99">
        <v>9.7760420000000003</v>
      </c>
      <c r="D30" s="99">
        <v>9.879999999999999</v>
      </c>
      <c r="E30" s="99" t="s">
        <v>96</v>
      </c>
      <c r="F30" s="99">
        <v>74.635417000000004</v>
      </c>
      <c r="G30" s="99">
        <v>13.4</v>
      </c>
      <c r="H30" s="100" t="s">
        <v>96</v>
      </c>
    </row>
    <row r="31" spans="2:8" x14ac:dyDescent="0.25">
      <c r="B31" s="90" t="s">
        <v>23</v>
      </c>
      <c r="C31" s="91">
        <v>16.37</v>
      </c>
      <c r="D31" s="91">
        <v>5.6942540406628848E-2</v>
      </c>
      <c r="E31" s="101"/>
      <c r="F31" s="91">
        <v>78.680000000000007</v>
      </c>
      <c r="G31" s="91">
        <v>8.2244816861770584E-2</v>
      </c>
      <c r="H31" s="102"/>
    </row>
    <row r="32" spans="2:8" x14ac:dyDescent="0.25">
      <c r="B32" s="94" t="s">
        <v>23</v>
      </c>
      <c r="C32" s="95">
        <v>19.761676999999999</v>
      </c>
      <c r="D32" s="95">
        <v>1.72</v>
      </c>
      <c r="E32" s="95"/>
      <c r="F32" s="95">
        <v>74.308094999999994</v>
      </c>
      <c r="G32" s="95">
        <v>1.44</v>
      </c>
      <c r="H32" s="96"/>
    </row>
    <row r="33" spans="2:8" x14ac:dyDescent="0.25">
      <c r="B33" s="97" t="s">
        <v>104</v>
      </c>
      <c r="C33" s="66">
        <v>13.455058000000001</v>
      </c>
      <c r="D33" s="66">
        <v>1.8800000000000001</v>
      </c>
      <c r="E33" s="66"/>
      <c r="F33" s="66">
        <v>76.685047999999995</v>
      </c>
      <c r="G33" s="66">
        <v>1.81</v>
      </c>
      <c r="H33" s="67"/>
    </row>
    <row r="34" spans="2:8" x14ac:dyDescent="0.25">
      <c r="B34" s="94" t="s">
        <v>105</v>
      </c>
      <c r="C34" s="95">
        <v>17.297718</v>
      </c>
      <c r="D34" s="95">
        <v>1.4200000000000002</v>
      </c>
      <c r="E34" s="95"/>
      <c r="F34" s="95">
        <v>79.328844000000004</v>
      </c>
      <c r="G34" s="95">
        <v>1.2</v>
      </c>
      <c r="H34" s="96"/>
    </row>
    <row r="35" spans="2:8" x14ac:dyDescent="0.25">
      <c r="B35" s="97" t="s">
        <v>106</v>
      </c>
      <c r="C35" s="66">
        <v>7.0044140000000006</v>
      </c>
      <c r="D35" s="66">
        <v>1.35</v>
      </c>
      <c r="E35" s="66"/>
      <c r="F35" s="66">
        <v>60.703955000000001</v>
      </c>
      <c r="G35" s="66">
        <v>2.5299999999999998</v>
      </c>
      <c r="H35" s="67"/>
    </row>
    <row r="36" spans="2:8" x14ac:dyDescent="0.25">
      <c r="B36" s="94" t="s">
        <v>107</v>
      </c>
      <c r="C36" s="95">
        <v>27.755489000000001</v>
      </c>
      <c r="D36" s="95">
        <v>2.54</v>
      </c>
      <c r="E36" s="95"/>
      <c r="F36" s="95">
        <v>83.045888000000005</v>
      </c>
      <c r="G36" s="95">
        <v>1.76</v>
      </c>
      <c r="H36" s="96"/>
    </row>
    <row r="37" spans="2:8" x14ac:dyDescent="0.25">
      <c r="B37" s="97" t="s">
        <v>108</v>
      </c>
      <c r="C37" s="66">
        <v>20.959351000000002</v>
      </c>
      <c r="D37" s="66">
        <v>1.2</v>
      </c>
      <c r="E37" s="66"/>
      <c r="F37" s="66">
        <v>75.101957999999996</v>
      </c>
      <c r="G37" s="66">
        <v>1.2</v>
      </c>
      <c r="H37" s="67"/>
    </row>
    <row r="38" spans="2:8" x14ac:dyDescent="0.25">
      <c r="B38" s="94" t="s">
        <v>109</v>
      </c>
      <c r="C38" s="95">
        <v>9.6085279999999997</v>
      </c>
      <c r="D38" s="95">
        <v>1.04</v>
      </c>
      <c r="E38" s="95"/>
      <c r="F38" s="95">
        <v>62.808962999999999</v>
      </c>
      <c r="G38" s="95">
        <v>2.02</v>
      </c>
      <c r="H38" s="96"/>
    </row>
    <row r="39" spans="2:8" x14ac:dyDescent="0.25">
      <c r="B39" s="97" t="s">
        <v>110</v>
      </c>
      <c r="C39" s="66">
        <v>31.056529999999999</v>
      </c>
      <c r="D39" s="66">
        <v>2.56</v>
      </c>
      <c r="E39" s="66"/>
      <c r="F39" s="66">
        <v>77.619601000000003</v>
      </c>
      <c r="G39" s="66">
        <v>2.8400000000000003</v>
      </c>
      <c r="H39" s="67"/>
    </row>
    <row r="40" spans="2:8" x14ac:dyDescent="0.25">
      <c r="B40" s="94" t="s">
        <v>111</v>
      </c>
      <c r="C40" s="95">
        <v>11.577819</v>
      </c>
      <c r="D40" s="95">
        <v>2.13</v>
      </c>
      <c r="E40" s="95"/>
      <c r="F40" s="95">
        <v>78.167462</v>
      </c>
      <c r="G40" s="95">
        <v>2.59</v>
      </c>
      <c r="H40" s="96"/>
    </row>
    <row r="41" spans="2:8" x14ac:dyDescent="0.25">
      <c r="B41" s="97" t="s">
        <v>112</v>
      </c>
      <c r="C41" s="66">
        <v>5.7136019999999998</v>
      </c>
      <c r="D41" s="66">
        <v>1.6199999999999999</v>
      </c>
      <c r="E41" s="66" t="s">
        <v>96</v>
      </c>
      <c r="F41" s="66">
        <v>61.587683000000006</v>
      </c>
      <c r="G41" s="66">
        <v>4.9799999999999995</v>
      </c>
      <c r="H41" s="67" t="s">
        <v>97</v>
      </c>
    </row>
    <row r="42" spans="2:8" x14ac:dyDescent="0.25">
      <c r="B42" s="94" t="s">
        <v>113</v>
      </c>
      <c r="C42" s="95">
        <v>16.590476000000002</v>
      </c>
      <c r="D42" s="95">
        <v>1.71</v>
      </c>
      <c r="E42" s="95"/>
      <c r="F42" s="95">
        <v>73.349097999999998</v>
      </c>
      <c r="G42" s="95">
        <v>1.69</v>
      </c>
      <c r="H42" s="96"/>
    </row>
    <row r="43" spans="2:8" x14ac:dyDescent="0.25">
      <c r="B43" s="97" t="s">
        <v>114</v>
      </c>
      <c r="C43" s="66">
        <v>24.445784</v>
      </c>
      <c r="D43" s="66">
        <v>2.15</v>
      </c>
      <c r="E43" s="66"/>
      <c r="F43" s="66">
        <v>78.677485000000004</v>
      </c>
      <c r="G43" s="66">
        <v>1.71</v>
      </c>
      <c r="H43" s="67"/>
    </row>
    <row r="44" spans="2:8" x14ac:dyDescent="0.25">
      <c r="B44" s="94" t="s">
        <v>115</v>
      </c>
      <c r="C44" s="95">
        <v>20.050702000000001</v>
      </c>
      <c r="D44" s="95">
        <v>2.73</v>
      </c>
      <c r="E44" s="95"/>
      <c r="F44" s="95">
        <v>78.286934000000002</v>
      </c>
      <c r="G44" s="95">
        <v>2.4500000000000002</v>
      </c>
      <c r="H44" s="96"/>
    </row>
    <row r="45" spans="2:8" x14ac:dyDescent="0.25">
      <c r="B45" s="97" t="s">
        <v>116</v>
      </c>
      <c r="C45" s="66">
        <v>17.140646</v>
      </c>
      <c r="D45" s="66">
        <v>3.0700000000000003</v>
      </c>
      <c r="E45" s="66"/>
      <c r="F45" s="66">
        <v>78.218276000000003</v>
      </c>
      <c r="G45" s="66">
        <v>3.15</v>
      </c>
      <c r="H45" s="67"/>
    </row>
    <row r="46" spans="2:8" x14ac:dyDescent="0.25">
      <c r="B46" s="94" t="s">
        <v>117</v>
      </c>
      <c r="C46" s="95">
        <v>11.587144</v>
      </c>
      <c r="D46" s="95">
        <v>1.8499999999999999</v>
      </c>
      <c r="E46" s="95"/>
      <c r="F46" s="95">
        <v>72.471715000000003</v>
      </c>
      <c r="G46" s="95">
        <v>2.02</v>
      </c>
      <c r="H46" s="96"/>
    </row>
    <row r="47" spans="2:8" x14ac:dyDescent="0.25">
      <c r="B47" s="97" t="s">
        <v>118</v>
      </c>
      <c r="C47" s="66">
        <v>21.734891999999999</v>
      </c>
      <c r="D47" s="66">
        <v>3.17</v>
      </c>
      <c r="E47" s="66"/>
      <c r="F47" s="66">
        <v>67.279191999999995</v>
      </c>
      <c r="G47" s="66">
        <v>2.9899999999999998</v>
      </c>
      <c r="H47" s="67"/>
    </row>
    <row r="48" spans="2:8" x14ac:dyDescent="0.25">
      <c r="B48" s="90" t="s">
        <v>24</v>
      </c>
      <c r="C48" s="91">
        <v>3.04</v>
      </c>
      <c r="D48" s="91">
        <v>3.0391971677295043E-2</v>
      </c>
      <c r="E48" s="101"/>
      <c r="F48" s="91">
        <v>47.37</v>
      </c>
      <c r="G48" s="91">
        <v>0.11688830666355796</v>
      </c>
      <c r="H48" s="102"/>
    </row>
    <row r="49" spans="2:8" x14ac:dyDescent="0.25">
      <c r="B49" s="94" t="s">
        <v>24</v>
      </c>
      <c r="C49" s="95">
        <v>5.4895630000000004</v>
      </c>
      <c r="D49" s="95">
        <v>0.53699999999999992</v>
      </c>
      <c r="E49" s="95"/>
      <c r="F49" s="95">
        <v>53.506957</v>
      </c>
      <c r="G49" s="95">
        <v>1.35</v>
      </c>
      <c r="H49" s="96"/>
    </row>
    <row r="50" spans="2:8" x14ac:dyDescent="0.25">
      <c r="B50" s="97" t="s">
        <v>119</v>
      </c>
      <c r="C50" s="66">
        <v>4.9128860000000003</v>
      </c>
      <c r="D50" s="66">
        <v>0.52600000000000002</v>
      </c>
      <c r="E50" s="66"/>
      <c r="F50" s="66">
        <v>51.733949999999993</v>
      </c>
      <c r="G50" s="66">
        <v>1.47</v>
      </c>
      <c r="H50" s="67"/>
    </row>
    <row r="51" spans="2:8" x14ac:dyDescent="0.25">
      <c r="B51" s="94" t="s">
        <v>120</v>
      </c>
      <c r="C51" s="95">
        <v>1.403637</v>
      </c>
      <c r="D51" s="95">
        <v>0.49899999999999994</v>
      </c>
      <c r="E51" s="95" t="s">
        <v>91</v>
      </c>
      <c r="F51" s="95">
        <v>28.522641999999998</v>
      </c>
      <c r="G51" s="95">
        <v>1.52</v>
      </c>
      <c r="H51" s="96"/>
    </row>
    <row r="52" spans="2:8" x14ac:dyDescent="0.25">
      <c r="B52" s="97" t="s">
        <v>121</v>
      </c>
      <c r="C52" s="66">
        <v>9.2215920000000011</v>
      </c>
      <c r="D52" s="66">
        <v>0.90700000000000003</v>
      </c>
      <c r="E52" s="66"/>
      <c r="F52" s="66">
        <v>68.322514999999996</v>
      </c>
      <c r="G52" s="66">
        <v>1.73</v>
      </c>
      <c r="H52" s="67"/>
    </row>
    <row r="53" spans="2:8" x14ac:dyDescent="0.25">
      <c r="B53" s="94" t="s">
        <v>122</v>
      </c>
      <c r="C53" s="95">
        <v>6.4778479999999998</v>
      </c>
      <c r="D53" s="95">
        <v>0.61899999999999999</v>
      </c>
      <c r="E53" s="95"/>
      <c r="F53" s="95">
        <v>56.145995000000006</v>
      </c>
      <c r="G53" s="95">
        <v>1.8399999999999999</v>
      </c>
      <c r="H53" s="96"/>
    </row>
    <row r="54" spans="2:8" x14ac:dyDescent="0.25">
      <c r="B54" s="97" t="s">
        <v>123</v>
      </c>
      <c r="C54" s="66">
        <v>2.8710200000000001</v>
      </c>
      <c r="D54" s="66">
        <v>1.02</v>
      </c>
      <c r="E54" s="66" t="s">
        <v>91</v>
      </c>
      <c r="F54" s="66">
        <v>34.58314</v>
      </c>
      <c r="G54" s="66">
        <v>2.75</v>
      </c>
      <c r="H54" s="67"/>
    </row>
    <row r="55" spans="2:8" x14ac:dyDescent="0.25">
      <c r="B55" s="94" t="s">
        <v>124</v>
      </c>
      <c r="C55" s="95">
        <v>3.5285200000000003</v>
      </c>
      <c r="D55" s="95">
        <v>1.48</v>
      </c>
      <c r="E55" s="95" t="s">
        <v>91</v>
      </c>
      <c r="F55" s="95">
        <v>34.572704000000002</v>
      </c>
      <c r="G55" s="95">
        <v>2.91</v>
      </c>
      <c r="H55" s="96"/>
    </row>
    <row r="56" spans="2:8" x14ac:dyDescent="0.25">
      <c r="B56" s="97" t="s">
        <v>125</v>
      </c>
      <c r="C56" s="66">
        <v>16.166339000000001</v>
      </c>
      <c r="D56" s="66">
        <v>1.3299999999999998</v>
      </c>
      <c r="E56" s="66"/>
      <c r="F56" s="66">
        <v>74.935563999999999</v>
      </c>
      <c r="G56" s="66">
        <v>2.04</v>
      </c>
      <c r="H56" s="67"/>
    </row>
    <row r="57" spans="2:8" x14ac:dyDescent="0.25">
      <c r="B57" s="94" t="s">
        <v>126</v>
      </c>
      <c r="C57" s="95">
        <v>1.3926289999999999</v>
      </c>
      <c r="D57" s="95">
        <v>0.48900000000000005</v>
      </c>
      <c r="E57" s="95" t="s">
        <v>91</v>
      </c>
      <c r="F57" s="95">
        <v>23.947011</v>
      </c>
      <c r="G57" s="95">
        <v>1.5699999999999998</v>
      </c>
      <c r="H57" s="96"/>
    </row>
    <row r="58" spans="2:8" x14ac:dyDescent="0.25">
      <c r="B58" s="97" t="s">
        <v>127</v>
      </c>
      <c r="C58" s="66">
        <v>2.211306</v>
      </c>
      <c r="D58" s="66">
        <v>1.02</v>
      </c>
      <c r="E58" s="66" t="s">
        <v>91</v>
      </c>
      <c r="F58" s="66">
        <v>23.853778000000002</v>
      </c>
      <c r="G58" s="66">
        <v>2.9499999999999997</v>
      </c>
      <c r="H58" s="67" t="s">
        <v>91</v>
      </c>
    </row>
    <row r="59" spans="2:8" x14ac:dyDescent="0.25">
      <c r="B59" s="94" t="s">
        <v>128</v>
      </c>
      <c r="C59" s="95">
        <v>3.0569140000000004</v>
      </c>
      <c r="D59" s="95">
        <v>0.55399999999999994</v>
      </c>
      <c r="E59" s="95"/>
      <c r="F59" s="95">
        <v>45.244048999999997</v>
      </c>
      <c r="G59" s="95">
        <v>1.63</v>
      </c>
      <c r="H59" s="96"/>
    </row>
    <row r="60" spans="2:8" x14ac:dyDescent="0.25">
      <c r="B60" s="97" t="s">
        <v>129</v>
      </c>
      <c r="C60" s="66">
        <v>2.7712659999999998</v>
      </c>
      <c r="D60" s="66">
        <v>0.59799999999999998</v>
      </c>
      <c r="E60" s="66"/>
      <c r="F60" s="66">
        <v>40.952524000000004</v>
      </c>
      <c r="G60" s="66">
        <v>1.91</v>
      </c>
      <c r="H60" s="67"/>
    </row>
    <row r="61" spans="2:8" x14ac:dyDescent="0.25">
      <c r="B61" s="94" t="s">
        <v>130</v>
      </c>
      <c r="C61" s="95">
        <v>4.9489879999999999</v>
      </c>
      <c r="D61" s="95">
        <v>0.77900000000000003</v>
      </c>
      <c r="E61" s="95"/>
      <c r="F61" s="95">
        <v>44.898175999999999</v>
      </c>
      <c r="G61" s="95">
        <v>1.53</v>
      </c>
      <c r="H61" s="96"/>
    </row>
    <row r="62" spans="2:8" x14ac:dyDescent="0.25">
      <c r="B62" s="90" t="s">
        <v>25</v>
      </c>
      <c r="C62" s="91">
        <v>14.27</v>
      </c>
      <c r="D62" s="91">
        <v>4.6478668882722708E-2</v>
      </c>
      <c r="E62" s="101"/>
      <c r="F62" s="91">
        <v>62.61</v>
      </c>
      <c r="G62" s="91">
        <v>7.2611797819144022E-2</v>
      </c>
      <c r="H62" s="102"/>
    </row>
    <row r="63" spans="2:8" x14ac:dyDescent="0.25">
      <c r="B63" s="94" t="s">
        <v>131</v>
      </c>
      <c r="C63" s="95">
        <v>11.051478000000001</v>
      </c>
      <c r="D63" s="95">
        <v>1.39</v>
      </c>
      <c r="E63" s="95"/>
      <c r="F63" s="95">
        <v>61.366875</v>
      </c>
      <c r="G63" s="95">
        <v>0.91599999999999993</v>
      </c>
      <c r="H63" s="96"/>
    </row>
    <row r="64" spans="2:8" x14ac:dyDescent="0.25">
      <c r="B64" s="97" t="s">
        <v>132</v>
      </c>
      <c r="C64" s="66">
        <v>6.0327459999999995</v>
      </c>
      <c r="D64" s="66">
        <v>1.31</v>
      </c>
      <c r="E64" s="66"/>
      <c r="F64" s="66">
        <v>54.203719999999997</v>
      </c>
      <c r="G64" s="66">
        <v>0.96699999999999997</v>
      </c>
      <c r="H64" s="67"/>
    </row>
    <row r="65" spans="2:8" x14ac:dyDescent="0.25">
      <c r="B65" s="94" t="s">
        <v>133</v>
      </c>
      <c r="C65" s="95">
        <v>8.7230859999999986</v>
      </c>
      <c r="D65" s="95">
        <v>1.7500000000000002</v>
      </c>
      <c r="E65" s="95"/>
      <c r="F65" s="95">
        <v>45.464824999999998</v>
      </c>
      <c r="G65" s="95">
        <v>1.44</v>
      </c>
      <c r="H65" s="96"/>
    </row>
    <row r="66" spans="2:8" x14ac:dyDescent="0.25">
      <c r="B66" s="97" t="s">
        <v>134</v>
      </c>
      <c r="C66" s="66">
        <v>10.473659</v>
      </c>
      <c r="D66" s="66">
        <v>1.49</v>
      </c>
      <c r="E66" s="66"/>
      <c r="F66" s="66">
        <v>56.203631000000001</v>
      </c>
      <c r="G66" s="66">
        <v>1.1400000000000001</v>
      </c>
      <c r="H66" s="67"/>
    </row>
    <row r="67" spans="2:8" x14ac:dyDescent="0.25">
      <c r="B67" s="94" t="s">
        <v>135</v>
      </c>
      <c r="C67" s="95">
        <v>11.07511</v>
      </c>
      <c r="D67" s="95">
        <v>1.82</v>
      </c>
      <c r="E67" s="95"/>
      <c r="F67" s="95">
        <v>63.817617000000006</v>
      </c>
      <c r="G67" s="95">
        <v>1.69</v>
      </c>
      <c r="H67" s="96"/>
    </row>
    <row r="68" spans="2:8" x14ac:dyDescent="0.25">
      <c r="B68" s="97" t="s">
        <v>136</v>
      </c>
      <c r="C68" s="66">
        <v>15.967187999999998</v>
      </c>
      <c r="D68" s="66">
        <v>1.78</v>
      </c>
      <c r="E68" s="66"/>
      <c r="F68" s="66">
        <v>61.339668000000003</v>
      </c>
      <c r="G68" s="66">
        <v>1.22</v>
      </c>
      <c r="H68" s="67"/>
    </row>
    <row r="69" spans="2:8" x14ac:dyDescent="0.25">
      <c r="B69" s="94" t="s">
        <v>137</v>
      </c>
      <c r="C69" s="95">
        <v>19.637544999999999</v>
      </c>
      <c r="D69" s="95">
        <v>2.5700000000000003</v>
      </c>
      <c r="E69" s="95"/>
      <c r="F69" s="95">
        <v>70.857539000000003</v>
      </c>
      <c r="G69" s="95">
        <v>1.7999999999999998</v>
      </c>
      <c r="H69" s="96"/>
    </row>
    <row r="70" spans="2:8" x14ac:dyDescent="0.25">
      <c r="B70" s="97" t="s">
        <v>138</v>
      </c>
      <c r="C70" s="66">
        <v>15.937067999999998</v>
      </c>
      <c r="D70" s="66">
        <v>1.17</v>
      </c>
      <c r="E70" s="66"/>
      <c r="F70" s="66">
        <v>62.744628000000006</v>
      </c>
      <c r="G70" s="66">
        <v>0.73499999999999999</v>
      </c>
      <c r="H70" s="67"/>
    </row>
    <row r="71" spans="2:8" x14ac:dyDescent="0.25">
      <c r="B71" s="94" t="s">
        <v>139</v>
      </c>
      <c r="C71" s="95">
        <v>13.837131999999999</v>
      </c>
      <c r="D71" s="95">
        <v>1.32</v>
      </c>
      <c r="E71" s="95"/>
      <c r="F71" s="95">
        <v>64.905552999999998</v>
      </c>
      <c r="G71" s="95">
        <v>1.04</v>
      </c>
      <c r="H71" s="96"/>
    </row>
    <row r="72" spans="2:8" x14ac:dyDescent="0.25">
      <c r="B72" s="97" t="s">
        <v>140</v>
      </c>
      <c r="C72" s="66">
        <v>19.356222000000002</v>
      </c>
      <c r="D72" s="66">
        <v>1.5</v>
      </c>
      <c r="E72" s="66"/>
      <c r="F72" s="66">
        <v>66.888245999999995</v>
      </c>
      <c r="G72" s="66">
        <v>1.0999999999999999</v>
      </c>
      <c r="H72" s="67"/>
    </row>
    <row r="73" spans="2:8" x14ac:dyDescent="0.25">
      <c r="B73" s="94" t="s">
        <v>141</v>
      </c>
      <c r="C73" s="95">
        <v>10.248743000000001</v>
      </c>
      <c r="D73" s="95">
        <v>1.67</v>
      </c>
      <c r="E73" s="95"/>
      <c r="F73" s="95">
        <v>61.384534999999993</v>
      </c>
      <c r="G73" s="95">
        <v>1.52</v>
      </c>
      <c r="H73" s="96"/>
    </row>
    <row r="74" spans="2:8" x14ac:dyDescent="0.25">
      <c r="B74" s="97" t="s">
        <v>142</v>
      </c>
      <c r="C74" s="66">
        <v>8.1220809999999997</v>
      </c>
      <c r="D74" s="66">
        <v>1.7500000000000002</v>
      </c>
      <c r="E74" s="66"/>
      <c r="F74" s="66">
        <v>47.677996999999998</v>
      </c>
      <c r="G74" s="66">
        <v>1.24</v>
      </c>
      <c r="H74" s="67"/>
    </row>
    <row r="75" spans="2:8" x14ac:dyDescent="0.25">
      <c r="B75" s="94" t="s">
        <v>143</v>
      </c>
      <c r="C75" s="95">
        <v>15.409234999999999</v>
      </c>
      <c r="D75" s="95">
        <v>1.7399999999999998</v>
      </c>
      <c r="E75" s="95"/>
      <c r="F75" s="95">
        <v>69.707682000000005</v>
      </c>
      <c r="G75" s="95">
        <v>1.2</v>
      </c>
      <c r="H75" s="96"/>
    </row>
    <row r="76" spans="2:8" x14ac:dyDescent="0.25">
      <c r="B76" s="97" t="s">
        <v>144</v>
      </c>
      <c r="C76" s="66">
        <v>13.172186999999999</v>
      </c>
      <c r="D76" s="66">
        <v>1.39</v>
      </c>
      <c r="E76" s="66"/>
      <c r="F76" s="66">
        <v>58.042442999999999</v>
      </c>
      <c r="G76" s="66">
        <v>0.97699999999999987</v>
      </c>
      <c r="H76" s="67"/>
    </row>
    <row r="77" spans="2:8" x14ac:dyDescent="0.25">
      <c r="B77" s="90" t="s">
        <v>26</v>
      </c>
      <c r="C77" s="91">
        <v>14.57</v>
      </c>
      <c r="D77" s="91">
        <v>4.792967915441039E-2</v>
      </c>
      <c r="E77" s="101"/>
      <c r="F77" s="91">
        <v>84.48</v>
      </c>
      <c r="G77" s="91">
        <v>8.2477520611169669E-2</v>
      </c>
      <c r="H77" s="102"/>
    </row>
    <row r="78" spans="2:8" x14ac:dyDescent="0.25">
      <c r="B78" s="94" t="s">
        <v>26</v>
      </c>
      <c r="C78" s="95">
        <v>17.399871999999998</v>
      </c>
      <c r="D78" s="95">
        <v>2.4299999999999997</v>
      </c>
      <c r="E78" s="95"/>
      <c r="F78" s="95">
        <v>84.911033000000003</v>
      </c>
      <c r="G78" s="95">
        <v>2.0299999999999998</v>
      </c>
      <c r="H78" s="96"/>
    </row>
    <row r="79" spans="2:8" x14ac:dyDescent="0.25">
      <c r="B79" s="97" t="s">
        <v>145</v>
      </c>
      <c r="C79" s="66">
        <v>6.302816</v>
      </c>
      <c r="D79" s="66">
        <v>2.97</v>
      </c>
      <c r="E79" s="66" t="s">
        <v>96</v>
      </c>
      <c r="F79" s="66">
        <v>69.552211999999997</v>
      </c>
      <c r="G79" s="66">
        <v>4.79</v>
      </c>
      <c r="H79" s="67" t="s">
        <v>97</v>
      </c>
    </row>
    <row r="80" spans="2:8" x14ac:dyDescent="0.25">
      <c r="B80" s="94" t="s">
        <v>146</v>
      </c>
      <c r="C80" s="95">
        <v>13.45393</v>
      </c>
      <c r="D80" s="95">
        <v>5.8000000000000007</v>
      </c>
      <c r="E80" s="95" t="s">
        <v>96</v>
      </c>
      <c r="F80" s="95">
        <v>66.538118999999995</v>
      </c>
      <c r="G80" s="95">
        <v>8.73</v>
      </c>
      <c r="H80" s="96" t="s">
        <v>96</v>
      </c>
    </row>
    <row r="81" spans="2:8" x14ac:dyDescent="0.25">
      <c r="B81" s="97" t="s">
        <v>147</v>
      </c>
      <c r="C81" s="66">
        <v>17.293707999999999</v>
      </c>
      <c r="D81" s="66">
        <v>2.31</v>
      </c>
      <c r="E81" s="66"/>
      <c r="F81" s="66">
        <v>80.668104999999997</v>
      </c>
      <c r="G81" s="66">
        <v>2.13</v>
      </c>
      <c r="H81" s="67"/>
    </row>
    <row r="82" spans="2:8" x14ac:dyDescent="0.25">
      <c r="B82" s="94" t="s">
        <v>148</v>
      </c>
      <c r="C82" s="95">
        <v>13.125352000000001</v>
      </c>
      <c r="D82" s="95">
        <v>2.0699999999999998</v>
      </c>
      <c r="E82" s="95"/>
      <c r="F82" s="95">
        <v>85.86774299999999</v>
      </c>
      <c r="G82" s="95">
        <v>1.91</v>
      </c>
      <c r="H82" s="96"/>
    </row>
    <row r="83" spans="2:8" x14ac:dyDescent="0.25">
      <c r="B83" s="97" t="s">
        <v>149</v>
      </c>
      <c r="C83" s="66">
        <v>12.835803000000002</v>
      </c>
      <c r="D83" s="66">
        <v>2.21</v>
      </c>
      <c r="E83" s="66"/>
      <c r="F83" s="66">
        <v>83.514659000000009</v>
      </c>
      <c r="G83" s="66">
        <v>2.12</v>
      </c>
      <c r="H83" s="67"/>
    </row>
    <row r="84" spans="2:8" x14ac:dyDescent="0.25">
      <c r="B84" s="94" t="s">
        <v>150</v>
      </c>
      <c r="C84" s="95">
        <v>7.2520059999999997</v>
      </c>
      <c r="D84" s="95">
        <v>2.68</v>
      </c>
      <c r="E84" s="95" t="s">
        <v>96</v>
      </c>
      <c r="F84" s="95">
        <v>62.027988000000001</v>
      </c>
      <c r="G84" s="95">
        <v>7.03</v>
      </c>
      <c r="H84" s="96" t="s">
        <v>96</v>
      </c>
    </row>
    <row r="85" spans="2:8" x14ac:dyDescent="0.25">
      <c r="B85" s="97" t="s">
        <v>151</v>
      </c>
      <c r="C85" s="66">
        <v>8.6508240000000001</v>
      </c>
      <c r="D85" s="66">
        <v>4.6899999999999995</v>
      </c>
      <c r="E85" s="66" t="s">
        <v>96</v>
      </c>
      <c r="F85" s="66">
        <v>86.452471000000003</v>
      </c>
      <c r="G85" s="66">
        <v>4.42</v>
      </c>
      <c r="H85" s="67" t="s">
        <v>97</v>
      </c>
    </row>
    <row r="86" spans="2:8" x14ac:dyDescent="0.25">
      <c r="B86" s="94" t="s">
        <v>152</v>
      </c>
      <c r="C86" s="95">
        <v>19.166591</v>
      </c>
      <c r="D86" s="95">
        <v>3.8</v>
      </c>
      <c r="E86" s="95"/>
      <c r="F86" s="95">
        <v>82.800441000000006</v>
      </c>
      <c r="G86" s="95">
        <v>2.8899999999999997</v>
      </c>
      <c r="H86" s="96"/>
    </row>
    <row r="87" spans="2:8" x14ac:dyDescent="0.25">
      <c r="B87" s="97" t="s">
        <v>153</v>
      </c>
      <c r="C87" s="66">
        <v>11.148367</v>
      </c>
      <c r="D87" s="66">
        <v>2.98</v>
      </c>
      <c r="E87" s="66" t="s">
        <v>91</v>
      </c>
      <c r="F87" s="66">
        <v>57.986694999999997</v>
      </c>
      <c r="G87" s="66">
        <v>5.5</v>
      </c>
      <c r="H87" s="67"/>
    </row>
    <row r="88" spans="2:8" x14ac:dyDescent="0.25">
      <c r="B88" s="94" t="s">
        <v>154</v>
      </c>
      <c r="C88" s="95">
        <v>28.169927000000001</v>
      </c>
      <c r="D88" s="95">
        <v>8.6300000000000008</v>
      </c>
      <c r="E88" s="95" t="s">
        <v>96</v>
      </c>
      <c r="F88" s="95">
        <v>89.466690999999997</v>
      </c>
      <c r="G88" s="95">
        <v>3.36</v>
      </c>
      <c r="H88" s="96" t="s">
        <v>97</v>
      </c>
    </row>
    <row r="89" spans="2:8" x14ac:dyDescent="0.25">
      <c r="B89" s="97" t="s">
        <v>155</v>
      </c>
      <c r="C89" s="66">
        <v>14.716263</v>
      </c>
      <c r="D89" s="66">
        <v>2.7</v>
      </c>
      <c r="E89" s="66"/>
      <c r="F89" s="66">
        <v>80.720890999999995</v>
      </c>
      <c r="G89" s="66">
        <v>2.77</v>
      </c>
      <c r="H89" s="67"/>
    </row>
    <row r="90" spans="2:8" x14ac:dyDescent="0.25">
      <c r="B90" s="94" t="s">
        <v>156</v>
      </c>
      <c r="C90" s="95">
        <v>29.420294000000002</v>
      </c>
      <c r="D90" s="95">
        <v>4.33</v>
      </c>
      <c r="E90" s="95"/>
      <c r="F90" s="95">
        <v>91.133458000000005</v>
      </c>
      <c r="G90" s="95">
        <v>1.6400000000000001</v>
      </c>
      <c r="H90" s="96"/>
    </row>
    <row r="91" spans="2:8" x14ac:dyDescent="0.25">
      <c r="B91" s="97" t="s">
        <v>157</v>
      </c>
      <c r="C91" s="66">
        <v>30.779640000000004</v>
      </c>
      <c r="D91" s="66">
        <v>6.75</v>
      </c>
      <c r="E91" s="66"/>
      <c r="F91" s="66">
        <v>94.987052000000006</v>
      </c>
      <c r="G91" s="66">
        <v>1.8599999999999999</v>
      </c>
      <c r="H91" s="67"/>
    </row>
    <row r="92" spans="2:8" x14ac:dyDescent="0.25">
      <c r="B92" s="94" t="s">
        <v>158</v>
      </c>
      <c r="C92" s="95">
        <v>9.7225169999999999</v>
      </c>
      <c r="D92" s="95">
        <v>4.46</v>
      </c>
      <c r="E92" s="95" t="s">
        <v>91</v>
      </c>
      <c r="F92" s="95">
        <v>78.043796</v>
      </c>
      <c r="G92" s="95">
        <v>5.47</v>
      </c>
      <c r="H92" s="96"/>
    </row>
    <row r="93" spans="2:8" x14ac:dyDescent="0.25">
      <c r="B93" s="97" t="s">
        <v>159</v>
      </c>
      <c r="C93" s="66">
        <v>8.222429</v>
      </c>
      <c r="D93" s="66">
        <v>5.45</v>
      </c>
      <c r="E93" s="66" t="s">
        <v>96</v>
      </c>
      <c r="F93" s="66">
        <v>81.526924999999991</v>
      </c>
      <c r="G93" s="66">
        <v>8.2799999999999994</v>
      </c>
      <c r="H93" s="67" t="s">
        <v>96</v>
      </c>
    </row>
    <row r="94" spans="2:8" x14ac:dyDescent="0.25">
      <c r="B94" s="94" t="s">
        <v>160</v>
      </c>
      <c r="C94" s="95">
        <v>43.737800999999997</v>
      </c>
      <c r="D94" s="95">
        <v>7.4499999999999993</v>
      </c>
      <c r="E94" s="95"/>
      <c r="F94" s="95">
        <v>97.305391</v>
      </c>
      <c r="G94" s="95">
        <v>1.27</v>
      </c>
      <c r="H94" s="96"/>
    </row>
    <row r="95" spans="2:8" x14ac:dyDescent="0.25">
      <c r="B95" s="90" t="s">
        <v>27</v>
      </c>
      <c r="C95" s="91">
        <v>24.5</v>
      </c>
      <c r="D95" s="91">
        <v>4.8991899696405918E-2</v>
      </c>
      <c r="E95" s="101"/>
      <c r="F95" s="91">
        <v>80.569999999999993</v>
      </c>
      <c r="G95" s="91">
        <v>6.2984948816098743E-2</v>
      </c>
      <c r="H95" s="102"/>
    </row>
    <row r="96" spans="2:8" x14ac:dyDescent="0.25">
      <c r="B96" s="94" t="s">
        <v>27</v>
      </c>
      <c r="C96" s="95">
        <v>22.576542999999997</v>
      </c>
      <c r="D96" s="95">
        <v>1.6500000000000001</v>
      </c>
      <c r="E96" s="95"/>
      <c r="F96" s="95">
        <v>69.653487999999996</v>
      </c>
      <c r="G96" s="95">
        <v>1.58</v>
      </c>
      <c r="H96" s="96"/>
    </row>
    <row r="97" spans="2:8" x14ac:dyDescent="0.25">
      <c r="B97" s="97" t="s">
        <v>161</v>
      </c>
      <c r="C97" s="66">
        <v>18.887976999999999</v>
      </c>
      <c r="D97" s="66">
        <v>2.0299999999999998</v>
      </c>
      <c r="E97" s="66"/>
      <c r="F97" s="66">
        <v>68.402956000000003</v>
      </c>
      <c r="G97" s="66">
        <v>2.36</v>
      </c>
      <c r="H97" s="67"/>
    </row>
    <row r="98" spans="2:8" x14ac:dyDescent="0.25">
      <c r="B98" s="94" t="s">
        <v>162</v>
      </c>
      <c r="C98" s="95">
        <v>20.208003999999999</v>
      </c>
      <c r="D98" s="95">
        <v>2.3800000000000003</v>
      </c>
      <c r="E98" s="95"/>
      <c r="F98" s="95">
        <v>70.667391999999992</v>
      </c>
      <c r="G98" s="95">
        <v>2.6100000000000003</v>
      </c>
      <c r="H98" s="96"/>
    </row>
    <row r="99" spans="2:8" x14ac:dyDescent="0.25">
      <c r="B99" s="97" t="s">
        <v>163</v>
      </c>
      <c r="C99" s="66">
        <v>22.155187999999999</v>
      </c>
      <c r="D99" s="66">
        <v>2.76</v>
      </c>
      <c r="E99" s="66"/>
      <c r="F99" s="66">
        <v>73.413583000000003</v>
      </c>
      <c r="G99" s="66">
        <v>3.3099999999999996</v>
      </c>
      <c r="H99" s="67"/>
    </row>
    <row r="100" spans="2:8" x14ac:dyDescent="0.25">
      <c r="B100" s="94" t="s">
        <v>164</v>
      </c>
      <c r="C100" s="95">
        <v>46.974170999999998</v>
      </c>
      <c r="D100" s="95">
        <v>1.5</v>
      </c>
      <c r="E100" s="95"/>
      <c r="F100" s="95">
        <v>87.904207</v>
      </c>
      <c r="G100" s="95">
        <v>0.81200000000000006</v>
      </c>
      <c r="H100" s="96"/>
    </row>
    <row r="101" spans="2:8" x14ac:dyDescent="0.25">
      <c r="B101" s="97" t="s">
        <v>165</v>
      </c>
      <c r="C101" s="66">
        <v>30.907324000000003</v>
      </c>
      <c r="D101" s="66">
        <v>1.87</v>
      </c>
      <c r="E101" s="66"/>
      <c r="F101" s="66">
        <v>83.088341</v>
      </c>
      <c r="G101" s="66">
        <v>1.34</v>
      </c>
      <c r="H101" s="67"/>
    </row>
    <row r="102" spans="2:8" x14ac:dyDescent="0.25">
      <c r="B102" s="94" t="s">
        <v>166</v>
      </c>
      <c r="C102" s="95">
        <v>70.133062999999993</v>
      </c>
      <c r="D102" s="95">
        <v>3.54</v>
      </c>
      <c r="E102" s="95"/>
      <c r="F102" s="95">
        <v>97.774152999999998</v>
      </c>
      <c r="G102" s="95">
        <v>0.66299999999999992</v>
      </c>
      <c r="H102" s="96"/>
    </row>
    <row r="103" spans="2:8" x14ac:dyDescent="0.25">
      <c r="B103" s="97" t="s">
        <v>167</v>
      </c>
      <c r="C103" s="66">
        <v>35.791112000000005</v>
      </c>
      <c r="D103" s="66">
        <v>3.26</v>
      </c>
      <c r="E103" s="66"/>
      <c r="F103" s="66">
        <v>82.908875000000009</v>
      </c>
      <c r="G103" s="66">
        <v>2.33</v>
      </c>
      <c r="H103" s="67"/>
    </row>
    <row r="104" spans="2:8" x14ac:dyDescent="0.25">
      <c r="B104" s="90" t="s">
        <v>28</v>
      </c>
      <c r="C104" s="91">
        <v>17.309999999999999</v>
      </c>
      <c r="D104" s="91">
        <v>7.7170937518774699E-2</v>
      </c>
      <c r="E104" s="101"/>
      <c r="F104" s="91">
        <v>67.33</v>
      </c>
      <c r="G104" s="91">
        <v>0.10314497816338658</v>
      </c>
      <c r="H104" s="102"/>
    </row>
    <row r="105" spans="2:8" x14ac:dyDescent="0.25">
      <c r="B105" s="94" t="s">
        <v>28</v>
      </c>
      <c r="C105" s="95">
        <v>15.730023000000001</v>
      </c>
      <c r="D105" s="95">
        <v>1.8800000000000001</v>
      </c>
      <c r="E105" s="95"/>
      <c r="F105" s="95">
        <v>68.909072999999992</v>
      </c>
      <c r="G105" s="95">
        <v>2.2999999999999998</v>
      </c>
      <c r="H105" s="96"/>
    </row>
    <row r="106" spans="2:8" x14ac:dyDescent="0.25">
      <c r="B106" s="97" t="s">
        <v>168</v>
      </c>
      <c r="C106" s="66">
        <v>13.100338000000001</v>
      </c>
      <c r="D106" s="66">
        <v>1.49</v>
      </c>
      <c r="E106" s="66"/>
      <c r="F106" s="66">
        <v>56.764824999999995</v>
      </c>
      <c r="G106" s="66">
        <v>2.08</v>
      </c>
      <c r="H106" s="67"/>
    </row>
    <row r="107" spans="2:8" x14ac:dyDescent="0.25">
      <c r="B107" s="94" t="s">
        <v>169</v>
      </c>
      <c r="C107" s="95">
        <v>15.569271000000001</v>
      </c>
      <c r="D107" s="95">
        <v>2</v>
      </c>
      <c r="E107" s="95"/>
      <c r="F107" s="95">
        <v>64.84064699999999</v>
      </c>
      <c r="G107" s="95">
        <v>2.68</v>
      </c>
      <c r="H107" s="96"/>
    </row>
    <row r="108" spans="2:8" x14ac:dyDescent="0.25">
      <c r="B108" s="97" t="s">
        <v>170</v>
      </c>
      <c r="C108" s="66">
        <v>54.753863999999993</v>
      </c>
      <c r="D108" s="66">
        <v>5.7299999999999995</v>
      </c>
      <c r="E108" s="66"/>
      <c r="F108" s="66">
        <v>94.852128000000008</v>
      </c>
      <c r="G108" s="66">
        <v>1.43</v>
      </c>
      <c r="H108" s="67"/>
    </row>
    <row r="109" spans="2:8" x14ac:dyDescent="0.25">
      <c r="B109" s="94" t="s">
        <v>171</v>
      </c>
      <c r="C109" s="95">
        <v>39.259009999999996</v>
      </c>
      <c r="D109" s="95">
        <v>5.79</v>
      </c>
      <c r="E109" s="95"/>
      <c r="F109" s="95">
        <v>90.615100999999996</v>
      </c>
      <c r="G109" s="95">
        <v>2.17</v>
      </c>
      <c r="H109" s="96"/>
    </row>
    <row r="110" spans="2:8" x14ac:dyDescent="0.25">
      <c r="B110" s="97" t="s">
        <v>172</v>
      </c>
      <c r="C110" s="66">
        <v>39.471209999999999</v>
      </c>
      <c r="D110" s="66">
        <v>2.5</v>
      </c>
      <c r="E110" s="66"/>
      <c r="F110" s="66">
        <v>85.576951000000008</v>
      </c>
      <c r="G110" s="66">
        <v>1.34</v>
      </c>
      <c r="H110" s="67"/>
    </row>
    <row r="111" spans="2:8" x14ac:dyDescent="0.25">
      <c r="B111" s="94" t="s">
        <v>173</v>
      </c>
      <c r="C111" s="95">
        <v>11.427969000000001</v>
      </c>
      <c r="D111" s="95">
        <v>2.2399999999999998</v>
      </c>
      <c r="E111" s="95"/>
      <c r="F111" s="95">
        <v>61.20496</v>
      </c>
      <c r="G111" s="95">
        <v>3.9600000000000004</v>
      </c>
      <c r="H111" s="96"/>
    </row>
    <row r="112" spans="2:8" x14ac:dyDescent="0.25">
      <c r="B112" s="97" t="s">
        <v>174</v>
      </c>
      <c r="C112" s="66">
        <v>21.053134</v>
      </c>
      <c r="D112" s="66">
        <v>2.1999999999999997</v>
      </c>
      <c r="E112" s="66"/>
      <c r="F112" s="66">
        <v>73.599564999999998</v>
      </c>
      <c r="G112" s="66">
        <v>2.42</v>
      </c>
      <c r="H112" s="67"/>
    </row>
    <row r="113" spans="2:8" x14ac:dyDescent="0.25">
      <c r="B113" s="94" t="s">
        <v>175</v>
      </c>
      <c r="C113" s="95">
        <v>22.696597000000001</v>
      </c>
      <c r="D113" s="95">
        <v>3</v>
      </c>
      <c r="E113" s="95"/>
      <c r="F113" s="95">
        <v>76.325684999999993</v>
      </c>
      <c r="G113" s="95">
        <v>2.68</v>
      </c>
      <c r="H113" s="96"/>
    </row>
    <row r="114" spans="2:8" x14ac:dyDescent="0.25">
      <c r="B114" s="97" t="s">
        <v>176</v>
      </c>
      <c r="C114" s="66">
        <v>16.521056999999999</v>
      </c>
      <c r="D114" s="66">
        <v>3.4299999999999997</v>
      </c>
      <c r="E114" s="66"/>
      <c r="F114" s="66">
        <v>76.465142999999998</v>
      </c>
      <c r="G114" s="66">
        <v>3.27</v>
      </c>
      <c r="H114" s="67"/>
    </row>
    <row r="115" spans="2:8" x14ac:dyDescent="0.25">
      <c r="B115" s="94" t="s">
        <v>177</v>
      </c>
      <c r="C115" s="95">
        <v>13.324031</v>
      </c>
      <c r="D115" s="95">
        <v>1.48</v>
      </c>
      <c r="E115" s="95"/>
      <c r="F115" s="95">
        <v>52.575868999999997</v>
      </c>
      <c r="G115" s="95">
        <v>2.37</v>
      </c>
      <c r="H115" s="96"/>
    </row>
    <row r="116" spans="2:8" x14ac:dyDescent="0.25">
      <c r="B116" s="97" t="s">
        <v>178</v>
      </c>
      <c r="C116" s="66">
        <v>26.624976</v>
      </c>
      <c r="D116" s="66">
        <v>3.54</v>
      </c>
      <c r="E116" s="66"/>
      <c r="F116" s="66">
        <v>72.904402000000005</v>
      </c>
      <c r="G116" s="66">
        <v>3.6799999999999997</v>
      </c>
      <c r="H116" s="67"/>
    </row>
    <row r="117" spans="2:8" x14ac:dyDescent="0.25">
      <c r="B117" s="94" t="s">
        <v>179</v>
      </c>
      <c r="C117" s="95">
        <v>8.9517950000000006</v>
      </c>
      <c r="D117" s="95">
        <v>1.71</v>
      </c>
      <c r="E117" s="95"/>
      <c r="F117" s="95">
        <v>49.310445999999999</v>
      </c>
      <c r="G117" s="95">
        <v>3.09</v>
      </c>
      <c r="H117" s="96"/>
    </row>
    <row r="118" spans="2:8" x14ac:dyDescent="0.25">
      <c r="B118" s="97" t="s">
        <v>180</v>
      </c>
      <c r="C118" s="66">
        <v>15.712750999999999</v>
      </c>
      <c r="D118" s="66">
        <v>1.03</v>
      </c>
      <c r="E118" s="66"/>
      <c r="F118" s="66">
        <v>56.654908999999996</v>
      </c>
      <c r="G118" s="66">
        <v>2.0299999999999998</v>
      </c>
      <c r="H118" s="67"/>
    </row>
    <row r="119" spans="2:8" x14ac:dyDescent="0.25">
      <c r="B119" s="94" t="s">
        <v>181</v>
      </c>
      <c r="C119" s="95">
        <v>25.716156000000002</v>
      </c>
      <c r="D119" s="95">
        <v>1.68</v>
      </c>
      <c r="E119" s="95"/>
      <c r="F119" s="95">
        <v>74.269859999999994</v>
      </c>
      <c r="G119" s="95">
        <v>2.0299999999999998</v>
      </c>
      <c r="H119" s="96"/>
    </row>
    <row r="120" spans="2:8" x14ac:dyDescent="0.25">
      <c r="B120" s="97" t="s">
        <v>182</v>
      </c>
      <c r="C120" s="66">
        <v>9.3298660000000009</v>
      </c>
      <c r="D120" s="66">
        <v>1.3</v>
      </c>
      <c r="E120" s="66"/>
      <c r="F120" s="66">
        <v>53.070903000000001</v>
      </c>
      <c r="G120" s="66">
        <v>2.41</v>
      </c>
      <c r="H120" s="67"/>
    </row>
    <row r="121" spans="2:8" x14ac:dyDescent="0.25">
      <c r="B121" s="94" t="s">
        <v>183</v>
      </c>
      <c r="C121" s="95">
        <v>22.716483</v>
      </c>
      <c r="D121" s="95">
        <v>2.35</v>
      </c>
      <c r="E121" s="95"/>
      <c r="F121" s="95">
        <v>75.728035000000006</v>
      </c>
      <c r="G121" s="95">
        <v>1.95</v>
      </c>
      <c r="H121" s="96"/>
    </row>
    <row r="122" spans="2:8" x14ac:dyDescent="0.25">
      <c r="B122" s="90" t="s">
        <v>29</v>
      </c>
      <c r="C122" s="91">
        <v>29.53</v>
      </c>
      <c r="D122" s="91">
        <v>8.4945692081544164E-2</v>
      </c>
      <c r="E122" s="101"/>
      <c r="F122" s="91">
        <v>80.48</v>
      </c>
      <c r="G122" s="91">
        <v>0.10084406241688545</v>
      </c>
      <c r="H122" s="102"/>
    </row>
    <row r="123" spans="2:8" x14ac:dyDescent="0.25">
      <c r="B123" s="94" t="s">
        <v>184</v>
      </c>
      <c r="C123" s="95">
        <v>35.199595000000002</v>
      </c>
      <c r="D123" s="95">
        <v>2.2200000000000002</v>
      </c>
      <c r="E123" s="95"/>
      <c r="F123" s="95">
        <v>73.034892999999997</v>
      </c>
      <c r="G123" s="95">
        <v>1.49</v>
      </c>
      <c r="H123" s="96"/>
    </row>
    <row r="124" spans="2:8" x14ac:dyDescent="0.25">
      <c r="B124" s="97" t="s">
        <v>185</v>
      </c>
      <c r="C124" s="66">
        <v>23.762883000000002</v>
      </c>
      <c r="D124" s="66">
        <v>2.31</v>
      </c>
      <c r="E124" s="66"/>
      <c r="F124" s="66">
        <v>73.667260999999996</v>
      </c>
      <c r="G124" s="66">
        <v>1.8800000000000001</v>
      </c>
      <c r="H124" s="67"/>
    </row>
    <row r="125" spans="2:8" x14ac:dyDescent="0.25">
      <c r="B125" s="94" t="s">
        <v>186</v>
      </c>
      <c r="C125" s="95">
        <v>18.660557000000001</v>
      </c>
      <c r="D125" s="95">
        <v>3.84</v>
      </c>
      <c r="E125" s="95"/>
      <c r="F125" s="95">
        <v>78.833233000000007</v>
      </c>
      <c r="G125" s="95">
        <v>4.79</v>
      </c>
      <c r="H125" s="96"/>
    </row>
    <row r="126" spans="2:8" x14ac:dyDescent="0.25">
      <c r="B126" s="97" t="s">
        <v>187</v>
      </c>
      <c r="C126" s="66">
        <v>5.4637779999999996</v>
      </c>
      <c r="D126" s="66">
        <v>3.27</v>
      </c>
      <c r="E126" s="66" t="s">
        <v>91</v>
      </c>
      <c r="F126" s="66">
        <v>49.223936999999999</v>
      </c>
      <c r="G126" s="66">
        <v>5.48</v>
      </c>
      <c r="H126" s="67" t="s">
        <v>91</v>
      </c>
    </row>
    <row r="127" spans="2:8" x14ac:dyDescent="0.25">
      <c r="B127" s="94" t="s">
        <v>188</v>
      </c>
      <c r="C127" s="95">
        <v>23.159614999999999</v>
      </c>
      <c r="D127" s="95">
        <v>3.82</v>
      </c>
      <c r="E127" s="95"/>
      <c r="F127" s="95">
        <v>75.857527000000005</v>
      </c>
      <c r="G127" s="95">
        <v>2.73</v>
      </c>
      <c r="H127" s="96"/>
    </row>
    <row r="128" spans="2:8" x14ac:dyDescent="0.25">
      <c r="B128" s="97" t="s">
        <v>189</v>
      </c>
      <c r="C128" s="66">
        <v>16.084244999999999</v>
      </c>
      <c r="D128" s="66">
        <v>2.04</v>
      </c>
      <c r="E128" s="66"/>
      <c r="F128" s="66">
        <v>68.048481999999993</v>
      </c>
      <c r="G128" s="66">
        <v>2.1999999999999997</v>
      </c>
      <c r="H128" s="67"/>
    </row>
    <row r="129" spans="2:8" x14ac:dyDescent="0.25">
      <c r="B129" s="94" t="s">
        <v>190</v>
      </c>
      <c r="C129" s="95">
        <v>50.521727999999996</v>
      </c>
      <c r="D129" s="95">
        <v>4.16</v>
      </c>
      <c r="E129" s="95"/>
      <c r="F129" s="95">
        <v>93.181141999999994</v>
      </c>
      <c r="G129" s="95">
        <v>1.53</v>
      </c>
      <c r="H129" s="96"/>
    </row>
    <row r="130" spans="2:8" x14ac:dyDescent="0.25">
      <c r="B130" s="97" t="s">
        <v>191</v>
      </c>
      <c r="C130" s="66">
        <v>17.11645</v>
      </c>
      <c r="D130" s="66">
        <v>3.4299999999999997</v>
      </c>
      <c r="E130" s="66"/>
      <c r="F130" s="66">
        <v>75.057911000000004</v>
      </c>
      <c r="G130" s="66">
        <v>3.47</v>
      </c>
      <c r="H130" s="67"/>
    </row>
    <row r="131" spans="2:8" x14ac:dyDescent="0.25">
      <c r="B131" s="94" t="s">
        <v>192</v>
      </c>
      <c r="C131" s="95">
        <v>10.076813</v>
      </c>
      <c r="D131" s="95">
        <v>2.34</v>
      </c>
      <c r="E131" s="95"/>
      <c r="F131" s="95">
        <v>60.454881000000007</v>
      </c>
      <c r="G131" s="95">
        <v>3.84</v>
      </c>
      <c r="H131" s="96"/>
    </row>
    <row r="132" spans="2:8" x14ac:dyDescent="0.25">
      <c r="B132" s="97" t="s">
        <v>193</v>
      </c>
      <c r="C132" s="66">
        <v>11.316875999999999</v>
      </c>
      <c r="D132" s="66">
        <v>2.0299999999999998</v>
      </c>
      <c r="E132" s="66"/>
      <c r="F132" s="66">
        <v>61.236665999999992</v>
      </c>
      <c r="G132" s="66">
        <v>3.38</v>
      </c>
      <c r="H132" s="67"/>
    </row>
    <row r="133" spans="2:8" x14ac:dyDescent="0.25">
      <c r="B133" s="94" t="s">
        <v>194</v>
      </c>
      <c r="C133" s="95">
        <v>11.57681</v>
      </c>
      <c r="D133" s="95">
        <v>4.74</v>
      </c>
      <c r="E133" s="95" t="s">
        <v>91</v>
      </c>
      <c r="F133" s="95">
        <v>64.36201299999999</v>
      </c>
      <c r="G133" s="95">
        <v>8.5500000000000007</v>
      </c>
      <c r="H133" s="96" t="s">
        <v>91</v>
      </c>
    </row>
    <row r="134" spans="2:8" x14ac:dyDescent="0.25">
      <c r="B134" s="97" t="s">
        <v>195</v>
      </c>
      <c r="C134" s="66">
        <v>36.497866000000002</v>
      </c>
      <c r="D134" s="66">
        <v>6.61</v>
      </c>
      <c r="E134" s="66" t="s">
        <v>97</v>
      </c>
      <c r="F134" s="66">
        <v>77.085685999999995</v>
      </c>
      <c r="G134" s="66">
        <v>4.6399999999999997</v>
      </c>
      <c r="H134" s="67" t="s">
        <v>97</v>
      </c>
    </row>
    <row r="135" spans="2:8" x14ac:dyDescent="0.25">
      <c r="B135" s="94" t="s">
        <v>196</v>
      </c>
      <c r="C135" s="95">
        <v>76.598962</v>
      </c>
      <c r="D135" s="95">
        <v>2.7</v>
      </c>
      <c r="E135" s="95"/>
      <c r="F135" s="95">
        <v>96.4345</v>
      </c>
      <c r="G135" s="95">
        <v>0.748</v>
      </c>
      <c r="H135" s="96"/>
    </row>
    <row r="136" spans="2:8" x14ac:dyDescent="0.25">
      <c r="B136" s="97" t="s">
        <v>197</v>
      </c>
      <c r="C136" s="66">
        <v>33.177624000000002</v>
      </c>
      <c r="D136" s="66">
        <v>1.92</v>
      </c>
      <c r="E136" s="66"/>
      <c r="F136" s="66">
        <v>70.641372000000004</v>
      </c>
      <c r="G136" s="66">
        <v>1.78</v>
      </c>
      <c r="H136" s="67"/>
    </row>
    <row r="137" spans="2:8" x14ac:dyDescent="0.25">
      <c r="B137" s="94" t="s">
        <v>198</v>
      </c>
      <c r="C137" s="95">
        <v>37.536531000000004</v>
      </c>
      <c r="D137" s="95">
        <v>2.88</v>
      </c>
      <c r="E137" s="95"/>
      <c r="F137" s="95">
        <v>83.985826000000003</v>
      </c>
      <c r="G137" s="95">
        <v>1.5699999999999998</v>
      </c>
      <c r="H137" s="96"/>
    </row>
    <row r="138" spans="2:8" x14ac:dyDescent="0.25">
      <c r="B138" s="97" t="s">
        <v>199</v>
      </c>
      <c r="C138" s="66">
        <v>20.111498000000001</v>
      </c>
      <c r="D138" s="66">
        <v>4.29</v>
      </c>
      <c r="E138" s="66"/>
      <c r="F138" s="66">
        <v>78.005893</v>
      </c>
      <c r="G138" s="66">
        <v>4.8099999999999996</v>
      </c>
      <c r="H138" s="67"/>
    </row>
    <row r="139" spans="2:8" x14ac:dyDescent="0.25">
      <c r="B139" s="94" t="s">
        <v>200</v>
      </c>
      <c r="C139" s="95">
        <v>26.890728000000003</v>
      </c>
      <c r="D139" s="95">
        <v>4.95</v>
      </c>
      <c r="E139" s="95"/>
      <c r="F139" s="95">
        <v>80.706688</v>
      </c>
      <c r="G139" s="95">
        <v>4.24</v>
      </c>
      <c r="H139" s="96"/>
    </row>
    <row r="140" spans="2:8" x14ac:dyDescent="0.25">
      <c r="B140" s="97" t="s">
        <v>201</v>
      </c>
      <c r="C140" s="66">
        <v>12.967212</v>
      </c>
      <c r="D140" s="66">
        <v>4.92</v>
      </c>
      <c r="E140" s="66" t="s">
        <v>91</v>
      </c>
      <c r="F140" s="66">
        <v>66.987088</v>
      </c>
      <c r="G140" s="66">
        <v>5.7</v>
      </c>
      <c r="H140" s="67"/>
    </row>
    <row r="141" spans="2:8" x14ac:dyDescent="0.25">
      <c r="B141" s="94" t="s">
        <v>202</v>
      </c>
      <c r="C141" s="95">
        <v>52.533068999999998</v>
      </c>
      <c r="D141" s="95">
        <v>3.8699999999999997</v>
      </c>
      <c r="E141" s="95"/>
      <c r="F141" s="95">
        <v>89.926916999999989</v>
      </c>
      <c r="G141" s="95">
        <v>2.48</v>
      </c>
      <c r="H141" s="96"/>
    </row>
    <row r="142" spans="2:8" x14ac:dyDescent="0.25">
      <c r="B142" s="97" t="s">
        <v>203</v>
      </c>
      <c r="C142" s="66">
        <v>37.568646000000001</v>
      </c>
      <c r="D142" s="66">
        <v>4.04</v>
      </c>
      <c r="E142" s="66"/>
      <c r="F142" s="66">
        <v>88.674553000000003</v>
      </c>
      <c r="G142" s="66">
        <v>1.82</v>
      </c>
      <c r="H142" s="67"/>
    </row>
    <row r="143" spans="2:8" x14ac:dyDescent="0.25">
      <c r="B143" s="90" t="s">
        <v>30</v>
      </c>
      <c r="C143" s="91">
        <v>15.04</v>
      </c>
      <c r="D143" s="91">
        <v>2.8227896519596736E-2</v>
      </c>
      <c r="E143" s="101"/>
      <c r="F143" s="91">
        <v>68.62</v>
      </c>
      <c r="G143" s="91">
        <v>4.653672108262772E-2</v>
      </c>
      <c r="H143" s="102"/>
    </row>
    <row r="144" spans="2:8" x14ac:dyDescent="0.25">
      <c r="B144" s="94" t="s">
        <v>30</v>
      </c>
      <c r="C144" s="95">
        <v>13.899732</v>
      </c>
      <c r="D144" s="95">
        <v>1.34</v>
      </c>
      <c r="E144" s="95"/>
      <c r="F144" s="95">
        <v>64.734751000000003</v>
      </c>
      <c r="G144" s="95">
        <v>1.94</v>
      </c>
      <c r="H144" s="96"/>
    </row>
    <row r="145" spans="2:8" x14ac:dyDescent="0.25">
      <c r="B145" s="97" t="s">
        <v>204</v>
      </c>
      <c r="C145" s="66">
        <v>10.723749</v>
      </c>
      <c r="D145" s="66">
        <v>2.77</v>
      </c>
      <c r="E145" s="66" t="s">
        <v>91</v>
      </c>
      <c r="F145" s="66">
        <v>58.789282</v>
      </c>
      <c r="G145" s="66">
        <v>4.9799999999999995</v>
      </c>
      <c r="H145" s="67"/>
    </row>
    <row r="146" spans="2:8" x14ac:dyDescent="0.25">
      <c r="B146" s="94" t="s">
        <v>205</v>
      </c>
      <c r="C146" s="95">
        <v>6.5796759999999992</v>
      </c>
      <c r="D146" s="95">
        <v>1.41</v>
      </c>
      <c r="E146" s="95"/>
      <c r="F146" s="95">
        <v>45.555163999999998</v>
      </c>
      <c r="G146" s="95">
        <v>2.9000000000000004</v>
      </c>
      <c r="H146" s="96"/>
    </row>
    <row r="147" spans="2:8" x14ac:dyDescent="0.25">
      <c r="B147" s="97" t="s">
        <v>206</v>
      </c>
      <c r="C147" s="66">
        <v>13.613353999999999</v>
      </c>
      <c r="D147" s="66">
        <v>1.9</v>
      </c>
      <c r="E147" s="66"/>
      <c r="F147" s="66">
        <v>61.147503999999998</v>
      </c>
      <c r="G147" s="66">
        <v>2.02</v>
      </c>
      <c r="H147" s="67"/>
    </row>
    <row r="148" spans="2:8" x14ac:dyDescent="0.25">
      <c r="B148" s="94" t="s">
        <v>207</v>
      </c>
      <c r="C148" s="95">
        <v>17.442261000000002</v>
      </c>
      <c r="D148" s="95">
        <v>2.06</v>
      </c>
      <c r="E148" s="95"/>
      <c r="F148" s="95">
        <v>71.191360000000003</v>
      </c>
      <c r="G148" s="95">
        <v>2.27</v>
      </c>
      <c r="H148" s="96"/>
    </row>
    <row r="149" spans="2:8" x14ac:dyDescent="0.25">
      <c r="B149" s="97" t="s">
        <v>208</v>
      </c>
      <c r="C149" s="66">
        <v>24.611172</v>
      </c>
      <c r="D149" s="66">
        <v>2.69</v>
      </c>
      <c r="E149" s="66"/>
      <c r="F149" s="66">
        <v>76.254571999999996</v>
      </c>
      <c r="G149" s="66">
        <v>2.4299999999999997</v>
      </c>
      <c r="H149" s="67"/>
    </row>
    <row r="150" spans="2:8" x14ac:dyDescent="0.25">
      <c r="B150" s="90" t="s">
        <v>31</v>
      </c>
      <c r="C150" s="91">
        <v>18.73</v>
      </c>
      <c r="D150" s="91">
        <v>0.14414354655595291</v>
      </c>
      <c r="E150" s="101"/>
      <c r="F150" s="91">
        <v>76.430000000000007</v>
      </c>
      <c r="G150" s="91">
        <v>0.21755306669691815</v>
      </c>
      <c r="H150" s="102"/>
    </row>
    <row r="151" spans="2:8" x14ac:dyDescent="0.25">
      <c r="B151" s="94" t="s">
        <v>31</v>
      </c>
      <c r="C151" s="95">
        <v>2.364938</v>
      </c>
      <c r="D151" s="95">
        <v>0.501</v>
      </c>
      <c r="E151" s="95"/>
      <c r="F151" s="95">
        <v>42.285620999999999</v>
      </c>
      <c r="G151" s="95">
        <v>1.4200000000000002</v>
      </c>
      <c r="H151" s="96"/>
    </row>
    <row r="152" spans="2:8" x14ac:dyDescent="0.25">
      <c r="B152" s="97" t="s">
        <v>209</v>
      </c>
      <c r="C152" s="66">
        <v>3.8516490000000001</v>
      </c>
      <c r="D152" s="66">
        <v>0.50900000000000001</v>
      </c>
      <c r="E152" s="66"/>
      <c r="F152" s="66">
        <v>50.203492000000004</v>
      </c>
      <c r="G152" s="66">
        <v>1.18</v>
      </c>
      <c r="H152" s="67"/>
    </row>
    <row r="153" spans="2:8" x14ac:dyDescent="0.25">
      <c r="B153" s="94" t="s">
        <v>210</v>
      </c>
      <c r="C153" s="95">
        <v>4.2323719999999998</v>
      </c>
      <c r="D153" s="95">
        <v>0.86899999999999999</v>
      </c>
      <c r="E153" s="95"/>
      <c r="F153" s="95">
        <v>56.486649</v>
      </c>
      <c r="G153" s="95">
        <v>1.73</v>
      </c>
      <c r="H153" s="96"/>
    </row>
    <row r="154" spans="2:8" x14ac:dyDescent="0.25">
      <c r="B154" s="97" t="s">
        <v>211</v>
      </c>
      <c r="C154" s="66">
        <v>26.616800000000001</v>
      </c>
      <c r="D154" s="66">
        <v>2.06</v>
      </c>
      <c r="E154" s="66"/>
      <c r="F154" s="66">
        <v>89.892690999999999</v>
      </c>
      <c r="G154" s="66">
        <v>1.0699999999999998</v>
      </c>
      <c r="H154" s="67"/>
    </row>
    <row r="155" spans="2:8" x14ac:dyDescent="0.25">
      <c r="B155" s="94" t="s">
        <v>212</v>
      </c>
      <c r="C155" s="95">
        <v>27.873551000000003</v>
      </c>
      <c r="D155" s="95">
        <v>1.91</v>
      </c>
      <c r="E155" s="95"/>
      <c r="F155" s="95">
        <v>91.091667999999999</v>
      </c>
      <c r="G155" s="95">
        <v>0.86799999999999999</v>
      </c>
      <c r="H155" s="96"/>
    </row>
    <row r="156" spans="2:8" x14ac:dyDescent="0.25">
      <c r="B156" s="97" t="s">
        <v>213</v>
      </c>
      <c r="C156" s="66">
        <v>37.418323999999998</v>
      </c>
      <c r="D156" s="66">
        <v>1.6500000000000001</v>
      </c>
      <c r="E156" s="66"/>
      <c r="F156" s="66">
        <v>91.915395000000004</v>
      </c>
      <c r="G156" s="66">
        <v>0.68900000000000006</v>
      </c>
      <c r="H156" s="67"/>
    </row>
    <row r="157" spans="2:8" x14ac:dyDescent="0.25">
      <c r="B157" s="94" t="s">
        <v>214</v>
      </c>
      <c r="C157" s="95">
        <v>37.849243000000001</v>
      </c>
      <c r="D157" s="95">
        <v>1.25</v>
      </c>
      <c r="E157" s="95"/>
      <c r="F157" s="95">
        <v>88.758375999999998</v>
      </c>
      <c r="G157" s="95">
        <v>0.73799999999999999</v>
      </c>
      <c r="H157" s="96"/>
    </row>
    <row r="158" spans="2:8" x14ac:dyDescent="0.25">
      <c r="B158" s="97" t="s">
        <v>215</v>
      </c>
      <c r="C158" s="66">
        <v>46.906629000000002</v>
      </c>
      <c r="D158" s="66">
        <v>2.09</v>
      </c>
      <c r="E158" s="66"/>
      <c r="F158" s="66">
        <v>91.169889999999995</v>
      </c>
      <c r="G158" s="66">
        <v>1.1199999999999999</v>
      </c>
      <c r="H158" s="67"/>
    </row>
    <row r="159" spans="2:8" x14ac:dyDescent="0.25">
      <c r="B159" s="94" t="s">
        <v>216</v>
      </c>
      <c r="C159" s="95">
        <v>21.431656</v>
      </c>
      <c r="D159" s="95">
        <v>1.3</v>
      </c>
      <c r="E159" s="95"/>
      <c r="F159" s="95">
        <v>79.695908000000003</v>
      </c>
      <c r="G159" s="95">
        <v>1.01</v>
      </c>
      <c r="H159" s="96"/>
    </row>
    <row r="160" spans="2:8" x14ac:dyDescent="0.25">
      <c r="B160" s="97" t="s">
        <v>217</v>
      </c>
      <c r="C160" s="66">
        <v>40.982616999999998</v>
      </c>
      <c r="D160" s="66">
        <v>1.91</v>
      </c>
      <c r="E160" s="66"/>
      <c r="F160" s="66">
        <v>89.155529999999999</v>
      </c>
      <c r="G160" s="66">
        <v>1.22</v>
      </c>
      <c r="H160" s="67"/>
    </row>
    <row r="161" spans="2:8" x14ac:dyDescent="0.25">
      <c r="B161" s="94" t="s">
        <v>218</v>
      </c>
      <c r="C161" s="95">
        <v>9.3714040000000001</v>
      </c>
      <c r="D161" s="95">
        <v>1.0900000000000001</v>
      </c>
      <c r="E161" s="95"/>
      <c r="F161" s="95">
        <v>66.245052999999999</v>
      </c>
      <c r="G161" s="95">
        <v>1.73</v>
      </c>
      <c r="H161" s="96"/>
    </row>
    <row r="162" spans="2:8" x14ac:dyDescent="0.25">
      <c r="B162" s="97" t="s">
        <v>219</v>
      </c>
      <c r="C162" s="66">
        <v>24.05386</v>
      </c>
      <c r="D162" s="66">
        <v>1.24</v>
      </c>
      <c r="E162" s="66"/>
      <c r="F162" s="66">
        <v>79.201200999999998</v>
      </c>
      <c r="G162" s="66">
        <v>1.0699999999999998</v>
      </c>
      <c r="H162" s="67"/>
    </row>
    <row r="163" spans="2:8" x14ac:dyDescent="0.25">
      <c r="B163" s="94" t="s">
        <v>220</v>
      </c>
      <c r="C163" s="95">
        <v>14.341970000000002</v>
      </c>
      <c r="D163" s="95">
        <v>1.04</v>
      </c>
      <c r="E163" s="95"/>
      <c r="F163" s="95">
        <v>72.995373000000001</v>
      </c>
      <c r="G163" s="95">
        <v>1.24</v>
      </c>
      <c r="H163" s="96"/>
    </row>
    <row r="164" spans="2:8" x14ac:dyDescent="0.25">
      <c r="B164" s="97" t="s">
        <v>221</v>
      </c>
      <c r="C164" s="66">
        <v>30.256961999999998</v>
      </c>
      <c r="D164" s="66">
        <v>1.7000000000000002</v>
      </c>
      <c r="E164" s="66"/>
      <c r="F164" s="66">
        <v>84.028261000000001</v>
      </c>
      <c r="G164" s="66">
        <v>1.38</v>
      </c>
      <c r="H164" s="67"/>
    </row>
    <row r="165" spans="2:8" x14ac:dyDescent="0.25">
      <c r="B165" s="94" t="s">
        <v>222</v>
      </c>
      <c r="C165" s="95">
        <v>18.416309999999999</v>
      </c>
      <c r="D165" s="95">
        <v>1.03</v>
      </c>
      <c r="E165" s="95"/>
      <c r="F165" s="95">
        <v>77.056049000000002</v>
      </c>
      <c r="G165" s="95">
        <v>0.92499999999999993</v>
      </c>
      <c r="H165" s="96"/>
    </row>
    <row r="166" spans="2:8" x14ac:dyDescent="0.25">
      <c r="B166" s="97" t="s">
        <v>223</v>
      </c>
      <c r="C166" s="66">
        <v>15.544938</v>
      </c>
      <c r="D166" s="66">
        <v>1.3299999999999998</v>
      </c>
      <c r="E166" s="66"/>
      <c r="F166" s="66">
        <v>77.287604999999999</v>
      </c>
      <c r="G166" s="66">
        <v>1.5699999999999998</v>
      </c>
      <c r="H166" s="67"/>
    </row>
    <row r="167" spans="2:8" x14ac:dyDescent="0.25">
      <c r="B167" s="94" t="s">
        <v>224</v>
      </c>
      <c r="C167" s="95">
        <v>1.3995550000000001</v>
      </c>
      <c r="D167" s="95">
        <v>0.45399999999999996</v>
      </c>
      <c r="E167" s="95" t="s">
        <v>91</v>
      </c>
      <c r="F167" s="95">
        <v>37.00318</v>
      </c>
      <c r="G167" s="95">
        <v>2.54</v>
      </c>
      <c r="H167" s="96"/>
    </row>
    <row r="168" spans="2:8" x14ac:dyDescent="0.25">
      <c r="B168" s="97" t="s">
        <v>225</v>
      </c>
      <c r="C168" s="66">
        <v>10.440424</v>
      </c>
      <c r="D168" s="66">
        <v>1.06</v>
      </c>
      <c r="E168" s="66"/>
      <c r="F168" s="66">
        <v>74.941793000000004</v>
      </c>
      <c r="G168" s="66">
        <v>1.82</v>
      </c>
      <c r="H168" s="67"/>
    </row>
    <row r="169" spans="2:8" x14ac:dyDescent="0.25">
      <c r="B169" s="94" t="s">
        <v>226</v>
      </c>
      <c r="C169" s="95">
        <v>14.367466</v>
      </c>
      <c r="D169" s="95">
        <v>0.92400000000000004</v>
      </c>
      <c r="E169" s="95"/>
      <c r="F169" s="95">
        <v>71.765281000000002</v>
      </c>
      <c r="G169" s="95">
        <v>1.05</v>
      </c>
      <c r="H169" s="96"/>
    </row>
    <row r="170" spans="2:8" x14ac:dyDescent="0.25">
      <c r="B170" s="97" t="s">
        <v>227</v>
      </c>
      <c r="C170" s="66">
        <v>27.113890000000001</v>
      </c>
      <c r="D170" s="66">
        <v>1.54</v>
      </c>
      <c r="E170" s="66"/>
      <c r="F170" s="66">
        <v>81.885384000000002</v>
      </c>
      <c r="G170" s="66">
        <v>1.28</v>
      </c>
      <c r="H170" s="67"/>
    </row>
    <row r="171" spans="2:8" x14ac:dyDescent="0.25">
      <c r="B171" s="94" t="s">
        <v>228</v>
      </c>
      <c r="C171" s="95">
        <v>30.848789999999997</v>
      </c>
      <c r="D171" s="95">
        <v>1.55</v>
      </c>
      <c r="E171" s="95"/>
      <c r="F171" s="95">
        <v>86.429438000000005</v>
      </c>
      <c r="G171" s="95">
        <v>1.23</v>
      </c>
      <c r="H171" s="96"/>
    </row>
    <row r="172" spans="2:8" x14ac:dyDescent="0.25">
      <c r="B172" s="97" t="s">
        <v>229</v>
      </c>
      <c r="C172" s="66">
        <v>22.669125000000001</v>
      </c>
      <c r="D172" s="66">
        <v>1.9800000000000002</v>
      </c>
      <c r="E172" s="66"/>
      <c r="F172" s="66">
        <v>81.422523999999996</v>
      </c>
      <c r="G172" s="66">
        <v>1.47</v>
      </c>
      <c r="H172" s="67"/>
    </row>
    <row r="173" spans="2:8" x14ac:dyDescent="0.25">
      <c r="B173" s="94" t="s">
        <v>230</v>
      </c>
      <c r="C173" s="95">
        <v>27.573248</v>
      </c>
      <c r="D173" s="95">
        <v>1.7000000000000002</v>
      </c>
      <c r="E173" s="95"/>
      <c r="F173" s="95">
        <v>80.288630000000012</v>
      </c>
      <c r="G173" s="95">
        <v>1.1199999999999999</v>
      </c>
      <c r="H173" s="96"/>
    </row>
    <row r="174" spans="2:8" x14ac:dyDescent="0.25">
      <c r="B174" s="97" t="s">
        <v>231</v>
      </c>
      <c r="C174" s="66">
        <v>53.852018000000001</v>
      </c>
      <c r="D174" s="66">
        <v>2.31</v>
      </c>
      <c r="E174" s="66"/>
      <c r="F174" s="66">
        <v>93.207485999999989</v>
      </c>
      <c r="G174" s="66">
        <v>0.99900000000000011</v>
      </c>
      <c r="H174" s="67"/>
    </row>
    <row r="175" spans="2:8" x14ac:dyDescent="0.25">
      <c r="B175" s="94" t="s">
        <v>232</v>
      </c>
      <c r="C175" s="95">
        <v>16.893495999999999</v>
      </c>
      <c r="D175" s="95">
        <v>1.69</v>
      </c>
      <c r="E175" s="95"/>
      <c r="F175" s="95">
        <v>78.752169000000009</v>
      </c>
      <c r="G175" s="95">
        <v>1.9300000000000002</v>
      </c>
      <c r="H175" s="96"/>
    </row>
    <row r="176" spans="2:8" x14ac:dyDescent="0.25">
      <c r="B176" s="97" t="s">
        <v>233</v>
      </c>
      <c r="C176" s="66">
        <v>36.737679</v>
      </c>
      <c r="D176" s="66">
        <v>2.1399999999999997</v>
      </c>
      <c r="E176" s="66"/>
      <c r="F176" s="66">
        <v>93.1738</v>
      </c>
      <c r="G176" s="66">
        <v>0.84799999999999998</v>
      </c>
      <c r="H176" s="67"/>
    </row>
    <row r="177" spans="2:8" x14ac:dyDescent="0.25">
      <c r="B177" s="94" t="s">
        <v>234</v>
      </c>
      <c r="C177" s="95">
        <v>11.562403</v>
      </c>
      <c r="D177" s="95">
        <v>1.6099999999999999</v>
      </c>
      <c r="E177" s="95"/>
      <c r="F177" s="95">
        <v>74.814871999999994</v>
      </c>
      <c r="G177" s="95">
        <v>2.11</v>
      </c>
      <c r="H177" s="96"/>
    </row>
    <row r="178" spans="2:8" x14ac:dyDescent="0.25">
      <c r="B178" s="97" t="s">
        <v>235</v>
      </c>
      <c r="C178" s="66">
        <v>7.083501</v>
      </c>
      <c r="D178" s="66">
        <v>1.8399999999999999</v>
      </c>
      <c r="E178" s="66" t="s">
        <v>91</v>
      </c>
      <c r="F178" s="66">
        <v>60.242793999999996</v>
      </c>
      <c r="G178" s="66">
        <v>2.15</v>
      </c>
      <c r="H178" s="67"/>
    </row>
    <row r="179" spans="2:8" x14ac:dyDescent="0.25">
      <c r="B179" s="94" t="s">
        <v>190</v>
      </c>
      <c r="C179" s="95">
        <v>33.808101999999998</v>
      </c>
      <c r="D179" s="95">
        <v>2.3199999999999998</v>
      </c>
      <c r="E179" s="95"/>
      <c r="F179" s="95">
        <v>86.692210000000003</v>
      </c>
      <c r="G179" s="95">
        <v>1.32</v>
      </c>
      <c r="H179" s="96"/>
    </row>
    <row r="180" spans="2:8" x14ac:dyDescent="0.25">
      <c r="B180" s="90" t="s">
        <v>32</v>
      </c>
      <c r="C180" s="91">
        <v>11.27</v>
      </c>
      <c r="D180" s="91">
        <v>0.11324125864450535</v>
      </c>
      <c r="E180" s="101"/>
      <c r="F180" s="91">
        <v>67.59</v>
      </c>
      <c r="G180" s="91">
        <v>0.20462530877369922</v>
      </c>
      <c r="H180" s="102"/>
    </row>
    <row r="181" spans="2:8" x14ac:dyDescent="0.25">
      <c r="B181" s="94" t="s">
        <v>32</v>
      </c>
      <c r="C181" s="95">
        <v>1.6867070000000002</v>
      </c>
      <c r="D181" s="95">
        <v>0.254</v>
      </c>
      <c r="E181" s="95"/>
      <c r="F181" s="95">
        <v>37.120837999999999</v>
      </c>
      <c r="G181" s="95">
        <v>1.54</v>
      </c>
      <c r="H181" s="96"/>
    </row>
    <row r="182" spans="2:8" x14ac:dyDescent="0.25">
      <c r="B182" s="97" t="s">
        <v>236</v>
      </c>
      <c r="C182" s="66">
        <v>8.9872250000000005</v>
      </c>
      <c r="D182" s="66">
        <v>1.23</v>
      </c>
      <c r="E182" s="66"/>
      <c r="F182" s="66">
        <v>64.646400999999997</v>
      </c>
      <c r="G182" s="66">
        <v>1.05</v>
      </c>
      <c r="H182" s="67"/>
    </row>
    <row r="183" spans="2:8" x14ac:dyDescent="0.25">
      <c r="B183" s="94" t="s">
        <v>237</v>
      </c>
      <c r="C183" s="95">
        <v>9.1538330000000006</v>
      </c>
      <c r="D183" s="95">
        <v>1.04</v>
      </c>
      <c r="E183" s="95"/>
      <c r="F183" s="95">
        <v>69.717896999999994</v>
      </c>
      <c r="G183" s="95">
        <v>1.35</v>
      </c>
      <c r="H183" s="96"/>
    </row>
    <row r="184" spans="2:8" x14ac:dyDescent="0.25">
      <c r="B184" s="97" t="s">
        <v>238</v>
      </c>
      <c r="C184" s="66">
        <v>16.788892000000001</v>
      </c>
      <c r="D184" s="66">
        <v>1.05</v>
      </c>
      <c r="E184" s="66"/>
      <c r="F184" s="66">
        <v>81.023398999999998</v>
      </c>
      <c r="G184" s="66">
        <v>0.90399999999999991</v>
      </c>
      <c r="H184" s="67"/>
    </row>
    <row r="185" spans="2:8" x14ac:dyDescent="0.25">
      <c r="B185" s="94" t="s">
        <v>239</v>
      </c>
      <c r="C185" s="95">
        <v>17.860913</v>
      </c>
      <c r="D185" s="95">
        <v>2.0099999999999998</v>
      </c>
      <c r="E185" s="95"/>
      <c r="F185" s="95">
        <v>78.966597000000007</v>
      </c>
      <c r="G185" s="95">
        <v>1.54</v>
      </c>
      <c r="H185" s="96"/>
    </row>
    <row r="186" spans="2:8" x14ac:dyDescent="0.25">
      <c r="B186" s="97" t="s">
        <v>240</v>
      </c>
      <c r="C186" s="66">
        <v>10.16682</v>
      </c>
      <c r="D186" s="66">
        <v>1.26</v>
      </c>
      <c r="E186" s="66"/>
      <c r="F186" s="66">
        <v>82.735281999999998</v>
      </c>
      <c r="G186" s="66">
        <v>1.1199999999999999</v>
      </c>
      <c r="H186" s="67"/>
    </row>
    <row r="187" spans="2:8" x14ac:dyDescent="0.25">
      <c r="B187" s="94" t="s">
        <v>241</v>
      </c>
      <c r="C187" s="95">
        <v>8.5168540000000004</v>
      </c>
      <c r="D187" s="95">
        <v>1.51</v>
      </c>
      <c r="E187" s="95"/>
      <c r="F187" s="95">
        <v>58.211652999999998</v>
      </c>
      <c r="G187" s="95">
        <v>1.47</v>
      </c>
      <c r="H187" s="96"/>
    </row>
    <row r="188" spans="2:8" x14ac:dyDescent="0.25">
      <c r="B188" s="97" t="s">
        <v>242</v>
      </c>
      <c r="C188" s="66">
        <v>9.9108630000000009</v>
      </c>
      <c r="D188" s="66">
        <v>1.3</v>
      </c>
      <c r="E188" s="66"/>
      <c r="F188" s="66">
        <v>71.804577999999992</v>
      </c>
      <c r="G188" s="66">
        <v>1.34</v>
      </c>
      <c r="H188" s="67"/>
    </row>
    <row r="189" spans="2:8" x14ac:dyDescent="0.25">
      <c r="B189" s="94" t="s">
        <v>243</v>
      </c>
      <c r="C189" s="95">
        <v>23.044502999999999</v>
      </c>
      <c r="D189" s="95">
        <v>1.8499999999999999</v>
      </c>
      <c r="E189" s="95"/>
      <c r="F189" s="95">
        <v>90.856771000000009</v>
      </c>
      <c r="G189" s="95">
        <v>0.94199999999999995</v>
      </c>
      <c r="H189" s="96"/>
    </row>
    <row r="190" spans="2:8" x14ac:dyDescent="0.25">
      <c r="B190" s="97" t="s">
        <v>198</v>
      </c>
      <c r="C190" s="66">
        <v>15.890023000000001</v>
      </c>
      <c r="D190" s="66">
        <v>1.87</v>
      </c>
      <c r="E190" s="66"/>
      <c r="F190" s="66">
        <v>82.221827000000005</v>
      </c>
      <c r="G190" s="66">
        <v>1.55</v>
      </c>
      <c r="H190" s="67"/>
    </row>
    <row r="191" spans="2:8" x14ac:dyDescent="0.25">
      <c r="B191" s="94" t="s">
        <v>244</v>
      </c>
      <c r="C191" s="95">
        <v>14.283619999999999</v>
      </c>
      <c r="D191" s="95">
        <v>1.1599999999999999</v>
      </c>
      <c r="E191" s="95"/>
      <c r="F191" s="95">
        <v>75.45143800000001</v>
      </c>
      <c r="G191" s="95">
        <v>1.1599999999999999</v>
      </c>
      <c r="H191" s="96"/>
    </row>
    <row r="192" spans="2:8" x14ac:dyDescent="0.25">
      <c r="B192" s="97" t="s">
        <v>120</v>
      </c>
      <c r="C192" s="66">
        <v>14.995842000000001</v>
      </c>
      <c r="D192" s="66">
        <v>1.1299999999999999</v>
      </c>
      <c r="E192" s="66"/>
      <c r="F192" s="66">
        <v>70.646600000000007</v>
      </c>
      <c r="G192" s="66">
        <v>1.04</v>
      </c>
      <c r="H192" s="67"/>
    </row>
    <row r="193" spans="2:8" x14ac:dyDescent="0.25">
      <c r="B193" s="94" t="s">
        <v>245</v>
      </c>
      <c r="C193" s="95">
        <v>22.468710999999999</v>
      </c>
      <c r="D193" s="95">
        <v>1.4500000000000002</v>
      </c>
      <c r="E193" s="95"/>
      <c r="F193" s="95">
        <v>73.084953999999996</v>
      </c>
      <c r="G193" s="95">
        <v>2.09</v>
      </c>
      <c r="H193" s="96"/>
    </row>
    <row r="194" spans="2:8" x14ac:dyDescent="0.25">
      <c r="B194" s="97" t="s">
        <v>246</v>
      </c>
      <c r="C194" s="66">
        <v>31.163910000000001</v>
      </c>
      <c r="D194" s="66">
        <v>1.9</v>
      </c>
      <c r="E194" s="66"/>
      <c r="F194" s="66">
        <v>84.796698000000006</v>
      </c>
      <c r="G194" s="66">
        <v>2.62</v>
      </c>
      <c r="H194" s="67"/>
    </row>
    <row r="195" spans="2:8" x14ac:dyDescent="0.25">
      <c r="B195" s="94" t="s">
        <v>247</v>
      </c>
      <c r="C195" s="95">
        <v>6.5375290000000001</v>
      </c>
      <c r="D195" s="95">
        <v>1.24</v>
      </c>
      <c r="E195" s="95"/>
      <c r="F195" s="95">
        <v>71.865005000000011</v>
      </c>
      <c r="G195" s="95">
        <v>1.1499999999999999</v>
      </c>
      <c r="H195" s="96"/>
    </row>
    <row r="196" spans="2:8" x14ac:dyDescent="0.25">
      <c r="B196" s="97" t="s">
        <v>248</v>
      </c>
      <c r="C196" s="66">
        <v>8.3423359999999995</v>
      </c>
      <c r="D196" s="66">
        <v>1.54</v>
      </c>
      <c r="E196" s="66"/>
      <c r="F196" s="66">
        <v>82.072046999999998</v>
      </c>
      <c r="G196" s="66">
        <v>1.31</v>
      </c>
      <c r="H196" s="67"/>
    </row>
    <row r="197" spans="2:8" x14ac:dyDescent="0.25">
      <c r="B197" s="94" t="s">
        <v>249</v>
      </c>
      <c r="C197" s="95">
        <v>7.7724360000000008</v>
      </c>
      <c r="D197" s="95">
        <v>1.55</v>
      </c>
      <c r="E197" s="95"/>
      <c r="F197" s="95">
        <v>74.186245</v>
      </c>
      <c r="G197" s="95">
        <v>1.51</v>
      </c>
      <c r="H197" s="96"/>
    </row>
    <row r="198" spans="2:8" x14ac:dyDescent="0.25">
      <c r="B198" s="97" t="s">
        <v>250</v>
      </c>
      <c r="C198" s="66">
        <v>9.720400999999999</v>
      </c>
      <c r="D198" s="66">
        <v>1.1900000000000002</v>
      </c>
      <c r="E198" s="66"/>
      <c r="F198" s="66">
        <v>76.833471000000003</v>
      </c>
      <c r="G198" s="66">
        <v>1.29</v>
      </c>
      <c r="H198" s="67"/>
    </row>
    <row r="199" spans="2:8" x14ac:dyDescent="0.25">
      <c r="B199" s="94" t="s">
        <v>251</v>
      </c>
      <c r="C199" s="95">
        <v>16.783337</v>
      </c>
      <c r="D199" s="95">
        <v>1.6199999999999999</v>
      </c>
      <c r="E199" s="95"/>
      <c r="F199" s="95">
        <v>88.112246999999996</v>
      </c>
      <c r="G199" s="95">
        <v>1.22</v>
      </c>
      <c r="H199" s="96"/>
    </row>
    <row r="200" spans="2:8" x14ac:dyDescent="0.25">
      <c r="B200" s="97" t="s">
        <v>252</v>
      </c>
      <c r="C200" s="66">
        <v>8.9940359999999995</v>
      </c>
      <c r="D200" s="66">
        <v>1.44</v>
      </c>
      <c r="E200" s="66"/>
      <c r="F200" s="66">
        <v>77.542496999999997</v>
      </c>
      <c r="G200" s="66">
        <v>1.23</v>
      </c>
      <c r="H200" s="67"/>
    </row>
    <row r="201" spans="2:8" x14ac:dyDescent="0.25">
      <c r="B201" s="94" t="s">
        <v>253</v>
      </c>
      <c r="C201" s="95">
        <v>12.397314</v>
      </c>
      <c r="D201" s="95">
        <v>1.59</v>
      </c>
      <c r="E201" s="95"/>
      <c r="F201" s="95">
        <v>84.853398999999996</v>
      </c>
      <c r="G201" s="95">
        <v>1.18</v>
      </c>
      <c r="H201" s="96"/>
    </row>
    <row r="202" spans="2:8" x14ac:dyDescent="0.25">
      <c r="B202" s="97" t="s">
        <v>254</v>
      </c>
      <c r="C202" s="66">
        <v>16.66122</v>
      </c>
      <c r="D202" s="66">
        <v>1.4200000000000002</v>
      </c>
      <c r="E202" s="66"/>
      <c r="F202" s="66">
        <v>76.904912999999993</v>
      </c>
      <c r="G202" s="66">
        <v>1.47</v>
      </c>
      <c r="H202" s="67"/>
    </row>
    <row r="203" spans="2:8" x14ac:dyDescent="0.25">
      <c r="B203" s="94" t="s">
        <v>255</v>
      </c>
      <c r="C203" s="95">
        <v>18.924320999999999</v>
      </c>
      <c r="D203" s="95">
        <v>1.5699999999999998</v>
      </c>
      <c r="E203" s="95"/>
      <c r="F203" s="95">
        <v>82.092715999999996</v>
      </c>
      <c r="G203" s="95">
        <v>1.39</v>
      </c>
      <c r="H203" s="96"/>
    </row>
    <row r="204" spans="2:8" x14ac:dyDescent="0.25">
      <c r="B204" s="97" t="s">
        <v>256</v>
      </c>
      <c r="C204" s="66">
        <v>13.856064000000002</v>
      </c>
      <c r="D204" s="66">
        <v>1.38</v>
      </c>
      <c r="E204" s="66"/>
      <c r="F204" s="66">
        <v>64.914324000000008</v>
      </c>
      <c r="G204" s="66">
        <v>1.6099999999999999</v>
      </c>
      <c r="H204" s="67"/>
    </row>
    <row r="205" spans="2:8" x14ac:dyDescent="0.25">
      <c r="B205" s="94" t="s">
        <v>257</v>
      </c>
      <c r="C205" s="95">
        <v>6.4114569999999995</v>
      </c>
      <c r="D205" s="95">
        <v>1.43</v>
      </c>
      <c r="E205" s="95"/>
      <c r="F205" s="95">
        <v>74.154401000000007</v>
      </c>
      <c r="G205" s="95">
        <v>1.24</v>
      </c>
      <c r="H205" s="96"/>
    </row>
    <row r="206" spans="2:8" x14ac:dyDescent="0.25">
      <c r="B206" s="97" t="s">
        <v>258</v>
      </c>
      <c r="C206" s="66">
        <v>5.7594209999999997</v>
      </c>
      <c r="D206" s="66">
        <v>0.96100000000000008</v>
      </c>
      <c r="E206" s="66"/>
      <c r="F206" s="66">
        <v>72.899926999999991</v>
      </c>
      <c r="G206" s="66">
        <v>1.1100000000000001</v>
      </c>
      <c r="H206" s="67"/>
    </row>
    <row r="207" spans="2:8" x14ac:dyDescent="0.25">
      <c r="B207" s="94" t="s">
        <v>259</v>
      </c>
      <c r="C207" s="95">
        <v>2.4348610000000002</v>
      </c>
      <c r="D207" s="95">
        <v>0.59300000000000008</v>
      </c>
      <c r="E207" s="95"/>
      <c r="F207" s="95">
        <v>52.985517000000002</v>
      </c>
      <c r="G207" s="95">
        <v>1.46</v>
      </c>
      <c r="H207" s="96"/>
    </row>
    <row r="208" spans="2:8" x14ac:dyDescent="0.25">
      <c r="B208" s="97" t="s">
        <v>260</v>
      </c>
      <c r="C208" s="66">
        <v>2.8811230000000001</v>
      </c>
      <c r="D208" s="66">
        <v>1.02</v>
      </c>
      <c r="E208" s="66" t="s">
        <v>91</v>
      </c>
      <c r="F208" s="66">
        <v>67.662838999999991</v>
      </c>
      <c r="G208" s="66">
        <v>2.33</v>
      </c>
      <c r="H208" s="67"/>
    </row>
    <row r="209" spans="2:8" x14ac:dyDescent="0.25">
      <c r="B209" s="94" t="s">
        <v>261</v>
      </c>
      <c r="C209" s="95">
        <v>33.062838999999997</v>
      </c>
      <c r="D209" s="95">
        <v>2.27</v>
      </c>
      <c r="E209" s="95"/>
      <c r="F209" s="95">
        <v>89.38084400000001</v>
      </c>
      <c r="G209" s="95">
        <v>1.6099999999999999</v>
      </c>
      <c r="H209" s="96"/>
    </row>
    <row r="210" spans="2:8" x14ac:dyDescent="0.25">
      <c r="B210" s="97" t="s">
        <v>262</v>
      </c>
      <c r="C210" s="66">
        <v>18.935410000000001</v>
      </c>
      <c r="D210" s="66">
        <v>2.78</v>
      </c>
      <c r="E210" s="66"/>
      <c r="F210" s="66">
        <v>87.933577999999997</v>
      </c>
      <c r="G210" s="66">
        <v>1.6</v>
      </c>
      <c r="H210" s="67"/>
    </row>
    <row r="211" spans="2:8" x14ac:dyDescent="0.25">
      <c r="B211" s="94" t="s">
        <v>263</v>
      </c>
      <c r="C211" s="95">
        <v>9.9310179999999999</v>
      </c>
      <c r="D211" s="95">
        <v>1.55</v>
      </c>
      <c r="E211" s="95"/>
      <c r="F211" s="95">
        <v>61.194621999999995</v>
      </c>
      <c r="G211" s="95">
        <v>1.8399999999999999</v>
      </c>
      <c r="H211" s="96"/>
    </row>
    <row r="212" spans="2:8" x14ac:dyDescent="0.25">
      <c r="B212" s="97" t="s">
        <v>264</v>
      </c>
      <c r="C212" s="66">
        <v>15.918697000000002</v>
      </c>
      <c r="D212" s="66">
        <v>2.98</v>
      </c>
      <c r="E212" s="66"/>
      <c r="F212" s="66">
        <v>74.610344999999995</v>
      </c>
      <c r="G212" s="66">
        <v>2.42</v>
      </c>
      <c r="H212" s="67"/>
    </row>
    <row r="213" spans="2:8" x14ac:dyDescent="0.25">
      <c r="B213" s="90" t="s">
        <v>33</v>
      </c>
      <c r="C213" s="91">
        <v>20.149999999999999</v>
      </c>
      <c r="D213" s="91">
        <v>0.12339706007760169</v>
      </c>
      <c r="E213" s="101"/>
      <c r="F213" s="91">
        <v>76.900000000000006</v>
      </c>
      <c r="G213" s="91">
        <v>0.17253473616900969</v>
      </c>
      <c r="H213" s="102"/>
    </row>
    <row r="214" spans="2:8" x14ac:dyDescent="0.25">
      <c r="B214" s="94" t="s">
        <v>265</v>
      </c>
      <c r="C214" s="95">
        <v>15.486053</v>
      </c>
      <c r="D214" s="95">
        <v>1.3</v>
      </c>
      <c r="E214" s="95"/>
      <c r="F214" s="95">
        <v>65.234122999999997</v>
      </c>
      <c r="G214" s="95">
        <v>1.68</v>
      </c>
      <c r="H214" s="96"/>
    </row>
    <row r="215" spans="2:8" x14ac:dyDescent="0.25">
      <c r="B215" s="97" t="s">
        <v>266</v>
      </c>
      <c r="C215" s="66">
        <v>10.734771</v>
      </c>
      <c r="D215" s="66">
        <v>1.6400000000000001</v>
      </c>
      <c r="E215" s="66"/>
      <c r="F215" s="66">
        <v>61.832546000000001</v>
      </c>
      <c r="G215" s="66">
        <v>2.74</v>
      </c>
      <c r="H215" s="67"/>
    </row>
    <row r="216" spans="2:8" x14ac:dyDescent="0.25">
      <c r="B216" s="94" t="s">
        <v>267</v>
      </c>
      <c r="C216" s="95">
        <v>31.928654999999999</v>
      </c>
      <c r="D216" s="95">
        <v>3.29</v>
      </c>
      <c r="E216" s="95"/>
      <c r="F216" s="95">
        <v>80.972797</v>
      </c>
      <c r="G216" s="95">
        <v>2.11</v>
      </c>
      <c r="H216" s="96"/>
    </row>
    <row r="217" spans="2:8" x14ac:dyDescent="0.25">
      <c r="B217" s="97" t="s">
        <v>268</v>
      </c>
      <c r="C217" s="66">
        <v>23.440113</v>
      </c>
      <c r="D217" s="66">
        <v>2.17</v>
      </c>
      <c r="E217" s="66"/>
      <c r="F217" s="66">
        <v>77.070377000000008</v>
      </c>
      <c r="G217" s="66">
        <v>2.15</v>
      </c>
      <c r="H217" s="67"/>
    </row>
    <row r="218" spans="2:8" x14ac:dyDescent="0.25">
      <c r="B218" s="94" t="s">
        <v>269</v>
      </c>
      <c r="C218" s="95">
        <v>26.778984000000001</v>
      </c>
      <c r="D218" s="95">
        <v>2.65</v>
      </c>
      <c r="E218" s="95"/>
      <c r="F218" s="95">
        <v>83.44092400000001</v>
      </c>
      <c r="G218" s="95">
        <v>2.2200000000000002</v>
      </c>
      <c r="H218" s="96"/>
    </row>
    <row r="219" spans="2:8" x14ac:dyDescent="0.25">
      <c r="B219" s="97" t="s">
        <v>270</v>
      </c>
      <c r="C219" s="66">
        <v>28.438364</v>
      </c>
      <c r="D219" s="66">
        <v>2.02</v>
      </c>
      <c r="E219" s="66"/>
      <c r="F219" s="66">
        <v>82.899261999999993</v>
      </c>
      <c r="G219" s="66">
        <v>1.34</v>
      </c>
      <c r="H219" s="67"/>
    </row>
    <row r="220" spans="2:8" x14ac:dyDescent="0.25">
      <c r="B220" s="94" t="s">
        <v>271</v>
      </c>
      <c r="C220" s="95">
        <v>26.524244000000003</v>
      </c>
      <c r="D220" s="95">
        <v>3.32</v>
      </c>
      <c r="E220" s="95"/>
      <c r="F220" s="95">
        <v>82.435071000000008</v>
      </c>
      <c r="G220" s="95">
        <v>2.46</v>
      </c>
      <c r="H220" s="96"/>
    </row>
    <row r="221" spans="2:8" x14ac:dyDescent="0.25">
      <c r="B221" s="97" t="s">
        <v>272</v>
      </c>
      <c r="C221" s="66">
        <v>9.9424670000000006</v>
      </c>
      <c r="D221" s="66">
        <v>1.37</v>
      </c>
      <c r="E221" s="66"/>
      <c r="F221" s="66">
        <v>60.300569000000003</v>
      </c>
      <c r="G221" s="66">
        <v>2.2999999999999998</v>
      </c>
      <c r="H221" s="67"/>
    </row>
    <row r="222" spans="2:8" x14ac:dyDescent="0.25">
      <c r="B222" s="94" t="s">
        <v>273</v>
      </c>
      <c r="C222" s="95">
        <v>9.5978270000000006</v>
      </c>
      <c r="D222" s="95">
        <v>1.66</v>
      </c>
      <c r="E222" s="95"/>
      <c r="F222" s="95">
        <v>55.402781000000004</v>
      </c>
      <c r="G222" s="95">
        <v>2.3199999999999998</v>
      </c>
      <c r="H222" s="96"/>
    </row>
    <row r="223" spans="2:8" x14ac:dyDescent="0.25">
      <c r="B223" s="97" t="s">
        <v>274</v>
      </c>
      <c r="C223" s="66">
        <v>9.1796550000000003</v>
      </c>
      <c r="D223" s="66">
        <v>1.63</v>
      </c>
      <c r="E223" s="66"/>
      <c r="F223" s="66">
        <v>54.995256000000005</v>
      </c>
      <c r="G223" s="66">
        <v>2.85</v>
      </c>
      <c r="H223" s="67"/>
    </row>
    <row r="224" spans="2:8" x14ac:dyDescent="0.25">
      <c r="B224" s="94" t="s">
        <v>275</v>
      </c>
      <c r="C224" s="95">
        <v>67.339641999999998</v>
      </c>
      <c r="D224" s="95">
        <v>7.76</v>
      </c>
      <c r="E224" s="95"/>
      <c r="F224" s="95">
        <v>97.783711999999994</v>
      </c>
      <c r="G224" s="95">
        <v>1.23</v>
      </c>
      <c r="H224" s="96"/>
    </row>
    <row r="225" spans="2:8" x14ac:dyDescent="0.25">
      <c r="B225" s="97" t="s">
        <v>276</v>
      </c>
      <c r="C225" s="66">
        <v>32.156574999999997</v>
      </c>
      <c r="D225" s="66">
        <v>2.2200000000000002</v>
      </c>
      <c r="E225" s="66"/>
      <c r="F225" s="66">
        <v>81.483956000000006</v>
      </c>
      <c r="G225" s="66">
        <v>1.49</v>
      </c>
      <c r="H225" s="67"/>
    </row>
    <row r="226" spans="2:8" x14ac:dyDescent="0.25">
      <c r="B226" s="94" t="s">
        <v>277</v>
      </c>
      <c r="C226" s="95">
        <v>12.109624999999999</v>
      </c>
      <c r="D226" s="95">
        <v>1.28</v>
      </c>
      <c r="E226" s="95"/>
      <c r="F226" s="95">
        <v>68.301254</v>
      </c>
      <c r="G226" s="95">
        <v>1.9800000000000002</v>
      </c>
      <c r="H226" s="96"/>
    </row>
    <row r="227" spans="2:8" x14ac:dyDescent="0.25">
      <c r="B227" s="97" t="s">
        <v>278</v>
      </c>
      <c r="C227" s="66">
        <v>21.407615</v>
      </c>
      <c r="D227" s="66">
        <v>2.15</v>
      </c>
      <c r="E227" s="66"/>
      <c r="F227" s="66">
        <v>77.746457000000007</v>
      </c>
      <c r="G227" s="66">
        <v>1.8800000000000001</v>
      </c>
      <c r="H227" s="67"/>
    </row>
    <row r="228" spans="2:8" x14ac:dyDescent="0.25">
      <c r="B228" s="94" t="s">
        <v>279</v>
      </c>
      <c r="C228" s="95">
        <v>19.294908</v>
      </c>
      <c r="D228" s="95">
        <v>1.71</v>
      </c>
      <c r="E228" s="95"/>
      <c r="F228" s="95">
        <v>75.997369000000006</v>
      </c>
      <c r="G228" s="95">
        <v>1.8599999999999999</v>
      </c>
      <c r="H228" s="96"/>
    </row>
    <row r="229" spans="2:8" x14ac:dyDescent="0.25">
      <c r="B229" s="97" t="s">
        <v>280</v>
      </c>
      <c r="C229" s="66">
        <v>22.711092000000001</v>
      </c>
      <c r="D229" s="66">
        <v>2.48</v>
      </c>
      <c r="E229" s="66"/>
      <c r="F229" s="66">
        <v>75.775317999999999</v>
      </c>
      <c r="G229" s="66">
        <v>2.31</v>
      </c>
      <c r="H229" s="67"/>
    </row>
    <row r="230" spans="2:8" x14ac:dyDescent="0.25">
      <c r="B230" s="94" t="s">
        <v>281</v>
      </c>
      <c r="C230" s="95">
        <v>55.862313</v>
      </c>
      <c r="D230" s="95">
        <v>3.7199999999999998</v>
      </c>
      <c r="E230" s="95"/>
      <c r="F230" s="95">
        <v>95.718837000000008</v>
      </c>
      <c r="G230" s="95">
        <v>1.05</v>
      </c>
      <c r="H230" s="96"/>
    </row>
    <row r="231" spans="2:8" x14ac:dyDescent="0.25">
      <c r="B231" s="97" t="s">
        <v>282</v>
      </c>
      <c r="C231" s="66">
        <v>17.757930999999999</v>
      </c>
      <c r="D231" s="66">
        <v>2.15</v>
      </c>
      <c r="E231" s="66"/>
      <c r="F231" s="66">
        <v>65.005082000000002</v>
      </c>
      <c r="G231" s="66">
        <v>2.1800000000000002</v>
      </c>
      <c r="H231" s="67"/>
    </row>
    <row r="232" spans="2:8" x14ac:dyDescent="0.25">
      <c r="B232" s="94" t="s">
        <v>283</v>
      </c>
      <c r="C232" s="95">
        <v>21.485948999999998</v>
      </c>
      <c r="D232" s="95">
        <v>2.29</v>
      </c>
      <c r="E232" s="95"/>
      <c r="F232" s="95">
        <v>77.528588999999997</v>
      </c>
      <c r="G232" s="95">
        <v>1.9300000000000002</v>
      </c>
      <c r="H232" s="96"/>
    </row>
    <row r="233" spans="2:8" x14ac:dyDescent="0.25">
      <c r="B233" s="97" t="s">
        <v>284</v>
      </c>
      <c r="C233" s="66">
        <v>16.852971</v>
      </c>
      <c r="D233" s="66">
        <v>2.2999999999999998</v>
      </c>
      <c r="E233" s="66"/>
      <c r="F233" s="66">
        <v>62.698487</v>
      </c>
      <c r="G233" s="66">
        <v>1.72</v>
      </c>
      <c r="H233" s="67"/>
    </row>
    <row r="234" spans="2:8" x14ac:dyDescent="0.25">
      <c r="B234" s="94" t="s">
        <v>285</v>
      </c>
      <c r="C234" s="95">
        <v>55.401984999999996</v>
      </c>
      <c r="D234" s="95">
        <v>11.5</v>
      </c>
      <c r="E234" s="95"/>
      <c r="F234" s="95">
        <v>92.950003999999993</v>
      </c>
      <c r="G234" s="95">
        <v>5.16</v>
      </c>
      <c r="H234" s="96"/>
    </row>
    <row r="235" spans="2:8" x14ac:dyDescent="0.25">
      <c r="B235" s="90" t="s">
        <v>34</v>
      </c>
      <c r="C235" s="91">
        <v>27.3</v>
      </c>
      <c r="D235" s="91">
        <v>4.0820066220346965E-2</v>
      </c>
      <c r="E235" s="101"/>
      <c r="F235" s="91">
        <v>72.540000000000006</v>
      </c>
      <c r="G235" s="91">
        <v>5.0396843450309578E-2</v>
      </c>
      <c r="H235" s="102"/>
    </row>
    <row r="236" spans="2:8" x14ac:dyDescent="0.25">
      <c r="B236" s="94" t="s">
        <v>286</v>
      </c>
      <c r="C236" s="95">
        <v>16.817692000000001</v>
      </c>
      <c r="D236" s="95">
        <v>0.86099999999999999</v>
      </c>
      <c r="E236" s="95"/>
      <c r="F236" s="95">
        <v>60.820180999999998</v>
      </c>
      <c r="G236" s="95">
        <v>0.79799999999999993</v>
      </c>
      <c r="H236" s="96"/>
    </row>
    <row r="237" spans="2:8" x14ac:dyDescent="0.25">
      <c r="B237" s="97" t="s">
        <v>287</v>
      </c>
      <c r="C237" s="66">
        <v>25.355432999999998</v>
      </c>
      <c r="D237" s="66">
        <v>1.0699999999999998</v>
      </c>
      <c r="E237" s="66"/>
      <c r="F237" s="66">
        <v>76.955660999999992</v>
      </c>
      <c r="G237" s="66">
        <v>1.01</v>
      </c>
      <c r="H237" s="67"/>
    </row>
    <row r="238" spans="2:8" x14ac:dyDescent="0.25">
      <c r="B238" s="94" t="s">
        <v>288</v>
      </c>
      <c r="C238" s="95">
        <v>17.268017</v>
      </c>
      <c r="D238" s="95">
        <v>1.1100000000000001</v>
      </c>
      <c r="E238" s="95"/>
      <c r="F238" s="95">
        <v>68.175877999999997</v>
      </c>
      <c r="G238" s="95">
        <v>1.03</v>
      </c>
      <c r="H238" s="96"/>
    </row>
    <row r="239" spans="2:8" x14ac:dyDescent="0.25">
      <c r="B239" s="97" t="s">
        <v>289</v>
      </c>
      <c r="C239" s="66">
        <v>16.777386999999997</v>
      </c>
      <c r="D239" s="66">
        <v>0.96699999999999997</v>
      </c>
      <c r="E239" s="66"/>
      <c r="F239" s="66">
        <v>67.625012999999996</v>
      </c>
      <c r="G239" s="66">
        <v>0.91</v>
      </c>
      <c r="H239" s="67"/>
    </row>
    <row r="240" spans="2:8" x14ac:dyDescent="0.25">
      <c r="B240" s="94" t="s">
        <v>290</v>
      </c>
      <c r="C240" s="95">
        <v>16.778025</v>
      </c>
      <c r="D240" s="95">
        <v>1.08</v>
      </c>
      <c r="E240" s="95"/>
      <c r="F240" s="95">
        <v>60.825918999999992</v>
      </c>
      <c r="G240" s="95">
        <v>0.93100000000000005</v>
      </c>
      <c r="H240" s="96"/>
    </row>
    <row r="241" spans="2:8" x14ac:dyDescent="0.25">
      <c r="B241" s="97" t="s">
        <v>291</v>
      </c>
      <c r="C241" s="66">
        <v>6.5384339999999996</v>
      </c>
      <c r="D241" s="66">
        <v>0.97</v>
      </c>
      <c r="E241" s="66"/>
      <c r="F241" s="66">
        <v>44.408138000000001</v>
      </c>
      <c r="G241" s="66">
        <v>1.35</v>
      </c>
      <c r="H241" s="67"/>
    </row>
    <row r="242" spans="2:8" x14ac:dyDescent="0.25">
      <c r="B242" s="94" t="s">
        <v>292</v>
      </c>
      <c r="C242" s="95">
        <v>16.103065999999998</v>
      </c>
      <c r="D242" s="95">
        <v>0.95600000000000007</v>
      </c>
      <c r="E242" s="95"/>
      <c r="F242" s="95">
        <v>62.120474000000002</v>
      </c>
      <c r="G242" s="95">
        <v>0.97699999999999987</v>
      </c>
      <c r="H242" s="96"/>
    </row>
    <row r="243" spans="2:8" x14ac:dyDescent="0.25">
      <c r="B243" s="97" t="s">
        <v>293</v>
      </c>
      <c r="C243" s="66">
        <v>71.335693000000006</v>
      </c>
      <c r="D243" s="66">
        <v>1.78</v>
      </c>
      <c r="E243" s="66"/>
      <c r="F243" s="66">
        <v>96.507664000000005</v>
      </c>
      <c r="G243" s="66">
        <v>0.45300000000000001</v>
      </c>
      <c r="H243" s="67"/>
    </row>
    <row r="244" spans="2:8" x14ac:dyDescent="0.25">
      <c r="B244" s="90" t="s">
        <v>35</v>
      </c>
      <c r="C244" s="91">
        <v>46.65</v>
      </c>
      <c r="D244" s="91">
        <v>0.32692516107866509</v>
      </c>
      <c r="E244" s="101"/>
      <c r="F244" s="91">
        <v>89.58</v>
      </c>
      <c r="G244" s="91">
        <v>0.33378784904414166</v>
      </c>
      <c r="H244" s="102"/>
    </row>
    <row r="245" spans="2:8" x14ac:dyDescent="0.25">
      <c r="B245" s="94" t="s">
        <v>294</v>
      </c>
      <c r="C245" s="95">
        <v>25.519252999999999</v>
      </c>
      <c r="D245" s="95">
        <v>0.746</v>
      </c>
      <c r="E245" s="95"/>
      <c r="F245" s="95">
        <v>78.972167999999996</v>
      </c>
      <c r="G245" s="95">
        <v>0.91800000000000004</v>
      </c>
      <c r="H245" s="96"/>
    </row>
    <row r="246" spans="2:8" x14ac:dyDescent="0.25">
      <c r="B246" s="97" t="s">
        <v>295</v>
      </c>
      <c r="C246" s="66">
        <v>37.131607000000002</v>
      </c>
      <c r="D246" s="66">
        <v>1.38</v>
      </c>
      <c r="E246" s="66"/>
      <c r="F246" s="66">
        <v>81.374181000000007</v>
      </c>
      <c r="G246" s="66">
        <v>2.17</v>
      </c>
      <c r="H246" s="67"/>
    </row>
    <row r="247" spans="2:8" x14ac:dyDescent="0.25">
      <c r="B247" s="94" t="s">
        <v>296</v>
      </c>
      <c r="C247" s="95">
        <v>53.592483000000001</v>
      </c>
      <c r="D247" s="95">
        <v>1.59</v>
      </c>
      <c r="E247" s="95"/>
      <c r="F247" s="95">
        <v>87.059275999999997</v>
      </c>
      <c r="G247" s="95">
        <v>1.9</v>
      </c>
      <c r="H247" s="96"/>
    </row>
    <row r="248" spans="2:8" x14ac:dyDescent="0.25">
      <c r="B248" s="97" t="s">
        <v>297</v>
      </c>
      <c r="C248" s="66">
        <v>10.071778999999999</v>
      </c>
      <c r="D248" s="66">
        <v>2.68</v>
      </c>
      <c r="E248" s="66" t="s">
        <v>91</v>
      </c>
      <c r="F248" s="66">
        <v>39.671556000000002</v>
      </c>
      <c r="G248" s="66">
        <v>1.37</v>
      </c>
      <c r="H248" s="67"/>
    </row>
    <row r="249" spans="2:8" x14ac:dyDescent="0.25">
      <c r="B249" s="94" t="s">
        <v>298</v>
      </c>
      <c r="C249" s="95">
        <v>50.309155000000004</v>
      </c>
      <c r="D249" s="95">
        <v>1.94</v>
      </c>
      <c r="E249" s="95"/>
      <c r="F249" s="95">
        <v>84.047099000000003</v>
      </c>
      <c r="G249" s="95">
        <v>2.75</v>
      </c>
      <c r="H249" s="96"/>
    </row>
    <row r="250" spans="2:8" x14ac:dyDescent="0.25">
      <c r="B250" s="97" t="s">
        <v>299</v>
      </c>
      <c r="C250" s="66">
        <v>65.093118000000004</v>
      </c>
      <c r="D250" s="66">
        <v>1.4000000000000001</v>
      </c>
      <c r="E250" s="66"/>
      <c r="F250" s="66">
        <v>94.703748000000004</v>
      </c>
      <c r="G250" s="66">
        <v>0.72500000000000009</v>
      </c>
      <c r="H250" s="67"/>
    </row>
    <row r="251" spans="2:8" x14ac:dyDescent="0.25">
      <c r="B251" s="94" t="s">
        <v>300</v>
      </c>
      <c r="C251" s="95">
        <v>75.752723000000003</v>
      </c>
      <c r="D251" s="95">
        <v>1.53</v>
      </c>
      <c r="E251" s="95"/>
      <c r="F251" s="95">
        <v>96.802464000000001</v>
      </c>
      <c r="G251" s="95">
        <v>0.41399999999999998</v>
      </c>
      <c r="H251" s="96"/>
    </row>
    <row r="252" spans="2:8" x14ac:dyDescent="0.25">
      <c r="B252" s="97" t="s">
        <v>301</v>
      </c>
      <c r="C252" s="66">
        <v>27.949315000000002</v>
      </c>
      <c r="D252" s="66">
        <v>1.05</v>
      </c>
      <c r="E252" s="66"/>
      <c r="F252" s="66">
        <v>85.949955000000003</v>
      </c>
      <c r="G252" s="66">
        <v>1.03</v>
      </c>
      <c r="H252" s="67"/>
    </row>
    <row r="253" spans="2:8" x14ac:dyDescent="0.25">
      <c r="B253" s="94" t="s">
        <v>302</v>
      </c>
      <c r="C253" s="95">
        <v>45.587559999999996</v>
      </c>
      <c r="D253" s="95">
        <v>0.752</v>
      </c>
      <c r="E253" s="95"/>
      <c r="F253" s="95">
        <v>89.402132999999992</v>
      </c>
      <c r="G253" s="95">
        <v>1.08</v>
      </c>
      <c r="H253" s="96"/>
    </row>
    <row r="254" spans="2:8" x14ac:dyDescent="0.25">
      <c r="B254" s="97" t="s">
        <v>303</v>
      </c>
      <c r="C254" s="66">
        <v>3.0783020000000003</v>
      </c>
      <c r="D254" s="66">
        <v>0.59799999999999998</v>
      </c>
      <c r="E254" s="66"/>
      <c r="F254" s="66">
        <v>40.955858999999997</v>
      </c>
      <c r="G254" s="66">
        <v>1.4500000000000002</v>
      </c>
      <c r="H254" s="67"/>
    </row>
    <row r="255" spans="2:8" x14ac:dyDescent="0.25">
      <c r="B255" s="94" t="s">
        <v>304</v>
      </c>
      <c r="C255" s="95">
        <v>28.753326000000001</v>
      </c>
      <c r="D255" s="95">
        <v>1.69</v>
      </c>
      <c r="E255" s="95"/>
      <c r="F255" s="95">
        <v>85.458961000000002</v>
      </c>
      <c r="G255" s="95">
        <v>1.5</v>
      </c>
      <c r="H255" s="96"/>
    </row>
    <row r="256" spans="2:8" x14ac:dyDescent="0.25">
      <c r="B256" s="97" t="s">
        <v>305</v>
      </c>
      <c r="C256" s="66">
        <v>26.284568000000004</v>
      </c>
      <c r="D256" s="66">
        <v>1.05</v>
      </c>
      <c r="E256" s="66"/>
      <c r="F256" s="66">
        <v>80.355407</v>
      </c>
      <c r="G256" s="66">
        <v>1.2</v>
      </c>
      <c r="H256" s="67"/>
    </row>
    <row r="257" spans="2:8" x14ac:dyDescent="0.25">
      <c r="B257" s="94" t="s">
        <v>306</v>
      </c>
      <c r="C257" s="95">
        <v>65.452899000000002</v>
      </c>
      <c r="D257" s="95">
        <v>1.1400000000000001</v>
      </c>
      <c r="E257" s="95"/>
      <c r="F257" s="95">
        <v>97.289702000000005</v>
      </c>
      <c r="G257" s="95">
        <v>0.44200000000000006</v>
      </c>
      <c r="H257" s="96"/>
    </row>
    <row r="258" spans="2:8" x14ac:dyDescent="0.25">
      <c r="B258" s="97" t="s">
        <v>307</v>
      </c>
      <c r="C258" s="66">
        <v>11.989837</v>
      </c>
      <c r="D258" s="66">
        <v>2.1399999999999997</v>
      </c>
      <c r="E258" s="66"/>
      <c r="F258" s="66">
        <v>47.893516000000005</v>
      </c>
      <c r="G258" s="66">
        <v>1.6199999999999999</v>
      </c>
      <c r="H258" s="67"/>
    </row>
    <row r="259" spans="2:8" x14ac:dyDescent="0.25">
      <c r="B259" s="94" t="s">
        <v>308</v>
      </c>
      <c r="C259" s="95">
        <v>39.808921000000005</v>
      </c>
      <c r="D259" s="95">
        <v>0.84899999999999998</v>
      </c>
      <c r="E259" s="95"/>
      <c r="F259" s="95">
        <v>84.539208000000002</v>
      </c>
      <c r="G259" s="95">
        <v>2.9899999999999998</v>
      </c>
      <c r="H259" s="96"/>
    </row>
    <row r="260" spans="2:8" x14ac:dyDescent="0.25">
      <c r="B260" s="97" t="s">
        <v>309</v>
      </c>
      <c r="C260" s="66">
        <v>61.235002000000009</v>
      </c>
      <c r="D260" s="66">
        <v>1.35</v>
      </c>
      <c r="E260" s="66"/>
      <c r="F260" s="66">
        <v>96.420462999999998</v>
      </c>
      <c r="G260" s="66">
        <v>0.52600000000000002</v>
      </c>
      <c r="H260" s="67"/>
    </row>
    <row r="261" spans="2:8" x14ac:dyDescent="0.25">
      <c r="B261" s="94" t="s">
        <v>310</v>
      </c>
      <c r="C261" s="95">
        <v>36.677537000000001</v>
      </c>
      <c r="D261" s="95">
        <v>3.09</v>
      </c>
      <c r="E261" s="95"/>
      <c r="F261" s="95">
        <v>86.759028000000001</v>
      </c>
      <c r="G261" s="95">
        <v>2.0699999999999998</v>
      </c>
      <c r="H261" s="96"/>
    </row>
    <row r="262" spans="2:8" x14ac:dyDescent="0.25">
      <c r="B262" s="90" t="s">
        <v>36</v>
      </c>
      <c r="C262" s="91">
        <v>19.79</v>
      </c>
      <c r="D262" s="91">
        <v>8.836012009754482E-2</v>
      </c>
      <c r="E262" s="101"/>
      <c r="F262" s="91">
        <v>75.14</v>
      </c>
      <c r="G262" s="91">
        <v>0.14044519104128284</v>
      </c>
      <c r="H262" s="102"/>
    </row>
    <row r="263" spans="2:8" x14ac:dyDescent="0.25">
      <c r="B263" s="94" t="s">
        <v>311</v>
      </c>
      <c r="C263" s="95">
        <v>11.164457000000001</v>
      </c>
      <c r="D263" s="95">
        <v>1.87</v>
      </c>
      <c r="E263" s="95"/>
      <c r="F263" s="95">
        <v>52.229844</v>
      </c>
      <c r="G263" s="95">
        <v>4.32</v>
      </c>
      <c r="H263" s="96"/>
    </row>
    <row r="264" spans="2:8" x14ac:dyDescent="0.25">
      <c r="B264" s="97" t="s">
        <v>126</v>
      </c>
      <c r="C264" s="66">
        <v>31.947901000000002</v>
      </c>
      <c r="D264" s="66">
        <v>3.91</v>
      </c>
      <c r="E264" s="66"/>
      <c r="F264" s="66">
        <v>83.737337999999994</v>
      </c>
      <c r="G264" s="66">
        <v>2.5499999999999998</v>
      </c>
      <c r="H264" s="67"/>
    </row>
    <row r="265" spans="2:8" x14ac:dyDescent="0.25">
      <c r="B265" s="94" t="s">
        <v>312</v>
      </c>
      <c r="C265" s="95">
        <v>16.205805000000002</v>
      </c>
      <c r="D265" s="95">
        <v>2.0699999999999998</v>
      </c>
      <c r="E265" s="95"/>
      <c r="F265" s="95">
        <v>57.989303999999997</v>
      </c>
      <c r="G265" s="95">
        <v>3.2199999999999998</v>
      </c>
      <c r="H265" s="96"/>
    </row>
    <row r="266" spans="2:8" x14ac:dyDescent="0.25">
      <c r="B266" s="97" t="s">
        <v>313</v>
      </c>
      <c r="C266" s="66">
        <v>19.817344000000002</v>
      </c>
      <c r="D266" s="66">
        <v>1.9300000000000002</v>
      </c>
      <c r="E266" s="66"/>
      <c r="F266" s="66">
        <v>73.366917999999998</v>
      </c>
      <c r="G266" s="66">
        <v>2.1999999999999997</v>
      </c>
      <c r="H266" s="67"/>
    </row>
    <row r="267" spans="2:8" x14ac:dyDescent="0.25">
      <c r="B267" s="94" t="s">
        <v>244</v>
      </c>
      <c r="C267" s="95">
        <v>13.718082000000001</v>
      </c>
      <c r="D267" s="95">
        <v>1.1499999999999999</v>
      </c>
      <c r="E267" s="95"/>
      <c r="F267" s="95">
        <v>64.563042999999993</v>
      </c>
      <c r="G267" s="95">
        <v>1.67</v>
      </c>
      <c r="H267" s="96"/>
    </row>
    <row r="268" spans="2:8" x14ac:dyDescent="0.25">
      <c r="B268" s="97" t="s">
        <v>314</v>
      </c>
      <c r="C268" s="66">
        <v>17.437480000000001</v>
      </c>
      <c r="D268" s="66">
        <v>2.08</v>
      </c>
      <c r="E268" s="66"/>
      <c r="F268" s="66">
        <v>64.914773999999994</v>
      </c>
      <c r="G268" s="66">
        <v>2.79</v>
      </c>
      <c r="H268" s="67"/>
    </row>
    <row r="269" spans="2:8" x14ac:dyDescent="0.25">
      <c r="B269" s="94" t="s">
        <v>315</v>
      </c>
      <c r="C269" s="95">
        <v>12.456941</v>
      </c>
      <c r="D269" s="95">
        <v>1.54</v>
      </c>
      <c r="E269" s="95"/>
      <c r="F269" s="95">
        <v>59.956446</v>
      </c>
      <c r="G269" s="95">
        <v>3.1199999999999997</v>
      </c>
      <c r="H269" s="96"/>
    </row>
    <row r="270" spans="2:8" x14ac:dyDescent="0.25">
      <c r="B270" s="97" t="s">
        <v>316</v>
      </c>
      <c r="C270" s="66">
        <v>13.072719999999999</v>
      </c>
      <c r="D270" s="66">
        <v>1.0900000000000001</v>
      </c>
      <c r="E270" s="66"/>
      <c r="F270" s="66">
        <v>53.735709</v>
      </c>
      <c r="G270" s="66">
        <v>2.25</v>
      </c>
      <c r="H270" s="67"/>
    </row>
    <row r="271" spans="2:8" x14ac:dyDescent="0.25">
      <c r="B271" s="94" t="s">
        <v>317</v>
      </c>
      <c r="C271" s="95">
        <v>45.037586000000005</v>
      </c>
      <c r="D271" s="95">
        <v>2.5</v>
      </c>
      <c r="E271" s="95"/>
      <c r="F271" s="95">
        <v>86.027804000000003</v>
      </c>
      <c r="G271" s="95">
        <v>1.18</v>
      </c>
      <c r="H271" s="96"/>
    </row>
    <row r="272" spans="2:8" x14ac:dyDescent="0.25">
      <c r="B272" s="97" t="s">
        <v>318</v>
      </c>
      <c r="C272" s="66">
        <v>29.360036000000001</v>
      </c>
      <c r="D272" s="66">
        <v>2.2200000000000002</v>
      </c>
      <c r="E272" s="66"/>
      <c r="F272" s="66">
        <v>76.328514999999996</v>
      </c>
      <c r="G272" s="66">
        <v>1.73</v>
      </c>
      <c r="H272" s="67"/>
    </row>
    <row r="273" spans="2:8" x14ac:dyDescent="0.25">
      <c r="B273" s="94" t="s">
        <v>319</v>
      </c>
      <c r="C273" s="95">
        <v>11.508773</v>
      </c>
      <c r="D273" s="95">
        <v>1.34</v>
      </c>
      <c r="E273" s="95"/>
      <c r="F273" s="95">
        <v>59.037768</v>
      </c>
      <c r="G273" s="95">
        <v>2.36</v>
      </c>
      <c r="H273" s="96"/>
    </row>
    <row r="274" spans="2:8" x14ac:dyDescent="0.25">
      <c r="B274" s="97" t="s">
        <v>320</v>
      </c>
      <c r="C274" s="66">
        <v>12.487900999999999</v>
      </c>
      <c r="D274" s="66">
        <v>1.38</v>
      </c>
      <c r="E274" s="66"/>
      <c r="F274" s="66">
        <v>49.155768999999999</v>
      </c>
      <c r="G274" s="66">
        <v>2.15</v>
      </c>
      <c r="H274" s="67"/>
    </row>
    <row r="275" spans="2:8" x14ac:dyDescent="0.25">
      <c r="B275" s="90" t="s">
        <v>37</v>
      </c>
      <c r="C275" s="91">
        <v>28.9</v>
      </c>
      <c r="D275" s="91">
        <v>6.1275077423148236E-2</v>
      </c>
      <c r="E275" s="101"/>
      <c r="F275" s="91">
        <v>69.099999999999994</v>
      </c>
      <c r="G275" s="91">
        <v>7.661033721306626E-2</v>
      </c>
      <c r="H275" s="102"/>
    </row>
    <row r="276" spans="2:8" x14ac:dyDescent="0.25">
      <c r="B276" s="94" t="s">
        <v>321</v>
      </c>
      <c r="C276" s="95">
        <v>9.2243399999999998</v>
      </c>
      <c r="D276" s="95">
        <v>1.1900000000000002</v>
      </c>
      <c r="E276" s="95"/>
      <c r="F276" s="95">
        <v>43.037053</v>
      </c>
      <c r="G276" s="95">
        <v>1.5599999999999998</v>
      </c>
      <c r="H276" s="96"/>
    </row>
    <row r="277" spans="2:8" x14ac:dyDescent="0.25">
      <c r="B277" s="97" t="s">
        <v>322</v>
      </c>
      <c r="C277" s="66">
        <v>53.872098000000001</v>
      </c>
      <c r="D277" s="66">
        <v>1.27</v>
      </c>
      <c r="E277" s="66"/>
      <c r="F277" s="66">
        <v>90.060613000000004</v>
      </c>
      <c r="G277" s="66">
        <v>0.77999999999999992</v>
      </c>
      <c r="H277" s="67"/>
    </row>
    <row r="278" spans="2:8" x14ac:dyDescent="0.25">
      <c r="B278" s="94" t="s">
        <v>323</v>
      </c>
      <c r="C278" s="95">
        <v>19.680381000000001</v>
      </c>
      <c r="D278" s="95">
        <v>1.8499999999999999</v>
      </c>
      <c r="E278" s="95"/>
      <c r="F278" s="95">
        <v>82.394811000000004</v>
      </c>
      <c r="G278" s="95">
        <v>1.73</v>
      </c>
      <c r="H278" s="96"/>
    </row>
    <row r="279" spans="2:8" x14ac:dyDescent="0.25">
      <c r="B279" s="97" t="s">
        <v>324</v>
      </c>
      <c r="C279" s="66">
        <v>22.137340999999999</v>
      </c>
      <c r="D279" s="66">
        <v>0.91699999999999993</v>
      </c>
      <c r="E279" s="66"/>
      <c r="F279" s="66">
        <v>62.444005000000004</v>
      </c>
      <c r="G279" s="66">
        <v>1.01</v>
      </c>
      <c r="H279" s="67"/>
    </row>
    <row r="280" spans="2:8" x14ac:dyDescent="0.25">
      <c r="B280" s="94" t="s">
        <v>325</v>
      </c>
      <c r="C280" s="95">
        <v>30.016802999999996</v>
      </c>
      <c r="D280" s="95">
        <v>1.1100000000000001</v>
      </c>
      <c r="E280" s="95"/>
      <c r="F280" s="95">
        <v>75.401576000000006</v>
      </c>
      <c r="G280" s="95">
        <v>0.98</v>
      </c>
      <c r="H280" s="96"/>
    </row>
    <row r="281" spans="2:8" x14ac:dyDescent="0.25">
      <c r="B281" s="90" t="s">
        <v>38</v>
      </c>
      <c r="C281" s="91">
        <v>36.72</v>
      </c>
      <c r="D281" s="91">
        <v>2.8283797716449469E-2</v>
      </c>
      <c r="E281" s="101"/>
      <c r="F281" s="91">
        <v>71.64</v>
      </c>
      <c r="G281" s="91">
        <v>3.0438951877967593E-2</v>
      </c>
      <c r="H281" s="102"/>
    </row>
    <row r="282" spans="2:8" x14ac:dyDescent="0.25">
      <c r="B282" s="94" t="s">
        <v>38</v>
      </c>
      <c r="C282" s="95">
        <v>37.063836000000002</v>
      </c>
      <c r="D282" s="95">
        <v>2.71</v>
      </c>
      <c r="E282" s="95"/>
      <c r="F282" s="95">
        <v>73.038930000000008</v>
      </c>
      <c r="G282" s="95">
        <v>2.6100000000000003</v>
      </c>
      <c r="H282" s="96"/>
    </row>
    <row r="283" spans="2:8" x14ac:dyDescent="0.25">
      <c r="B283" s="97" t="s">
        <v>326</v>
      </c>
      <c r="C283" s="66">
        <v>17.568269999999998</v>
      </c>
      <c r="D283" s="66">
        <v>5.54</v>
      </c>
      <c r="E283" s="66" t="s">
        <v>96</v>
      </c>
      <c r="F283" s="66">
        <v>54.364073000000005</v>
      </c>
      <c r="G283" s="66">
        <v>8.0399999999999991</v>
      </c>
      <c r="H283" s="67" t="s">
        <v>96</v>
      </c>
    </row>
    <row r="284" spans="2:8" x14ac:dyDescent="0.25">
      <c r="B284" s="94" t="s">
        <v>327</v>
      </c>
      <c r="C284" s="95">
        <v>12.374955</v>
      </c>
      <c r="D284" s="95">
        <v>1.91</v>
      </c>
      <c r="E284" s="95"/>
      <c r="F284" s="95">
        <v>44.595763999999996</v>
      </c>
      <c r="G284" s="95">
        <v>3.88</v>
      </c>
      <c r="H284" s="96"/>
    </row>
    <row r="285" spans="2:8" x14ac:dyDescent="0.25">
      <c r="B285" s="97" t="s">
        <v>328</v>
      </c>
      <c r="C285" s="66">
        <v>43.134518</v>
      </c>
      <c r="D285" s="66">
        <v>2.31</v>
      </c>
      <c r="E285" s="66"/>
      <c r="F285" s="66">
        <v>78.863771999999997</v>
      </c>
      <c r="G285" s="66">
        <v>1.9900000000000002</v>
      </c>
      <c r="H285" s="67"/>
    </row>
    <row r="286" spans="2:8" x14ac:dyDescent="0.25">
      <c r="B286" s="94" t="s">
        <v>329</v>
      </c>
      <c r="C286" s="95">
        <v>10.89162</v>
      </c>
      <c r="D286" s="95">
        <v>2.12</v>
      </c>
      <c r="E286" s="95"/>
      <c r="F286" s="95">
        <v>42.289376000000004</v>
      </c>
      <c r="G286" s="95">
        <v>3.5999999999999996</v>
      </c>
      <c r="H286" s="96"/>
    </row>
    <row r="287" spans="2:8" x14ac:dyDescent="0.25">
      <c r="B287" s="97" t="s">
        <v>330</v>
      </c>
      <c r="C287" s="66">
        <v>10.776178</v>
      </c>
      <c r="D287" s="66">
        <v>2.13</v>
      </c>
      <c r="E287" s="66"/>
      <c r="F287" s="66">
        <v>40.003664000000001</v>
      </c>
      <c r="G287" s="66">
        <v>4.2700000000000005</v>
      </c>
      <c r="H287" s="67" t="s">
        <v>91</v>
      </c>
    </row>
    <row r="288" spans="2:8" x14ac:dyDescent="0.25">
      <c r="B288" s="94" t="s">
        <v>331</v>
      </c>
      <c r="C288" s="95">
        <v>16.328638999999999</v>
      </c>
      <c r="D288" s="95">
        <v>3.42</v>
      </c>
      <c r="E288" s="95"/>
      <c r="F288" s="95">
        <v>50.576875000000001</v>
      </c>
      <c r="G288" s="95">
        <v>4.21</v>
      </c>
      <c r="H288" s="96"/>
    </row>
    <row r="289" spans="2:8" x14ac:dyDescent="0.25">
      <c r="B289" s="97" t="s">
        <v>332</v>
      </c>
      <c r="C289" s="66">
        <v>20.407617999999999</v>
      </c>
      <c r="D289" s="66">
        <v>4.09</v>
      </c>
      <c r="E289" s="66"/>
      <c r="F289" s="66">
        <v>64.786902999999995</v>
      </c>
      <c r="G289" s="66">
        <v>5.33</v>
      </c>
      <c r="H289" s="67"/>
    </row>
    <row r="290" spans="2:8" x14ac:dyDescent="0.25">
      <c r="B290" s="94" t="s">
        <v>333</v>
      </c>
      <c r="C290" s="95">
        <v>66.227136000000002</v>
      </c>
      <c r="D290" s="95">
        <v>3.2800000000000002</v>
      </c>
      <c r="E290" s="95"/>
      <c r="F290" s="95">
        <v>93.526864000000003</v>
      </c>
      <c r="G290" s="95">
        <v>1.41</v>
      </c>
      <c r="H290" s="96"/>
    </row>
    <row r="291" spans="2:8" x14ac:dyDescent="0.25">
      <c r="B291" s="97" t="s">
        <v>334</v>
      </c>
      <c r="C291" s="66">
        <v>15.984271999999999</v>
      </c>
      <c r="D291" s="66">
        <v>3.34</v>
      </c>
      <c r="E291" s="66"/>
      <c r="F291" s="66">
        <v>49.029713000000001</v>
      </c>
      <c r="G291" s="66">
        <v>4.97</v>
      </c>
      <c r="H291" s="67" t="s">
        <v>91</v>
      </c>
    </row>
    <row r="292" spans="2:8" x14ac:dyDescent="0.25">
      <c r="B292" s="90" t="s">
        <v>39</v>
      </c>
      <c r="C292" s="91">
        <v>37</v>
      </c>
      <c r="D292" s="91">
        <v>6.6243556520618502E-2</v>
      </c>
      <c r="E292" s="101"/>
      <c r="F292" s="91">
        <v>78.98</v>
      </c>
      <c r="G292" s="91">
        <v>6.9702791951691156E-2</v>
      </c>
      <c r="H292" s="102"/>
    </row>
    <row r="293" spans="2:8" x14ac:dyDescent="0.25">
      <c r="B293" s="94" t="s">
        <v>39</v>
      </c>
      <c r="C293" s="95">
        <v>34.877862999999998</v>
      </c>
      <c r="D293" s="95">
        <v>3.29</v>
      </c>
      <c r="E293" s="95"/>
      <c r="F293" s="95">
        <v>86.452595000000002</v>
      </c>
      <c r="G293" s="95">
        <v>1.48</v>
      </c>
      <c r="H293" s="96"/>
    </row>
    <row r="294" spans="2:8" x14ac:dyDescent="0.25">
      <c r="B294" s="97" t="s">
        <v>335</v>
      </c>
      <c r="C294" s="66">
        <v>18.877488</v>
      </c>
      <c r="D294" s="66">
        <v>2.44</v>
      </c>
      <c r="E294" s="66"/>
      <c r="F294" s="66">
        <v>61.121915000000001</v>
      </c>
      <c r="G294" s="66">
        <v>2.4699999999999998</v>
      </c>
      <c r="H294" s="67"/>
    </row>
    <row r="295" spans="2:8" x14ac:dyDescent="0.25">
      <c r="B295" s="94" t="s">
        <v>336</v>
      </c>
      <c r="C295" s="95">
        <v>39.641061000000001</v>
      </c>
      <c r="D295" s="95">
        <v>2.1399999999999997</v>
      </c>
      <c r="E295" s="95"/>
      <c r="F295" s="95">
        <v>83.501919000000001</v>
      </c>
      <c r="G295" s="95">
        <v>1.05</v>
      </c>
      <c r="H295" s="96"/>
    </row>
    <row r="296" spans="2:8" x14ac:dyDescent="0.25">
      <c r="B296" s="97" t="s">
        <v>337</v>
      </c>
      <c r="C296" s="66">
        <v>59.839821000000001</v>
      </c>
      <c r="D296" s="66">
        <v>1.92</v>
      </c>
      <c r="E296" s="66"/>
      <c r="F296" s="66">
        <v>93.537187000000003</v>
      </c>
      <c r="G296" s="66">
        <v>0.60399999999999998</v>
      </c>
      <c r="H296" s="67"/>
    </row>
    <row r="297" spans="2:8" x14ac:dyDescent="0.25">
      <c r="B297" s="94" t="s">
        <v>338</v>
      </c>
      <c r="C297" s="95">
        <v>41.383870000000002</v>
      </c>
      <c r="D297" s="95">
        <v>2.02</v>
      </c>
      <c r="E297" s="95"/>
      <c r="F297" s="95">
        <v>85.842479000000012</v>
      </c>
      <c r="G297" s="95">
        <v>0.92999999999999994</v>
      </c>
      <c r="H297" s="96"/>
    </row>
    <row r="298" spans="2:8" x14ac:dyDescent="0.25">
      <c r="B298" s="97" t="s">
        <v>339</v>
      </c>
      <c r="C298" s="66">
        <v>39.577131000000001</v>
      </c>
      <c r="D298" s="66">
        <v>2.27</v>
      </c>
      <c r="E298" s="66"/>
      <c r="F298" s="66">
        <v>87.742927999999992</v>
      </c>
      <c r="G298" s="66">
        <v>0.98699999999999999</v>
      </c>
      <c r="H298" s="67"/>
    </row>
    <row r="299" spans="2:8" x14ac:dyDescent="0.25">
      <c r="B299" s="94" t="s">
        <v>340</v>
      </c>
      <c r="C299" s="95">
        <v>39.444921999999998</v>
      </c>
      <c r="D299" s="95">
        <v>1.58</v>
      </c>
      <c r="E299" s="95"/>
      <c r="F299" s="95">
        <v>78.116339999999994</v>
      </c>
      <c r="G299" s="95">
        <v>1.03</v>
      </c>
      <c r="H299" s="96"/>
    </row>
    <row r="300" spans="2:8" x14ac:dyDescent="0.25">
      <c r="B300" s="97" t="s">
        <v>341</v>
      </c>
      <c r="C300" s="66">
        <v>8.6349400000000003</v>
      </c>
      <c r="D300" s="66">
        <v>1.21</v>
      </c>
      <c r="E300" s="66"/>
      <c r="F300" s="66">
        <v>41.273440999999998</v>
      </c>
      <c r="G300" s="66">
        <v>2.3800000000000003</v>
      </c>
      <c r="H300" s="67"/>
    </row>
    <row r="301" spans="2:8" x14ac:dyDescent="0.25">
      <c r="B301" s="94" t="s">
        <v>342</v>
      </c>
      <c r="C301" s="95">
        <v>27.819694000000002</v>
      </c>
      <c r="D301" s="95">
        <v>1.7399999999999998</v>
      </c>
      <c r="E301" s="95"/>
      <c r="F301" s="95">
        <v>75.434315999999995</v>
      </c>
      <c r="G301" s="95">
        <v>1.37</v>
      </c>
      <c r="H301" s="96"/>
    </row>
    <row r="302" spans="2:8" x14ac:dyDescent="0.25">
      <c r="B302" s="97" t="s">
        <v>343</v>
      </c>
      <c r="C302" s="66">
        <v>31.623981000000001</v>
      </c>
      <c r="D302" s="66">
        <v>2.98</v>
      </c>
      <c r="E302" s="66"/>
      <c r="F302" s="66">
        <v>81.051081999999994</v>
      </c>
      <c r="G302" s="66">
        <v>1.78</v>
      </c>
      <c r="H302" s="67"/>
    </row>
    <row r="303" spans="2:8" x14ac:dyDescent="0.25">
      <c r="B303" s="94" t="s">
        <v>344</v>
      </c>
      <c r="C303" s="95">
        <v>8.3695570000000004</v>
      </c>
      <c r="D303" s="95">
        <v>1.3299999999999998</v>
      </c>
      <c r="E303" s="95"/>
      <c r="F303" s="95">
        <v>45.756315000000001</v>
      </c>
      <c r="G303" s="95">
        <v>2.17</v>
      </c>
      <c r="H303" s="96"/>
    </row>
    <row r="304" spans="2:8" x14ac:dyDescent="0.25">
      <c r="B304" s="90" t="s">
        <v>40</v>
      </c>
      <c r="C304" s="91">
        <v>22.75</v>
      </c>
      <c r="D304" s="91">
        <v>4.6809635651358893E-2</v>
      </c>
      <c r="E304" s="101"/>
      <c r="F304" s="91">
        <v>77.34</v>
      </c>
      <c r="G304" s="91">
        <v>7.0882918057533439E-2</v>
      </c>
      <c r="H304" s="102"/>
    </row>
    <row r="305" spans="2:8" x14ac:dyDescent="0.25">
      <c r="B305" s="94" t="s">
        <v>40</v>
      </c>
      <c r="C305" s="95">
        <v>36.282732000000003</v>
      </c>
      <c r="D305" s="95">
        <v>1.51</v>
      </c>
      <c r="E305" s="95"/>
      <c r="F305" s="95">
        <v>89.382707999999994</v>
      </c>
      <c r="G305" s="95">
        <v>0.90700000000000003</v>
      </c>
      <c r="H305" s="96"/>
    </row>
    <row r="306" spans="2:8" x14ac:dyDescent="0.25">
      <c r="B306" s="97" t="s">
        <v>345</v>
      </c>
      <c r="C306" s="66">
        <v>31.537063999999997</v>
      </c>
      <c r="D306" s="66">
        <v>1.59</v>
      </c>
      <c r="E306" s="66"/>
      <c r="F306" s="66">
        <v>87.752647999999994</v>
      </c>
      <c r="G306" s="66">
        <v>1.1299999999999999</v>
      </c>
      <c r="H306" s="67"/>
    </row>
    <row r="307" spans="2:8" x14ac:dyDescent="0.25">
      <c r="B307" s="94" t="s">
        <v>346</v>
      </c>
      <c r="C307" s="95">
        <v>24.395659999999999</v>
      </c>
      <c r="D307" s="95">
        <v>1.7000000000000002</v>
      </c>
      <c r="E307" s="95"/>
      <c r="F307" s="95">
        <v>73.690342999999999</v>
      </c>
      <c r="G307" s="95">
        <v>2.0299999999999998</v>
      </c>
      <c r="H307" s="96"/>
    </row>
    <row r="308" spans="2:8" x14ac:dyDescent="0.25">
      <c r="B308" s="97" t="s">
        <v>347</v>
      </c>
      <c r="C308" s="66">
        <v>8.5016369999999988</v>
      </c>
      <c r="D308" s="66">
        <v>1.48</v>
      </c>
      <c r="E308" s="66"/>
      <c r="F308" s="66">
        <v>54.348284999999997</v>
      </c>
      <c r="G308" s="66">
        <v>2.5</v>
      </c>
      <c r="H308" s="67"/>
    </row>
    <row r="309" spans="2:8" x14ac:dyDescent="0.25">
      <c r="B309" s="94" t="s">
        <v>348</v>
      </c>
      <c r="C309" s="95">
        <v>33.656106000000001</v>
      </c>
      <c r="D309" s="95">
        <v>2.98</v>
      </c>
      <c r="E309" s="95"/>
      <c r="F309" s="95">
        <v>91.316086999999996</v>
      </c>
      <c r="G309" s="95">
        <v>1.35</v>
      </c>
      <c r="H309" s="96"/>
    </row>
    <row r="310" spans="2:8" x14ac:dyDescent="0.25">
      <c r="B310" s="97" t="s">
        <v>349</v>
      </c>
      <c r="C310" s="66">
        <v>18.928982000000001</v>
      </c>
      <c r="D310" s="66">
        <v>1.39</v>
      </c>
      <c r="E310" s="66"/>
      <c r="F310" s="66">
        <v>62.426265000000001</v>
      </c>
      <c r="G310" s="66">
        <v>1.9300000000000002</v>
      </c>
      <c r="H310" s="67"/>
    </row>
    <row r="311" spans="2:8" x14ac:dyDescent="0.25">
      <c r="B311" s="94" t="s">
        <v>350</v>
      </c>
      <c r="C311" s="95">
        <v>10.987261</v>
      </c>
      <c r="D311" s="95">
        <v>1.34</v>
      </c>
      <c r="E311" s="95"/>
      <c r="F311" s="95">
        <v>58.429161999999998</v>
      </c>
      <c r="G311" s="95">
        <v>1.8599999999999999</v>
      </c>
      <c r="H311" s="96"/>
    </row>
    <row r="312" spans="2:8" x14ac:dyDescent="0.25">
      <c r="B312" s="90" t="s">
        <v>41</v>
      </c>
      <c r="C312" s="91">
        <v>16.27</v>
      </c>
      <c r="D312" s="91">
        <v>5.2339134365839625E-2</v>
      </c>
      <c r="E312" s="101"/>
      <c r="F312" s="91">
        <v>60.17</v>
      </c>
      <c r="G312" s="91">
        <v>8.2234446025291258E-2</v>
      </c>
      <c r="H312" s="102"/>
    </row>
    <row r="313" spans="2:8" x14ac:dyDescent="0.25">
      <c r="B313" s="94" t="s">
        <v>41</v>
      </c>
      <c r="C313" s="95">
        <v>5.7351140000000003</v>
      </c>
      <c r="D313" s="95">
        <v>0.80199999999999994</v>
      </c>
      <c r="E313" s="95"/>
      <c r="F313" s="95">
        <v>43.569733999999997</v>
      </c>
      <c r="G313" s="95">
        <v>1.7000000000000002</v>
      </c>
      <c r="H313" s="96"/>
    </row>
    <row r="314" spans="2:8" x14ac:dyDescent="0.25">
      <c r="B314" s="97" t="s">
        <v>21</v>
      </c>
      <c r="C314" s="66">
        <v>8.9174629999999997</v>
      </c>
      <c r="D314" s="66">
        <v>1.35</v>
      </c>
      <c r="E314" s="66"/>
      <c r="F314" s="66">
        <v>39.792718999999998</v>
      </c>
      <c r="G314" s="66">
        <v>2.17</v>
      </c>
      <c r="H314" s="67"/>
    </row>
    <row r="315" spans="2:8" x14ac:dyDescent="0.25">
      <c r="B315" s="94" t="s">
        <v>351</v>
      </c>
      <c r="C315" s="95">
        <v>6.2880560000000001</v>
      </c>
      <c r="D315" s="95">
        <v>1.03</v>
      </c>
      <c r="E315" s="95"/>
      <c r="F315" s="95">
        <v>38.927236999999998</v>
      </c>
      <c r="G315" s="95">
        <v>2.0500000000000003</v>
      </c>
      <c r="H315" s="96"/>
    </row>
    <row r="316" spans="2:8" x14ac:dyDescent="0.25">
      <c r="B316" s="97" t="s">
        <v>352</v>
      </c>
      <c r="C316" s="66">
        <v>10.353445000000001</v>
      </c>
      <c r="D316" s="66">
        <v>1.46</v>
      </c>
      <c r="E316" s="66"/>
      <c r="F316" s="66">
        <v>50.619077999999995</v>
      </c>
      <c r="G316" s="66">
        <v>2.6599999999999997</v>
      </c>
      <c r="H316" s="67"/>
    </row>
    <row r="317" spans="2:8" x14ac:dyDescent="0.25">
      <c r="B317" s="94" t="s">
        <v>353</v>
      </c>
      <c r="C317" s="95">
        <v>13.030931000000001</v>
      </c>
      <c r="D317" s="95">
        <v>1.6099999999999999</v>
      </c>
      <c r="E317" s="95"/>
      <c r="F317" s="95">
        <v>55.503575000000005</v>
      </c>
      <c r="G317" s="95">
        <v>2.09</v>
      </c>
      <c r="H317" s="96"/>
    </row>
    <row r="318" spans="2:8" x14ac:dyDescent="0.25">
      <c r="B318" s="97" t="s">
        <v>354</v>
      </c>
      <c r="C318" s="66">
        <v>10.443938999999999</v>
      </c>
      <c r="D318" s="66">
        <v>1.69</v>
      </c>
      <c r="E318" s="66"/>
      <c r="F318" s="66">
        <v>50.282362999999997</v>
      </c>
      <c r="G318" s="66">
        <v>2.5499999999999998</v>
      </c>
      <c r="H318" s="67"/>
    </row>
    <row r="319" spans="2:8" x14ac:dyDescent="0.25">
      <c r="B319" s="94" t="s">
        <v>355</v>
      </c>
      <c r="C319" s="95">
        <v>10.103328000000001</v>
      </c>
      <c r="D319" s="95">
        <v>1.51</v>
      </c>
      <c r="E319" s="95"/>
      <c r="F319" s="95">
        <v>52.338746999999998</v>
      </c>
      <c r="G319" s="95">
        <v>2.6599999999999997</v>
      </c>
      <c r="H319" s="96"/>
    </row>
    <row r="320" spans="2:8" x14ac:dyDescent="0.25">
      <c r="B320" s="97" t="s">
        <v>356</v>
      </c>
      <c r="C320" s="66">
        <v>7.4541109999999993</v>
      </c>
      <c r="D320" s="66">
        <v>1.5699999999999998</v>
      </c>
      <c r="E320" s="66"/>
      <c r="F320" s="66">
        <v>38.393408000000001</v>
      </c>
      <c r="G320" s="66">
        <v>3.61</v>
      </c>
      <c r="H320" s="67"/>
    </row>
    <row r="321" spans="2:8" x14ac:dyDescent="0.25">
      <c r="B321" s="94" t="s">
        <v>357</v>
      </c>
      <c r="C321" s="95">
        <v>9.5802490000000002</v>
      </c>
      <c r="D321" s="95">
        <v>2.69</v>
      </c>
      <c r="E321" s="95" t="s">
        <v>91</v>
      </c>
      <c r="F321" s="95">
        <v>54.370643999999999</v>
      </c>
      <c r="G321" s="95">
        <v>4.62</v>
      </c>
      <c r="H321" s="96"/>
    </row>
    <row r="322" spans="2:8" x14ac:dyDescent="0.25">
      <c r="B322" s="97" t="s">
        <v>358</v>
      </c>
      <c r="C322" s="66">
        <v>27.462209999999999</v>
      </c>
      <c r="D322" s="66">
        <v>2.93</v>
      </c>
      <c r="E322" s="66"/>
      <c r="F322" s="66">
        <v>75.903080000000003</v>
      </c>
      <c r="G322" s="66">
        <v>2.78</v>
      </c>
      <c r="H322" s="67"/>
    </row>
    <row r="323" spans="2:8" x14ac:dyDescent="0.25">
      <c r="B323" s="94" t="s">
        <v>359</v>
      </c>
      <c r="C323" s="95">
        <v>28.176479999999998</v>
      </c>
      <c r="D323" s="95">
        <v>1.96</v>
      </c>
      <c r="E323" s="95"/>
      <c r="F323" s="95">
        <v>71.590362999999996</v>
      </c>
      <c r="G323" s="95">
        <v>1.96</v>
      </c>
      <c r="H323" s="96"/>
    </row>
    <row r="324" spans="2:8" x14ac:dyDescent="0.25">
      <c r="B324" s="97" t="s">
        <v>360</v>
      </c>
      <c r="C324" s="66">
        <v>27.009831000000002</v>
      </c>
      <c r="D324" s="66">
        <v>2.4</v>
      </c>
      <c r="E324" s="66"/>
      <c r="F324" s="66">
        <v>74.604024999999993</v>
      </c>
      <c r="G324" s="66">
        <v>1.83</v>
      </c>
      <c r="H324" s="67"/>
    </row>
    <row r="325" spans="2:8" x14ac:dyDescent="0.25">
      <c r="B325" s="94" t="s">
        <v>361</v>
      </c>
      <c r="C325" s="95">
        <v>57.035705999999998</v>
      </c>
      <c r="D325" s="95">
        <v>3.25</v>
      </c>
      <c r="E325" s="95"/>
      <c r="F325" s="95">
        <v>87.127380000000002</v>
      </c>
      <c r="G325" s="95">
        <v>2.64</v>
      </c>
      <c r="H325" s="96"/>
    </row>
    <row r="326" spans="2:8" x14ac:dyDescent="0.25">
      <c r="B326" s="97" t="s">
        <v>362</v>
      </c>
      <c r="C326" s="66">
        <v>53.916088999999999</v>
      </c>
      <c r="D326" s="66">
        <v>2.46</v>
      </c>
      <c r="E326" s="66"/>
      <c r="F326" s="66">
        <v>90.851338999999996</v>
      </c>
      <c r="G326" s="66">
        <v>0.94000000000000006</v>
      </c>
      <c r="H326" s="67"/>
    </row>
    <row r="327" spans="2:8" x14ac:dyDescent="0.25">
      <c r="B327" s="94" t="s">
        <v>363</v>
      </c>
      <c r="C327" s="95">
        <v>73.112842999999998</v>
      </c>
      <c r="D327" s="95">
        <v>2.77</v>
      </c>
      <c r="E327" s="95"/>
      <c r="F327" s="95">
        <v>97.344994</v>
      </c>
      <c r="G327" s="95">
        <v>0.65</v>
      </c>
      <c r="H327" s="96"/>
    </row>
    <row r="328" spans="2:8" x14ac:dyDescent="0.25">
      <c r="B328" s="97" t="s">
        <v>364</v>
      </c>
      <c r="C328" s="66">
        <v>1.467776</v>
      </c>
      <c r="D328" s="66">
        <v>0.55199999999999994</v>
      </c>
      <c r="E328" s="66" t="s">
        <v>91</v>
      </c>
      <c r="F328" s="66">
        <v>22.01416</v>
      </c>
      <c r="G328" s="66">
        <v>2.33</v>
      </c>
      <c r="H328" s="67" t="s">
        <v>91</v>
      </c>
    </row>
    <row r="329" spans="2:8" ht="15.75" thickBot="1" x14ac:dyDescent="0.3">
      <c r="B329" s="103" t="s">
        <v>365</v>
      </c>
      <c r="C329" s="104">
        <v>5.3747169999999995</v>
      </c>
      <c r="D329" s="104">
        <v>1.1499999999999999</v>
      </c>
      <c r="E329" s="104"/>
      <c r="F329" s="104">
        <v>46.058287999999997</v>
      </c>
      <c r="G329" s="104">
        <v>2.36</v>
      </c>
      <c r="H329" s="105"/>
    </row>
    <row r="330" spans="2:8" x14ac:dyDescent="0.25">
      <c r="B330" s="106" t="s">
        <v>954</v>
      </c>
      <c r="C330" s="107"/>
      <c r="D330" s="107"/>
      <c r="E330" s="107"/>
      <c r="F330" s="108"/>
      <c r="G330" s="108"/>
      <c r="H330" s="109"/>
    </row>
    <row r="331" spans="2:8" ht="27.75" customHeight="1" x14ac:dyDescent="0.25">
      <c r="B331" s="946" t="s">
        <v>955</v>
      </c>
      <c r="C331" s="946"/>
      <c r="D331" s="946"/>
      <c r="E331" s="946"/>
      <c r="F331" s="946"/>
      <c r="G331" s="946"/>
      <c r="H331" s="946"/>
    </row>
    <row r="332" spans="2:8" ht="25.5" customHeight="1" x14ac:dyDescent="0.25">
      <c r="B332" s="946" t="s">
        <v>366</v>
      </c>
      <c r="C332" s="946"/>
      <c r="D332" s="946"/>
      <c r="E332" s="946"/>
      <c r="F332" s="946"/>
      <c r="G332" s="946"/>
      <c r="H332" s="946"/>
    </row>
    <row r="333" spans="2:8" x14ac:dyDescent="0.25">
      <c r="B333" s="110" t="s">
        <v>367</v>
      </c>
      <c r="C333" s="107"/>
      <c r="D333" s="107"/>
      <c r="E333" s="107"/>
      <c r="F333" s="108"/>
      <c r="G333" s="108"/>
      <c r="H333" s="109"/>
    </row>
    <row r="335" spans="2:8" ht="40.5" customHeight="1" x14ac:dyDescent="0.25">
      <c r="B335" s="947" t="s">
        <v>1196</v>
      </c>
      <c r="C335" s="947"/>
      <c r="D335" s="947"/>
      <c r="E335" s="947"/>
      <c r="F335" s="947"/>
      <c r="G335" s="947"/>
      <c r="H335" s="947"/>
    </row>
  </sheetData>
  <mergeCells count="7">
    <mergeCell ref="B332:H332"/>
    <mergeCell ref="B335:H335"/>
    <mergeCell ref="B4:H4"/>
    <mergeCell ref="B7:B8"/>
    <mergeCell ref="C7:E7"/>
    <mergeCell ref="F7:H7"/>
    <mergeCell ref="B331:H331"/>
  </mergeCells>
  <hyperlinks>
    <hyperlink ref="B2" location="'Índice de cuadros'!A1" display="Índice de cuadros"/>
    <hyperlink ref="B335" r:id="rId1" display="http://www.ine.gob.gt/sistema/uploads/2014/01/10/ifRRpEnf0cjUfRZGhyXD7RQjf7EQH2Er.pdf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showGridLines="0" workbookViewId="0"/>
  </sheetViews>
  <sheetFormatPr baseColWidth="10" defaultRowHeight="15" x14ac:dyDescent="0.25"/>
  <cols>
    <col min="2" max="2" width="19"/>
    <col min="3" max="6" width="12.5703125" customWidth="1"/>
  </cols>
  <sheetData>
    <row r="2" spans="2:6" x14ac:dyDescent="0.25">
      <c r="B2" s="601" t="s">
        <v>7</v>
      </c>
    </row>
    <row r="4" spans="2:6" ht="27.75" customHeight="1" x14ac:dyDescent="0.25">
      <c r="B4" s="948" t="s">
        <v>368</v>
      </c>
      <c r="C4" s="948"/>
      <c r="D4" s="948"/>
      <c r="E4" s="948"/>
      <c r="F4" s="948"/>
    </row>
    <row r="5" spans="2:6" x14ac:dyDescent="0.25">
      <c r="B5" s="946" t="s">
        <v>369</v>
      </c>
      <c r="C5" s="946"/>
      <c r="D5" s="85"/>
      <c r="E5" s="85"/>
      <c r="F5" s="85"/>
    </row>
    <row r="6" spans="2:6" ht="15.75" thickBot="1" x14ac:dyDescent="0.3">
      <c r="B6" s="36"/>
      <c r="C6" s="36"/>
      <c r="D6" s="36"/>
      <c r="E6" s="36"/>
      <c r="F6" s="36"/>
    </row>
    <row r="7" spans="2:6" x14ac:dyDescent="0.25">
      <c r="B7" s="953"/>
      <c r="C7" s="955" t="s">
        <v>370</v>
      </c>
      <c r="D7" s="955"/>
      <c r="E7" s="955"/>
      <c r="F7" s="956" t="s">
        <v>371</v>
      </c>
    </row>
    <row r="8" spans="2:6" x14ac:dyDescent="0.25">
      <c r="B8" s="954"/>
      <c r="C8" s="111" t="s">
        <v>19</v>
      </c>
      <c r="D8" s="112" t="s">
        <v>372</v>
      </c>
      <c r="E8" s="112" t="s">
        <v>373</v>
      </c>
      <c r="F8" s="957"/>
    </row>
    <row r="9" spans="2:6" x14ac:dyDescent="0.25">
      <c r="B9" s="113" t="s">
        <v>10</v>
      </c>
      <c r="C9" s="114" t="s">
        <v>11</v>
      </c>
      <c r="D9" s="114" t="s">
        <v>12</v>
      </c>
      <c r="E9" s="114" t="s">
        <v>13</v>
      </c>
      <c r="F9" s="115" t="s">
        <v>14</v>
      </c>
    </row>
    <row r="10" spans="2:6" x14ac:dyDescent="0.25">
      <c r="B10" s="127" t="s">
        <v>19</v>
      </c>
      <c r="C10" s="116">
        <f>+D10+E10</f>
        <v>59.284719591666786</v>
      </c>
      <c r="D10" s="116">
        <v>23.355885159029349</v>
      </c>
      <c r="E10" s="116">
        <v>35.928834432637437</v>
      </c>
      <c r="F10" s="117">
        <v>40.715280408333214</v>
      </c>
    </row>
    <row r="11" spans="2:6" x14ac:dyDescent="0.25">
      <c r="B11" s="118" t="s">
        <v>20</v>
      </c>
      <c r="C11" s="119">
        <v>33.333683863896397</v>
      </c>
      <c r="D11" s="119">
        <v>5.419122383639877</v>
      </c>
      <c r="E11" s="119">
        <v>27.914561480256516</v>
      </c>
      <c r="F11" s="120">
        <v>66.666316136103603</v>
      </c>
    </row>
    <row r="12" spans="2:6" x14ac:dyDescent="0.25">
      <c r="B12" s="121" t="s">
        <v>21</v>
      </c>
      <c r="C12" s="122">
        <v>53.204393505253108</v>
      </c>
      <c r="D12" s="122">
        <v>13.234240687679083</v>
      </c>
      <c r="E12" s="122">
        <v>39.970152817574025</v>
      </c>
      <c r="F12" s="123">
        <v>46.795606494746892</v>
      </c>
    </row>
    <row r="13" spans="2:6" x14ac:dyDescent="0.25">
      <c r="B13" s="118" t="s">
        <v>22</v>
      </c>
      <c r="C13" s="119">
        <v>41.127799845119647</v>
      </c>
      <c r="D13" s="119">
        <v>8.4433346976152546</v>
      </c>
      <c r="E13" s="119">
        <v>32.68446514750439</v>
      </c>
      <c r="F13" s="120">
        <v>58.872200154880346</v>
      </c>
    </row>
    <row r="14" spans="2:6" x14ac:dyDescent="0.25">
      <c r="B14" s="121" t="s">
        <v>23</v>
      </c>
      <c r="C14" s="122">
        <v>66.060873695724496</v>
      </c>
      <c r="D14" s="122">
        <v>23.410065818430613</v>
      </c>
      <c r="E14" s="122">
        <v>42.650807877293879</v>
      </c>
      <c r="F14" s="123">
        <v>33.939126304275511</v>
      </c>
    </row>
    <row r="15" spans="2:6" x14ac:dyDescent="0.25">
      <c r="B15" s="118" t="s">
        <v>24</v>
      </c>
      <c r="C15" s="119">
        <v>52.939865572035167</v>
      </c>
      <c r="D15" s="119">
        <v>11.243186741322338</v>
      </c>
      <c r="E15" s="119">
        <v>41.696678830712827</v>
      </c>
      <c r="F15" s="120">
        <v>47.06013442796484</v>
      </c>
    </row>
    <row r="16" spans="2:6" x14ac:dyDescent="0.25">
      <c r="B16" s="121" t="s">
        <v>25</v>
      </c>
      <c r="C16" s="122">
        <v>54.29213883024758</v>
      </c>
      <c r="D16" s="122">
        <v>12.92669972148752</v>
      </c>
      <c r="E16" s="122">
        <v>41.365439108760064</v>
      </c>
      <c r="F16" s="123">
        <v>45.707861169752412</v>
      </c>
    </row>
    <row r="17" spans="2:6" x14ac:dyDescent="0.25">
      <c r="B17" s="118" t="s">
        <v>26</v>
      </c>
      <c r="C17" s="119">
        <v>80.947087640421586</v>
      </c>
      <c r="D17" s="119">
        <v>39.870947480211328</v>
      </c>
      <c r="E17" s="119">
        <v>41.076140160210251</v>
      </c>
      <c r="F17" s="120">
        <v>19.052912359578418</v>
      </c>
    </row>
    <row r="18" spans="2:6" x14ac:dyDescent="0.25">
      <c r="B18" s="121" t="s">
        <v>27</v>
      </c>
      <c r="C18" s="122">
        <v>77.452128998555878</v>
      </c>
      <c r="D18" s="122">
        <v>41.070357170571612</v>
      </c>
      <c r="E18" s="122">
        <v>36.381771827984259</v>
      </c>
      <c r="F18" s="123">
        <v>22.547871001444129</v>
      </c>
    </row>
    <row r="19" spans="2:6" x14ac:dyDescent="0.25">
      <c r="B19" s="118" t="s">
        <v>28</v>
      </c>
      <c r="C19" s="119">
        <v>56.028670608054647</v>
      </c>
      <c r="D19" s="119">
        <v>16.668132084562821</v>
      </c>
      <c r="E19" s="119">
        <v>39.360538523491826</v>
      </c>
      <c r="F19" s="120">
        <v>43.97132939194536</v>
      </c>
    </row>
    <row r="20" spans="2:6" x14ac:dyDescent="0.25">
      <c r="B20" s="121" t="s">
        <v>29</v>
      </c>
      <c r="C20" s="122">
        <v>63.764635724212106</v>
      </c>
      <c r="D20" s="122">
        <v>19.825427335637066</v>
      </c>
      <c r="E20" s="122">
        <v>43.93920838857504</v>
      </c>
      <c r="F20" s="123">
        <v>36.235364275787894</v>
      </c>
    </row>
    <row r="21" spans="2:6" x14ac:dyDescent="0.25">
      <c r="B21" s="118" t="s">
        <v>30</v>
      </c>
      <c r="C21" s="119">
        <v>56.060619785674817</v>
      </c>
      <c r="D21" s="119">
        <v>15.27149970257776</v>
      </c>
      <c r="E21" s="119">
        <v>40.78912008309706</v>
      </c>
      <c r="F21" s="120">
        <v>43.939380214325183</v>
      </c>
    </row>
    <row r="22" spans="2:6" x14ac:dyDescent="0.25">
      <c r="B22" s="121" t="s">
        <v>31</v>
      </c>
      <c r="C22" s="122">
        <v>60.215952245881681</v>
      </c>
      <c r="D22" s="122">
        <v>22.029188693085118</v>
      </c>
      <c r="E22" s="122">
        <v>38.186763552796563</v>
      </c>
      <c r="F22" s="123">
        <v>39.784047754118326</v>
      </c>
    </row>
    <row r="23" spans="2:6" x14ac:dyDescent="0.25">
      <c r="B23" s="118" t="s">
        <v>32</v>
      </c>
      <c r="C23" s="119">
        <v>73.751920373522083</v>
      </c>
      <c r="D23" s="119">
        <v>28.554467814161939</v>
      </c>
      <c r="E23" s="119">
        <v>45.197452559360144</v>
      </c>
      <c r="F23" s="120">
        <v>26.248079626478017</v>
      </c>
    </row>
    <row r="24" spans="2:6" x14ac:dyDescent="0.25">
      <c r="B24" s="121" t="s">
        <v>33</v>
      </c>
      <c r="C24" s="122">
        <v>74.680009983183751</v>
      </c>
      <c r="D24" s="122">
        <v>41.814023008060389</v>
      </c>
      <c r="E24" s="122">
        <v>32.865986975123363</v>
      </c>
      <c r="F24" s="123">
        <v>25.319990016816242</v>
      </c>
    </row>
    <row r="25" spans="2:6" x14ac:dyDescent="0.25">
      <c r="B25" s="118" t="s">
        <v>34</v>
      </c>
      <c r="C25" s="119">
        <v>66.297022340892951</v>
      </c>
      <c r="D25" s="119">
        <v>24.617568526717815</v>
      </c>
      <c r="E25" s="119">
        <v>41.67945381417514</v>
      </c>
      <c r="F25" s="120">
        <v>33.702977659107042</v>
      </c>
    </row>
    <row r="26" spans="2:6" x14ac:dyDescent="0.25">
      <c r="B26" s="121" t="s">
        <v>35</v>
      </c>
      <c r="C26" s="122">
        <v>83.08967701709247</v>
      </c>
      <c r="D26" s="122">
        <v>53.623669409344224</v>
      </c>
      <c r="E26" s="122">
        <v>29.466007607748239</v>
      </c>
      <c r="F26" s="123">
        <v>16.910322982907537</v>
      </c>
    </row>
    <row r="27" spans="2:6" x14ac:dyDescent="0.25">
      <c r="B27" s="118" t="s">
        <v>36</v>
      </c>
      <c r="C27" s="119">
        <v>60.837093016334023</v>
      </c>
      <c r="D27" s="119">
        <v>20.17797294135725</v>
      </c>
      <c r="E27" s="119">
        <v>40.659120074976776</v>
      </c>
      <c r="F27" s="120">
        <v>39.162906983665977</v>
      </c>
    </row>
    <row r="28" spans="2:6" x14ac:dyDescent="0.25">
      <c r="B28" s="121" t="s">
        <v>37</v>
      </c>
      <c r="C28" s="122">
        <v>59.878550519116516</v>
      </c>
      <c r="D28" s="122">
        <v>35.176117306328756</v>
      </c>
      <c r="E28" s="122">
        <v>24.70243321278776</v>
      </c>
      <c r="F28" s="123">
        <v>40.121449480883484</v>
      </c>
    </row>
    <row r="29" spans="2:6" x14ac:dyDescent="0.25">
      <c r="B29" s="118" t="s">
        <v>38</v>
      </c>
      <c r="C29" s="119">
        <v>55.928034326012153</v>
      </c>
      <c r="D29" s="119">
        <v>21.366243255873233</v>
      </c>
      <c r="E29" s="119">
        <v>34.561791070138916</v>
      </c>
      <c r="F29" s="120">
        <v>44.071965673987847</v>
      </c>
    </row>
    <row r="30" spans="2:6" x14ac:dyDescent="0.25">
      <c r="B30" s="121" t="s">
        <v>39</v>
      </c>
      <c r="C30" s="122">
        <v>70.617664132826064</v>
      </c>
      <c r="D30" s="122">
        <v>41.142645010676013</v>
      </c>
      <c r="E30" s="122">
        <v>29.475019122150055</v>
      </c>
      <c r="F30" s="123">
        <v>29.382335867173932</v>
      </c>
    </row>
    <row r="31" spans="2:6" x14ac:dyDescent="0.25">
      <c r="B31" s="118" t="s">
        <v>40</v>
      </c>
      <c r="C31" s="119">
        <v>67.235343244634038</v>
      </c>
      <c r="D31" s="119">
        <v>22.324328428298667</v>
      </c>
      <c r="E31" s="119">
        <v>44.911014816335367</v>
      </c>
      <c r="F31" s="120">
        <v>32.764656755365969</v>
      </c>
    </row>
    <row r="32" spans="2:6" ht="15.75" thickBot="1" x14ac:dyDescent="0.3">
      <c r="B32" s="124" t="s">
        <v>41</v>
      </c>
      <c r="C32" s="125">
        <v>62.741680243148856</v>
      </c>
      <c r="D32" s="125">
        <v>24.218545366720008</v>
      </c>
      <c r="E32" s="125">
        <v>38.523134876428848</v>
      </c>
      <c r="F32" s="126">
        <v>37.258319756851598</v>
      </c>
    </row>
    <row r="33" spans="2:6" x14ac:dyDescent="0.25">
      <c r="B33" s="106" t="s">
        <v>894</v>
      </c>
      <c r="C33" s="23"/>
      <c r="D33" s="23"/>
      <c r="E33" s="23"/>
      <c r="F33" s="23"/>
    </row>
  </sheetData>
  <mergeCells count="5">
    <mergeCell ref="B4:F4"/>
    <mergeCell ref="B5:C5"/>
    <mergeCell ref="B7:B8"/>
    <mergeCell ref="C7:E7"/>
    <mergeCell ref="F7:F8"/>
  </mergeCells>
  <hyperlinks>
    <hyperlink ref="B2" location="'Índice de cuadros'!A1" display="Índice de cuadro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61</vt:i4>
      </vt:variant>
    </vt:vector>
  </HeadingPairs>
  <TitlesOfParts>
    <vt:vector size="61" baseType="lpstr">
      <vt:lpstr>Índice de cuadros</vt:lpstr>
      <vt:lpstr>1-1 Proyecciones población</vt:lpstr>
      <vt:lpstr>1-2 Densidad poblacional</vt:lpstr>
      <vt:lpstr>1-3 Habitantes por quinquenio</vt:lpstr>
      <vt:lpstr>Gráfica pirámide poblacional</vt:lpstr>
      <vt:lpstr>1-4 Índice Desarrollo Humano</vt:lpstr>
      <vt:lpstr>1-5 NBI</vt:lpstr>
      <vt:lpstr>1-6 Mapa pobreza rural</vt:lpstr>
      <vt:lpstr>1-7 Incidencia pobreza</vt:lpstr>
      <vt:lpstr>1-8 Mercado laboral</vt:lpstr>
      <vt:lpstr>2-1 Maíz producción</vt:lpstr>
      <vt:lpstr>2-2 Frijol producción</vt:lpstr>
      <vt:lpstr>2-3 Arroz producción</vt:lpstr>
      <vt:lpstr>2-4 Trigo producción</vt:lpstr>
      <vt:lpstr>2-5 Ajonjolí producción</vt:lpstr>
      <vt:lpstr>2-6 Maíz comercio exterior</vt:lpstr>
      <vt:lpstr>2-7 Frijol comercio exterior</vt:lpstr>
      <vt:lpstr>2-8 Arroz comercio exterior</vt:lpstr>
      <vt:lpstr>2-9 Trigo comercio exterior</vt:lpstr>
      <vt:lpstr>2-10 Ajonjolí comercio exterior</vt:lpstr>
      <vt:lpstr>2-11 Balance de alimentos</vt:lpstr>
      <vt:lpstr>3-1 Salario mínimo</vt:lpstr>
      <vt:lpstr>3-2 Salario medio mensual</vt:lpstr>
      <vt:lpstr>3-3 Ingreso cotizantes IGSS</vt:lpstr>
      <vt:lpstr>3-4 Ingreso mensual promedio</vt:lpstr>
      <vt:lpstr>3-5 Costo CBA</vt:lpstr>
      <vt:lpstr>4-1 Lactancia materna</vt:lpstr>
      <vt:lpstr>4-2 Duración lactancia materna</vt:lpstr>
      <vt:lpstr>4-3 Tipo de lactancia</vt:lpstr>
      <vt:lpstr>4-4 Mujeres edad fértil</vt:lpstr>
      <vt:lpstr>4-5 Mujeres que leen</vt:lpstr>
      <vt:lpstr>Cuadro 5-1 Consultas diarrea</vt:lpstr>
      <vt:lpstr>Cuadro 5-2 IRA</vt:lpstr>
      <vt:lpstr>5-3 Mujeres embarazadas</vt:lpstr>
      <vt:lpstr>5-4 Atención prenatal</vt:lpstr>
      <vt:lpstr>5-5 Vacunación por mes</vt:lpstr>
      <vt:lpstr>5-6 Vacunación grupos de edad</vt:lpstr>
      <vt:lpstr>5-7 Red distribución agua</vt:lpstr>
      <vt:lpstr>5-8 Tipo de material</vt:lpstr>
      <vt:lpstr>5-9 Características vivienda</vt:lpstr>
      <vt:lpstr>6-1 Mujeres edad fértil </vt:lpstr>
      <vt:lpstr>6-2 Mujeres y peso</vt:lpstr>
      <vt:lpstr>6-3 Talla en madres</vt:lpstr>
      <vt:lpstr>6-4 Tipo de desnutrición</vt:lpstr>
      <vt:lpstr>6-5 Anemia</vt:lpstr>
      <vt:lpstr>6-6 Recién nacidos y peso</vt:lpstr>
      <vt:lpstr>7-1 Presupuesto SAN 2012</vt:lpstr>
      <vt:lpstr>7-2 Presupuesto SAN 2013</vt:lpstr>
      <vt:lpstr>7-3 Presupuesto SAN 2014</vt:lpstr>
      <vt:lpstr>7-4 Presupuesto SAN 2015</vt:lpstr>
      <vt:lpstr>7-5 Presupuesto actividad 2012</vt:lpstr>
      <vt:lpstr>7-6 Ejecución PPH0 2013</vt:lpstr>
      <vt:lpstr>7-7 Ejecución PPH0 2014</vt:lpstr>
      <vt:lpstr>7-8 Ejecución PPH0 2014(2)</vt:lpstr>
      <vt:lpstr>7-9 Ejecución PPH0 2015</vt:lpstr>
      <vt:lpstr>7-10 Ejecución PPH0 2015 (2)</vt:lpstr>
      <vt:lpstr>7-11 Ventana mil días 2013</vt:lpstr>
      <vt:lpstr>7-12 Ventana mil días 2013 (2)</vt:lpstr>
      <vt:lpstr>7-13 Ventana mil días 2014</vt:lpstr>
      <vt:lpstr>7-14 Ventana mil días 2015</vt:lpstr>
      <vt:lpstr>7-15 Ventana mil días 2015(2)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Ninel Estrada Chinchilla</dc:creator>
  <cp:lastModifiedBy>Lorena Ninel Estrada Chinchilla</cp:lastModifiedBy>
  <dcterms:created xsi:type="dcterms:W3CDTF">2016-02-11T16:05:14Z</dcterms:created>
  <dcterms:modified xsi:type="dcterms:W3CDTF">2016-02-18T16:51:57Z</dcterms:modified>
</cp:coreProperties>
</file>