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<sst xmlns="http://schemas.openxmlformats.org/spreadsheetml/2006/main" count="194" uniqueCount="90">
  <si>
    <t>Company</t>
  </si>
  <si>
    <t>Reagent</t>
  </si>
  <si>
    <t>Cost</t>
  </si>
  <si>
    <t>Volume (mL)</t>
  </si>
  <si>
    <t>Total (μL)</t>
  </si>
  <si>
    <t>Units per Kit</t>
  </si>
  <si>
    <t>Reagent Vol per Test (μL)</t>
  </si>
  <si>
    <t>Tests per Kit (ABS)</t>
  </si>
  <si>
    <t>Cost per Test (ABS)</t>
  </si>
  <si>
    <t>Calc. No. Tests</t>
  </si>
  <si>
    <t>Calc. Cost</t>
  </si>
  <si>
    <t>Change Percent (%)</t>
  </si>
  <si>
    <t>No. Tests (Indiko)</t>
  </si>
  <si>
    <t>Calc. Cost (Indiko)</t>
  </si>
  <si>
    <t>Approximate Duration</t>
  </si>
  <si>
    <t>THERMOFISHER SCIENTIFIC COMPANY</t>
  </si>
  <si>
    <t>Amphetamines Reagent</t>
  </si>
  <si>
    <t>3 months</t>
  </si>
  <si>
    <t>Barbiturate Reagent</t>
  </si>
  <si>
    <t>Benzodiazepine Reagent</t>
  </si>
  <si>
    <t>Buprenorphine (Suboxone) Reagent</t>
  </si>
  <si>
    <t>2 months</t>
  </si>
  <si>
    <t>Cannaboid (THC)</t>
  </si>
  <si>
    <t>Cocaine Metabolite Reagent</t>
  </si>
  <si>
    <t>Methadone Reagent</t>
  </si>
  <si>
    <t>Opiate Reagent</t>
  </si>
  <si>
    <t>Oxycodone Reagent</t>
  </si>
  <si>
    <t>pH Detect</t>
  </si>
  <si>
    <t>6 months</t>
  </si>
  <si>
    <t>Phencyclidine (PCP)</t>
  </si>
  <si>
    <t>Calibrator</t>
  </si>
  <si>
    <t>Tests per Kit</t>
  </si>
  <si>
    <t>Cost per Test</t>
  </si>
  <si>
    <t>DRI Negative Urine Calibrator</t>
  </si>
  <si>
    <t>Urine Calibrator Low (DRI opiate 300ng)</t>
  </si>
  <si>
    <t>Buprenorphine Calibrator (0ng)</t>
  </si>
  <si>
    <t>Buprenorphine Calibrator (5ng)</t>
  </si>
  <si>
    <t>Buprenorphine Calibrator (20ng)</t>
  </si>
  <si>
    <t>L</t>
  </si>
  <si>
    <t>mL</t>
  </si>
  <si>
    <t>μL</t>
  </si>
  <si>
    <t>Buprenorphine Calibrator (50ng)</t>
  </si>
  <si>
    <t>Buprenorphine Calibrator (75ng)</t>
  </si>
  <si>
    <t>Oxycodone Calibrator (100ng)</t>
  </si>
  <si>
    <t>pH Detect Calibration Set (3.0,11.0 ng/ml)</t>
  </si>
  <si>
    <t>THC Urine Calibrator (50ng)</t>
  </si>
  <si>
    <t>Multi Drug Urine Calibrator</t>
  </si>
  <si>
    <t>UTAK</t>
  </si>
  <si>
    <t>Calibration Verification Kit</t>
  </si>
  <si>
    <t>Controls</t>
  </si>
  <si>
    <t>pH Detect Control Kit 11.5</t>
  </si>
  <si>
    <t>pH Detect Control Kit 3.6</t>
  </si>
  <si>
    <t>UTAK control</t>
  </si>
  <si>
    <t>Expendables</t>
  </si>
  <si>
    <t>Quantity</t>
  </si>
  <si>
    <t>Unit</t>
  </si>
  <si>
    <t>Reagent Bottle + Caps - 20mL</t>
  </si>
  <si>
    <t>Box</t>
  </si>
  <si>
    <t>Tubing Maintenance Solution Kit</t>
  </si>
  <si>
    <t>ml</t>
  </si>
  <si>
    <t>Indiko Disposable Cuvettes</t>
  </si>
  <si>
    <t>units</t>
  </si>
  <si>
    <t>Sample Cup 2.0mL (Indiko Cups)</t>
  </si>
  <si>
    <t>Runs</t>
  </si>
  <si>
    <t>Tests per Volume (Indiko)</t>
  </si>
  <si>
    <t>Amphetamines 1</t>
  </si>
  <si>
    <t>Amphetamines 2</t>
  </si>
  <si>
    <t>Barbiturates 1</t>
  </si>
  <si>
    <t>Barbiturates 2</t>
  </si>
  <si>
    <t>Benzodiazepines 1</t>
  </si>
  <si>
    <t>Benzodiazepines 2</t>
  </si>
  <si>
    <t xml:space="preserve">Buprenorphine 1 </t>
  </si>
  <si>
    <t>Buprenorphine 2</t>
  </si>
  <si>
    <t>Cocaine 1</t>
  </si>
  <si>
    <t>Cocaine 2</t>
  </si>
  <si>
    <t>Methadone 1</t>
  </si>
  <si>
    <t>Methadone 2</t>
  </si>
  <si>
    <t>Opiates 1</t>
  </si>
  <si>
    <t>Opiates 2</t>
  </si>
  <si>
    <t>Oxycodone 1</t>
  </si>
  <si>
    <t>Oxycodone 2</t>
  </si>
  <si>
    <t>PCP 1</t>
  </si>
  <si>
    <t>PCP 2</t>
  </si>
  <si>
    <t>THC 1</t>
  </si>
  <si>
    <t>THC 2</t>
  </si>
  <si>
    <t>pH</t>
  </si>
  <si>
    <t>Lot No.</t>
  </si>
  <si>
    <t>Received</t>
  </si>
  <si>
    <t>Opened</t>
  </si>
  <si>
    <t>Finished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</si>
</sst>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0.000"/>
    <numFmt numFmtId="166" formatCode="0.00000E+00"/>
    <numFmt numFmtId="167" formatCode="#,##0.000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Calibri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1" numFmtId="4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1" fillId="3" fontId="5" numFmtId="0" xfId="0" applyBorder="1" applyFill="1" applyFont="1"/>
    <xf borderId="1" fillId="0" fontId="5" numFmtId="0" xfId="0" applyBorder="1" applyFont="1"/>
    <xf borderId="1" fillId="0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4" xfId="0" applyAlignment="1" applyBorder="1" applyFont="1" applyNumberFormat="1">
      <alignment horizontal="center"/>
    </xf>
    <xf borderId="1" fillId="4" fontId="5" numFmtId="0" xfId="0" applyAlignment="1" applyBorder="1" applyFill="1" applyFont="1">
      <alignment horizontal="center" readingOrder="0"/>
    </xf>
    <xf borderId="1" fillId="4" fontId="5" numFmtId="4" xfId="0" applyAlignment="1" applyBorder="1" applyFont="1" applyNumberForma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5" fontId="5" numFmtId="10" xfId="0" applyAlignment="1" applyBorder="1" applyFill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0" fontId="5" numFmtId="4" xfId="0" applyAlignment="1" applyBorder="1" applyFont="1" applyNumberFormat="1">
      <alignment horizontal="center" readingOrder="0"/>
    </xf>
    <xf borderId="1" fillId="6" fontId="5" numFmtId="10" xfId="0" applyAlignment="1" applyBorder="1" applyFill="1" applyFont="1" applyNumberFormat="1">
      <alignment horizontal="center"/>
    </xf>
    <xf borderId="1" fillId="0" fontId="5" numFmtId="10" xfId="0" applyAlignment="1" applyBorder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Font="1"/>
    <xf borderId="0" fillId="0" fontId="5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36.29"/>
    <col customWidth="1" min="3" max="3" width="9.29"/>
    <col customWidth="1" min="4" max="4" width="12.0"/>
    <col customWidth="1" min="7" max="7" width="11.57"/>
    <col customWidth="1" min="8" max="8" width="11.86"/>
    <col customWidth="1" min="9" max="9" width="11.57"/>
    <col customWidth="1" min="10" max="10" width="2.14"/>
    <col customWidth="1" min="11" max="11" width="12.43"/>
    <col customWidth="1" min="12" max="12" width="12.29"/>
    <col customWidth="1" min="13" max="13" width="14.0"/>
    <col customWidth="1" min="14" max="14" width="2.14"/>
    <col customWidth="1" min="15" max="16" width="14.43"/>
    <col customWidth="1" min="17" max="17" width="12.57"/>
    <col customWidth="1" min="18" max="18" width="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4"/>
      <c r="O1" s="1" t="s">
        <v>12</v>
      </c>
      <c r="P1" s="1" t="s">
        <v>13</v>
      </c>
      <c r="Q1" s="1" t="s">
        <v>11</v>
      </c>
      <c r="R1" s="4"/>
      <c r="S1" s="1" t="s">
        <v>14</v>
      </c>
      <c r="T1" s="5"/>
      <c r="U1" s="5"/>
      <c r="V1" s="5"/>
      <c r="W1" s="5"/>
      <c r="X1" s="5"/>
      <c r="Y1" s="5"/>
      <c r="Z1" s="6"/>
    </row>
    <row r="2">
      <c r="A2" s="7" t="s">
        <v>15</v>
      </c>
      <c r="B2" s="8" t="s">
        <v>16</v>
      </c>
      <c r="C2" s="9">
        <v>187.2</v>
      </c>
      <c r="D2" s="10">
        <v>100.0</v>
      </c>
      <c r="E2" s="11">
        <v>100000.00000000001</v>
      </c>
      <c r="F2" s="10">
        <v>1.0</v>
      </c>
      <c r="G2" s="12">
        <v>75.0</v>
      </c>
      <c r="H2" s="13">
        <v>1538.0</v>
      </c>
      <c r="I2" s="14">
        <v>0.12</v>
      </c>
      <c r="J2" s="4"/>
      <c r="K2" s="11">
        <v>1333.3333333333335</v>
      </c>
      <c r="L2" s="9">
        <v>0.14039999999999997</v>
      </c>
      <c r="M2" s="15">
        <f t="shared" ref="M2:M12" si="1">(1/(I2/L2))-1</f>
        <v>0.17</v>
      </c>
      <c r="N2" s="4"/>
      <c r="O2" s="11">
        <v>1332.020997375328</v>
      </c>
      <c r="P2" s="9">
        <f t="shared" ref="P2:P12" si="2">C2/O2</f>
        <v>0.1405383251</v>
      </c>
      <c r="Q2" s="15">
        <f t="shared" ref="Q2:Q12" si="3">(1/(I2/P2))-1</f>
        <v>0.1711527094</v>
      </c>
      <c r="R2" s="4"/>
      <c r="S2" s="16" t="s">
        <v>17</v>
      </c>
    </row>
    <row r="3">
      <c r="A3" s="7" t="s">
        <v>15</v>
      </c>
      <c r="B3" s="8" t="s">
        <v>18</v>
      </c>
      <c r="C3" s="9">
        <v>187.2</v>
      </c>
      <c r="D3" s="10">
        <v>100.0</v>
      </c>
      <c r="E3" s="11">
        <v>100000.00000000001</v>
      </c>
      <c r="F3" s="10">
        <v>1.0</v>
      </c>
      <c r="G3" s="12">
        <v>75.0</v>
      </c>
      <c r="H3" s="13">
        <v>1538.0</v>
      </c>
      <c r="I3" s="14">
        <v>0.12</v>
      </c>
      <c r="J3" s="4"/>
      <c r="K3" s="11">
        <v>1333.3333333333335</v>
      </c>
      <c r="L3" s="9">
        <v>0.14039999999999997</v>
      </c>
      <c r="M3" s="15">
        <f t="shared" si="1"/>
        <v>0.17</v>
      </c>
      <c r="N3" s="4"/>
      <c r="O3" s="11">
        <v>1332.0512820512822</v>
      </c>
      <c r="P3" s="9">
        <f t="shared" si="2"/>
        <v>0.1405351299</v>
      </c>
      <c r="Q3" s="15">
        <f t="shared" si="3"/>
        <v>0.1711260828</v>
      </c>
      <c r="R3" s="4"/>
      <c r="S3" s="16" t="s">
        <v>17</v>
      </c>
    </row>
    <row r="4">
      <c r="A4" s="7" t="s">
        <v>15</v>
      </c>
      <c r="B4" s="8" t="s">
        <v>19</v>
      </c>
      <c r="C4" s="9">
        <v>187.2</v>
      </c>
      <c r="D4" s="10">
        <v>100.0</v>
      </c>
      <c r="E4" s="11">
        <v>100000.00000000001</v>
      </c>
      <c r="F4" s="10">
        <v>1.0</v>
      </c>
      <c r="G4" s="12">
        <v>75.0</v>
      </c>
      <c r="H4" s="13">
        <v>1538.0</v>
      </c>
      <c r="I4" s="14">
        <v>0.12</v>
      </c>
      <c r="J4" s="4"/>
      <c r="K4" s="11">
        <v>1333.3333333333335</v>
      </c>
      <c r="L4" s="9">
        <v>0.14039999999999997</v>
      </c>
      <c r="M4" s="15">
        <f t="shared" si="1"/>
        <v>0.17</v>
      </c>
      <c r="N4" s="4"/>
      <c r="O4" s="11">
        <v>1329.5637198622271</v>
      </c>
      <c r="P4" s="9">
        <f t="shared" si="2"/>
        <v>0.1407980657</v>
      </c>
      <c r="Q4" s="15">
        <f t="shared" si="3"/>
        <v>0.1733172143</v>
      </c>
      <c r="R4" s="4"/>
      <c r="S4" s="16" t="s">
        <v>17</v>
      </c>
    </row>
    <row r="5">
      <c r="A5" s="7" t="s">
        <v>15</v>
      </c>
      <c r="B5" s="8" t="s">
        <v>20</v>
      </c>
      <c r="C5" s="9">
        <v>257.4</v>
      </c>
      <c r="D5" s="10">
        <v>60.0</v>
      </c>
      <c r="E5" s="17">
        <v>60000.0</v>
      </c>
      <c r="F5" s="10">
        <v>1.0</v>
      </c>
      <c r="G5" s="12">
        <v>87.0</v>
      </c>
      <c r="H5" s="13">
        <v>586.0</v>
      </c>
      <c r="I5" s="14">
        <v>0.44</v>
      </c>
      <c r="J5" s="4"/>
      <c r="K5" s="17">
        <v>689.655</v>
      </c>
      <c r="L5" s="9">
        <v>0.3732300933075233</v>
      </c>
      <c r="M5" s="18">
        <f t="shared" si="1"/>
        <v>-0.1517497879</v>
      </c>
      <c r="N5" s="4"/>
      <c r="O5" s="11">
        <v>787.4641148325359</v>
      </c>
      <c r="P5" s="9">
        <f t="shared" si="2"/>
        <v>0.3268720379</v>
      </c>
      <c r="Q5" s="18">
        <f t="shared" si="3"/>
        <v>-0.2571090047</v>
      </c>
      <c r="R5" s="4"/>
      <c r="S5" s="16" t="s">
        <v>21</v>
      </c>
    </row>
    <row r="6">
      <c r="A6" s="7" t="s">
        <v>15</v>
      </c>
      <c r="B6" s="8" t="s">
        <v>22</v>
      </c>
      <c r="C6" s="9">
        <v>187.2</v>
      </c>
      <c r="D6" s="10">
        <v>100.0</v>
      </c>
      <c r="E6" s="11">
        <v>100000.00000000001</v>
      </c>
      <c r="F6" s="10">
        <v>1.0</v>
      </c>
      <c r="G6" s="12">
        <v>75.0</v>
      </c>
      <c r="H6" s="13">
        <v>1538.0</v>
      </c>
      <c r="I6" s="14">
        <v>0.12</v>
      </c>
      <c r="J6" s="4"/>
      <c r="K6" s="11">
        <v>1333.3333333333335</v>
      </c>
      <c r="L6" s="9">
        <v>0.14039999999999997</v>
      </c>
      <c r="M6" s="15">
        <f t="shared" si="1"/>
        <v>0.17</v>
      </c>
      <c r="N6" s="4"/>
      <c r="O6" s="11">
        <v>1332.1342925659471</v>
      </c>
      <c r="P6" s="9">
        <f t="shared" si="2"/>
        <v>0.1405263726</v>
      </c>
      <c r="Q6" s="15">
        <f t="shared" si="3"/>
        <v>0.1710531053</v>
      </c>
      <c r="R6" s="4"/>
      <c r="S6" s="16" t="s">
        <v>17</v>
      </c>
    </row>
    <row r="7">
      <c r="A7" s="7" t="s">
        <v>15</v>
      </c>
      <c r="B7" s="8" t="s">
        <v>23</v>
      </c>
      <c r="C7" s="9">
        <v>187.2</v>
      </c>
      <c r="D7" s="10">
        <v>100.0</v>
      </c>
      <c r="E7" s="11">
        <v>100000.00000000001</v>
      </c>
      <c r="F7" s="10">
        <v>1.0</v>
      </c>
      <c r="G7" s="12">
        <v>75.0</v>
      </c>
      <c r="H7" s="13">
        <v>1538.0</v>
      </c>
      <c r="I7" s="14">
        <v>0.12</v>
      </c>
      <c r="J7" s="4"/>
      <c r="K7" s="11">
        <v>1333.3333333333335</v>
      </c>
      <c r="L7" s="9">
        <v>0.14039999999999997</v>
      </c>
      <c r="M7" s="15">
        <f t="shared" si="1"/>
        <v>0.17</v>
      </c>
      <c r="N7" s="4"/>
      <c r="O7" s="11">
        <v>1325.6999391357272</v>
      </c>
      <c r="P7" s="9">
        <f t="shared" si="2"/>
        <v>0.1412084247</v>
      </c>
      <c r="Q7" s="15">
        <f t="shared" si="3"/>
        <v>0.1767368723</v>
      </c>
      <c r="R7" s="4"/>
      <c r="S7" s="16" t="s">
        <v>17</v>
      </c>
    </row>
    <row r="8">
      <c r="A8" s="7" t="s">
        <v>15</v>
      </c>
      <c r="B8" s="8" t="s">
        <v>24</v>
      </c>
      <c r="C8" s="9">
        <v>187.2</v>
      </c>
      <c r="D8" s="10">
        <v>100.0</v>
      </c>
      <c r="E8" s="11">
        <v>100000.00000000001</v>
      </c>
      <c r="F8" s="10">
        <v>1.0</v>
      </c>
      <c r="G8" s="12">
        <v>75.0</v>
      </c>
      <c r="H8" s="13">
        <v>1538.0</v>
      </c>
      <c r="I8" s="14">
        <v>0.12</v>
      </c>
      <c r="J8" s="4"/>
      <c r="K8" s="11">
        <v>1333.3333333333335</v>
      </c>
      <c r="L8" s="9">
        <v>0.14039999999999997</v>
      </c>
      <c r="M8" s="15">
        <f t="shared" si="1"/>
        <v>0.17</v>
      </c>
      <c r="N8" s="4"/>
      <c r="O8" s="11">
        <v>1327.683615819209</v>
      </c>
      <c r="P8" s="9">
        <f t="shared" si="2"/>
        <v>0.1409974468</v>
      </c>
      <c r="Q8" s="15">
        <f t="shared" si="3"/>
        <v>0.1749787234</v>
      </c>
      <c r="R8" s="4"/>
      <c r="S8" s="16" t="s">
        <v>17</v>
      </c>
    </row>
    <row r="9">
      <c r="A9" s="7" t="s">
        <v>15</v>
      </c>
      <c r="B9" s="8" t="s">
        <v>25</v>
      </c>
      <c r="C9" s="9">
        <v>187.2</v>
      </c>
      <c r="D9" s="10">
        <v>100.0</v>
      </c>
      <c r="E9" s="11">
        <v>100000.0</v>
      </c>
      <c r="F9" s="10">
        <v>1.0</v>
      </c>
      <c r="G9" s="12">
        <v>75.0</v>
      </c>
      <c r="H9" s="13">
        <v>1538.0</v>
      </c>
      <c r="I9" s="14">
        <v>0.12</v>
      </c>
      <c r="J9" s="4"/>
      <c r="K9" s="11">
        <v>1333.3333333333335</v>
      </c>
      <c r="L9" s="9">
        <v>0.14039999999999997</v>
      </c>
      <c r="M9" s="15">
        <f t="shared" si="1"/>
        <v>0.17</v>
      </c>
      <c r="N9" s="4"/>
      <c r="O9" s="11">
        <v>905.7300275482094</v>
      </c>
      <c r="P9" s="9">
        <f t="shared" si="2"/>
        <v>0.2066841049</v>
      </c>
      <c r="Q9" s="15">
        <f t="shared" si="3"/>
        <v>0.7223675406</v>
      </c>
      <c r="R9" s="4"/>
      <c r="S9" s="16" t="s">
        <v>21</v>
      </c>
    </row>
    <row r="10">
      <c r="A10" s="7" t="s">
        <v>15</v>
      </c>
      <c r="B10" s="8" t="s">
        <v>26</v>
      </c>
      <c r="C10" s="9">
        <v>257.4</v>
      </c>
      <c r="D10" s="10">
        <v>68.0</v>
      </c>
      <c r="E10" s="17">
        <v>68000.0</v>
      </c>
      <c r="F10" s="10">
        <v>1.0</v>
      </c>
      <c r="G10" s="12">
        <v>75.0</v>
      </c>
      <c r="H10" s="13">
        <v>933.0</v>
      </c>
      <c r="I10" s="14">
        <v>0.28</v>
      </c>
      <c r="J10" s="4"/>
      <c r="K10" s="17">
        <v>906.6666666666667</v>
      </c>
      <c r="L10" s="9">
        <v>0.28389705882352934</v>
      </c>
      <c r="M10" s="19">
        <f t="shared" si="1"/>
        <v>0.01391806723</v>
      </c>
      <c r="N10" s="4"/>
      <c r="O10" s="11">
        <v>1325.3773584905662</v>
      </c>
      <c r="P10" s="9">
        <f t="shared" si="2"/>
        <v>0.1942088405</v>
      </c>
      <c r="Q10" s="18">
        <f t="shared" si="3"/>
        <v>-0.3063969983</v>
      </c>
      <c r="R10" s="4"/>
      <c r="S10" s="16">
        <v>2.0</v>
      </c>
    </row>
    <row r="11">
      <c r="A11" s="7" t="s">
        <v>15</v>
      </c>
      <c r="B11" s="8" t="s">
        <v>27</v>
      </c>
      <c r="C11" s="9">
        <v>846.0</v>
      </c>
      <c r="D11" s="10">
        <v>500.0</v>
      </c>
      <c r="E11" s="17">
        <v>500000.0</v>
      </c>
      <c r="F11" s="10">
        <v>2.0</v>
      </c>
      <c r="G11" s="12">
        <v>160.0</v>
      </c>
      <c r="H11" s="13">
        <v>6250.0</v>
      </c>
      <c r="I11" s="14">
        <v>0.14</v>
      </c>
      <c r="J11" s="4"/>
      <c r="K11" s="17">
        <v>3125.0</v>
      </c>
      <c r="L11" s="9">
        <v>0.27072</v>
      </c>
      <c r="M11" s="15">
        <f t="shared" si="1"/>
        <v>0.9337142857</v>
      </c>
      <c r="N11" s="4"/>
      <c r="O11" s="11">
        <v>2130.3675992192584</v>
      </c>
      <c r="P11" s="9">
        <f t="shared" si="2"/>
        <v>0.3971145638</v>
      </c>
      <c r="Q11" s="15">
        <f t="shared" si="3"/>
        <v>1.836532599</v>
      </c>
      <c r="R11" s="4"/>
      <c r="S11" s="16" t="s">
        <v>28</v>
      </c>
    </row>
    <row r="12">
      <c r="A12" s="7" t="s">
        <v>15</v>
      </c>
      <c r="B12" s="8" t="s">
        <v>29</v>
      </c>
      <c r="C12" s="9">
        <v>187.2</v>
      </c>
      <c r="D12" s="10">
        <v>100.0</v>
      </c>
      <c r="E12" s="11">
        <v>100000.0</v>
      </c>
      <c r="F12" s="10">
        <v>1.0</v>
      </c>
      <c r="G12" s="12">
        <v>75.0</v>
      </c>
      <c r="H12" s="13">
        <v>1538.0</v>
      </c>
      <c r="I12" s="14">
        <v>0.12</v>
      </c>
      <c r="J12" s="4"/>
      <c r="K12" s="11">
        <v>1333.3333333333335</v>
      </c>
      <c r="L12" s="9">
        <v>0.14039999999999997</v>
      </c>
      <c r="M12" s="15">
        <f t="shared" si="1"/>
        <v>0.17</v>
      </c>
      <c r="N12" s="4"/>
      <c r="O12" s="11">
        <v>1332.103448275862</v>
      </c>
      <c r="P12" s="9">
        <f t="shared" si="2"/>
        <v>0.1405296265</v>
      </c>
      <c r="Q12" s="18">
        <f t="shared" si="3"/>
        <v>0.1710802205</v>
      </c>
      <c r="R12" s="4"/>
      <c r="S12" s="16" t="s">
        <v>17</v>
      </c>
    </row>
    <row r="13">
      <c r="C13" s="20"/>
      <c r="D13" s="21"/>
      <c r="E13" s="21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>
      <c r="A14" s="23" t="s">
        <v>0</v>
      </c>
      <c r="B14" s="23" t="s">
        <v>30</v>
      </c>
      <c r="C14" s="24" t="s">
        <v>2</v>
      </c>
      <c r="D14" s="25" t="s">
        <v>3</v>
      </c>
      <c r="E14" s="26"/>
      <c r="F14" s="26"/>
      <c r="G14" s="25" t="s">
        <v>6</v>
      </c>
      <c r="H14" s="25" t="s">
        <v>31</v>
      </c>
      <c r="I14" s="25" t="s">
        <v>32</v>
      </c>
      <c r="J14" s="26"/>
      <c r="K14" s="26"/>
      <c r="L14" s="26"/>
      <c r="M14" s="26"/>
      <c r="N14" s="26"/>
      <c r="P14" s="26"/>
      <c r="Q14" s="22"/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28" t="s">
        <v>15</v>
      </c>
      <c r="B15" s="28" t="s">
        <v>33</v>
      </c>
      <c r="C15" s="20">
        <v>71.45</v>
      </c>
      <c r="D15" s="21">
        <v>15.0</v>
      </c>
      <c r="E15" s="21"/>
      <c r="F15" s="21">
        <v>1.0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>
      <c r="A16" s="28" t="s">
        <v>15</v>
      </c>
      <c r="B16" s="28" t="s">
        <v>34</v>
      </c>
      <c r="C16" s="20">
        <v>31.57</v>
      </c>
      <c r="D16" s="21">
        <v>100.0</v>
      </c>
      <c r="E16" s="21"/>
      <c r="F16" s="21">
        <v>1.0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>
      <c r="A17" s="28" t="s">
        <v>15</v>
      </c>
      <c r="B17" s="28" t="s">
        <v>35</v>
      </c>
      <c r="C17" s="20">
        <v>48.18</v>
      </c>
      <c r="D17" s="21">
        <v>7.5</v>
      </c>
      <c r="E17" s="21"/>
      <c r="F17" s="21">
        <v>1.0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>
      <c r="A18" s="28" t="s">
        <v>15</v>
      </c>
      <c r="B18" s="28" t="s">
        <v>36</v>
      </c>
      <c r="C18" s="20">
        <v>48.18</v>
      </c>
      <c r="D18" s="21">
        <v>5.0</v>
      </c>
      <c r="E18" s="21"/>
      <c r="F18" s="21">
        <v>1.0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>
      <c r="A19" s="28" t="s">
        <v>15</v>
      </c>
      <c r="B19" s="28" t="s">
        <v>37</v>
      </c>
      <c r="C19" s="20">
        <v>48.18</v>
      </c>
      <c r="D19" s="21">
        <v>5.0</v>
      </c>
      <c r="E19" s="21"/>
      <c r="F19" s="21">
        <v>1.0</v>
      </c>
      <c r="G19" s="22"/>
      <c r="H19" s="22"/>
      <c r="I19" s="22"/>
      <c r="J19" s="22"/>
      <c r="K19" s="22"/>
      <c r="L19" s="25" t="s">
        <v>38</v>
      </c>
      <c r="M19" s="25" t="s">
        <v>39</v>
      </c>
      <c r="N19" s="25"/>
      <c r="O19" s="25" t="s">
        <v>40</v>
      </c>
      <c r="P19" s="22"/>
      <c r="Q19" s="22"/>
      <c r="R19" s="25"/>
    </row>
    <row r="20">
      <c r="A20" s="28" t="s">
        <v>15</v>
      </c>
      <c r="B20" s="28" t="s">
        <v>41</v>
      </c>
      <c r="C20" s="20">
        <v>48.18</v>
      </c>
      <c r="D20" s="21">
        <v>5.0</v>
      </c>
      <c r="E20" s="21"/>
      <c r="F20" s="21">
        <v>1.0</v>
      </c>
      <c r="G20" s="22"/>
      <c r="H20" s="22"/>
      <c r="I20" s="22"/>
      <c r="J20" s="22"/>
      <c r="K20" s="22"/>
      <c r="L20" s="29">
        <v>1.0</v>
      </c>
      <c r="M20" s="29">
        <v>1000.0</v>
      </c>
      <c r="N20" s="29"/>
      <c r="O20" s="30">
        <v>1000000.0</v>
      </c>
      <c r="P20" s="22"/>
      <c r="Q20" s="22"/>
      <c r="R20" s="29"/>
    </row>
    <row r="21">
      <c r="A21" s="28" t="s">
        <v>15</v>
      </c>
      <c r="B21" s="28" t="s">
        <v>42</v>
      </c>
      <c r="C21" s="20">
        <v>48.18</v>
      </c>
      <c r="D21" s="21">
        <v>5.0</v>
      </c>
      <c r="E21" s="21"/>
      <c r="F21" s="21">
        <v>1.0</v>
      </c>
      <c r="G21" s="22"/>
      <c r="H21" s="22"/>
      <c r="I21" s="22"/>
      <c r="J21" s="22"/>
      <c r="K21" s="22"/>
      <c r="L21" s="22"/>
      <c r="M21" s="31">
        <v>0.075</v>
      </c>
      <c r="N21" s="22"/>
      <c r="O21" s="29">
        <v>75.0</v>
      </c>
      <c r="P21" s="22"/>
      <c r="Q21" s="22">
        <f>D8/M21</f>
        <v>1333.333333</v>
      </c>
      <c r="R21" s="22"/>
    </row>
    <row r="22">
      <c r="A22" s="28" t="s">
        <v>15</v>
      </c>
      <c r="B22" s="28" t="s">
        <v>43</v>
      </c>
      <c r="C22" s="20">
        <v>48.18</v>
      </c>
      <c r="D22" s="21">
        <v>10.0</v>
      </c>
      <c r="E22" s="21"/>
      <c r="F22" s="21">
        <v>1.0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>
      <c r="A23" s="28" t="s">
        <v>15</v>
      </c>
      <c r="B23" s="28" t="s">
        <v>44</v>
      </c>
      <c r="C23" s="20">
        <v>108.0</v>
      </c>
      <c r="D23" s="21">
        <v>25.0</v>
      </c>
      <c r="E23" s="21"/>
      <c r="F23" s="21">
        <v>2.0</v>
      </c>
      <c r="G23" s="22"/>
      <c r="H23" s="22"/>
      <c r="I23" s="22"/>
      <c r="J23" s="22"/>
      <c r="K23" s="22"/>
      <c r="L23" s="22"/>
      <c r="M23" s="21"/>
      <c r="N23" s="22"/>
      <c r="O23" s="22"/>
      <c r="P23" s="22"/>
      <c r="Q23" s="22"/>
      <c r="R23" s="22"/>
    </row>
    <row r="24">
      <c r="A24" s="28" t="s">
        <v>15</v>
      </c>
      <c r="B24" s="28" t="s">
        <v>45</v>
      </c>
      <c r="C24" s="20">
        <v>93.05</v>
      </c>
      <c r="D24" s="21">
        <v>25.0</v>
      </c>
      <c r="E24" s="21"/>
      <c r="F24" s="21">
        <v>1.0</v>
      </c>
      <c r="G24" s="22"/>
      <c r="H24" s="22"/>
      <c r="I24" s="22"/>
      <c r="J24" s="22"/>
      <c r="K24" s="22"/>
      <c r="L24" s="21">
        <f>68/M21</f>
        <v>906.6666667</v>
      </c>
      <c r="M24" s="31">
        <v>0.087</v>
      </c>
      <c r="N24" s="21"/>
      <c r="O24" s="29">
        <v>87.0</v>
      </c>
      <c r="P24" s="22"/>
      <c r="Q24" s="22"/>
      <c r="R24" s="21"/>
    </row>
    <row r="25">
      <c r="A25" s="28" t="s">
        <v>15</v>
      </c>
      <c r="B25" s="28" t="s">
        <v>46</v>
      </c>
      <c r="C25" s="20">
        <v>106.34</v>
      </c>
      <c r="D25" s="21">
        <v>25.0</v>
      </c>
      <c r="E25" s="21"/>
      <c r="F25" s="21">
        <v>1.0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>
      <c r="A26" s="28" t="s">
        <v>47</v>
      </c>
      <c r="B26" s="28" t="s">
        <v>48</v>
      </c>
      <c r="C26" s="20">
        <v>42.92</v>
      </c>
      <c r="D26" s="22"/>
      <c r="E26" s="21"/>
      <c r="F26" s="21">
        <v>1.0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>
      <c r="C27" s="32"/>
      <c r="D27" s="22"/>
      <c r="E27" s="22"/>
      <c r="F27" s="22"/>
      <c r="G27" s="22"/>
      <c r="H27" s="22"/>
      <c r="I27" s="22"/>
      <c r="J27" s="22"/>
      <c r="K27" s="22"/>
      <c r="L27" s="22"/>
      <c r="M27" s="33">
        <f>500/0.16</f>
        <v>3125</v>
      </c>
      <c r="N27" s="22"/>
      <c r="O27" s="22"/>
      <c r="P27" s="22"/>
      <c r="Q27" s="22"/>
      <c r="R27" s="22"/>
    </row>
    <row r="28">
      <c r="A28" s="23" t="s">
        <v>0</v>
      </c>
      <c r="B28" s="23" t="s">
        <v>49</v>
      </c>
      <c r="C28" s="24" t="s">
        <v>2</v>
      </c>
      <c r="D28" s="25" t="s">
        <v>3</v>
      </c>
      <c r="E28" s="26"/>
      <c r="F28" s="25" t="s">
        <v>6</v>
      </c>
      <c r="G28" s="25" t="s">
        <v>31</v>
      </c>
      <c r="H28" s="25" t="s">
        <v>32</v>
      </c>
      <c r="I28" s="26"/>
      <c r="J28" s="26"/>
      <c r="K28" s="26"/>
      <c r="L28" s="26"/>
      <c r="M28" s="26"/>
      <c r="N28" s="26"/>
      <c r="O28" s="26"/>
      <c r="P28" s="22"/>
      <c r="Q28" s="27"/>
      <c r="R28" s="26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28" t="s">
        <v>15</v>
      </c>
      <c r="B29" s="28" t="s">
        <v>50</v>
      </c>
      <c r="C29" s="20">
        <v>61.48</v>
      </c>
      <c r="D29" s="21">
        <v>25.0</v>
      </c>
      <c r="E29" s="21">
        <v>1.0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R29" s="22"/>
    </row>
    <row r="30">
      <c r="A30" s="28" t="s">
        <v>15</v>
      </c>
      <c r="B30" s="28" t="s">
        <v>51</v>
      </c>
      <c r="C30" s="20">
        <v>61.48</v>
      </c>
      <c r="D30" s="21">
        <v>25.0</v>
      </c>
      <c r="E30" s="21">
        <v>1.0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R30" s="22"/>
    </row>
    <row r="31">
      <c r="A31" s="28" t="s">
        <v>47</v>
      </c>
      <c r="B31" s="28" t="s">
        <v>52</v>
      </c>
      <c r="C31" s="20">
        <v>192.31</v>
      </c>
      <c r="D31" s="21">
        <v>10.0</v>
      </c>
      <c r="E31" s="21">
        <v>2.0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R31" s="22"/>
    </row>
    <row r="32">
      <c r="C32" s="3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>
      <c r="A33" s="23" t="s">
        <v>0</v>
      </c>
      <c r="B33" s="23" t="s">
        <v>53</v>
      </c>
      <c r="C33" s="24" t="s">
        <v>2</v>
      </c>
      <c r="D33" s="25" t="s">
        <v>54</v>
      </c>
      <c r="E33" s="25" t="s">
        <v>55</v>
      </c>
      <c r="F33" s="26"/>
      <c r="G33" s="25" t="s">
        <v>6</v>
      </c>
      <c r="H33" s="25" t="s">
        <v>31</v>
      </c>
      <c r="I33" s="25" t="s">
        <v>32</v>
      </c>
      <c r="J33" s="26"/>
      <c r="K33" s="26"/>
      <c r="L33" s="26"/>
      <c r="M33" s="26"/>
      <c r="N33" s="26"/>
      <c r="O33" s="26"/>
      <c r="P33" s="26"/>
      <c r="Q33" s="22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8" t="s">
        <v>15</v>
      </c>
      <c r="B34" s="28" t="s">
        <v>56</v>
      </c>
      <c r="C34" s="20">
        <v>69.83</v>
      </c>
      <c r="D34" s="21">
        <v>16.0</v>
      </c>
      <c r="E34" s="22" t="s">
        <v>57</v>
      </c>
      <c r="F34" s="21">
        <v>1.0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>
      <c r="A35" s="28" t="s">
        <v>15</v>
      </c>
      <c r="B35" s="28" t="s">
        <v>58</v>
      </c>
      <c r="C35" s="20">
        <v>69.37</v>
      </c>
      <c r="D35" s="21">
        <v>20.0</v>
      </c>
      <c r="E35" s="21" t="s">
        <v>59</v>
      </c>
      <c r="F35" s="21">
        <v>4.0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>
      <c r="A36" s="28" t="s">
        <v>15</v>
      </c>
      <c r="B36" s="28" t="s">
        <v>60</v>
      </c>
      <c r="C36" s="20">
        <v>532.0</v>
      </c>
      <c r="D36" s="21">
        <v>10800.0</v>
      </c>
      <c r="E36" s="21" t="s">
        <v>61</v>
      </c>
      <c r="F36" s="21">
        <v>1.0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>
      <c r="A37" s="28" t="s">
        <v>15</v>
      </c>
      <c r="B37" s="28" t="s">
        <v>62</v>
      </c>
      <c r="C37" s="20">
        <v>108.86</v>
      </c>
      <c r="D37" s="21">
        <v>1000.0</v>
      </c>
      <c r="E37" s="21" t="s">
        <v>61</v>
      </c>
      <c r="F37" s="21">
        <v>1.0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>
      <c r="C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>
      <c r="C39" s="3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>
      <c r="C40" s="3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>
      <c r="C41" s="3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>
      <c r="C42" s="3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>
      <c r="C43" s="3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>
      <c r="C44" s="3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>
      <c r="C45" s="3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>
      <c r="C46" s="3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>
      <c r="C47" s="3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>
      <c r="C48" s="3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>
      <c r="C49" s="3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>
      <c r="C51" s="3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>
      <c r="C52" s="3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>
      <c r="C54" s="3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>
      <c r="C55" s="3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>
      <c r="C56" s="3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>
      <c r="C57" s="3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>
      <c r="C59" s="3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>
      <c r="C60" s="3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>
      <c r="C61" s="3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>
      <c r="C62" s="3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>
      <c r="C63" s="3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>
      <c r="C64" s="3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>
      <c r="C65" s="3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>
      <c r="C66" s="3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>
      <c r="C67" s="3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>
      <c r="C68" s="3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>
      <c r="C69" s="3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>
      <c r="C70" s="3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>
      <c r="C72" s="3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>
      <c r="C73" s="3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>
      <c r="C74" s="3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>
      <c r="C75" s="3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>
      <c r="C76" s="3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>
      <c r="C77" s="3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>
      <c r="C78" s="3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>
      <c r="C79" s="3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>
      <c r="C80" s="3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>
      <c r="C81" s="3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>
      <c r="C82" s="3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>
      <c r="C83" s="3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>
      <c r="C84" s="3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>
      <c r="C85" s="3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>
      <c r="C86" s="3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>
      <c r="C87" s="3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>
      <c r="C88" s="3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>
      <c r="C89" s="3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>
      <c r="C90" s="3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>
      <c r="C91" s="3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>
      <c r="C92" s="3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>
      <c r="C93" s="3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>
      <c r="C94" s="3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>
      <c r="C95" s="3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>
      <c r="C96" s="3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>
      <c r="C97" s="3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>
      <c r="C98" s="3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>
      <c r="C99" s="3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>
      <c r="C100" s="3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>
      <c r="C101" s="3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>
      <c r="C102" s="3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>
      <c r="C103" s="3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>
      <c r="C104" s="3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>
      <c r="C105" s="3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>
      <c r="C106" s="3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>
      <c r="C107" s="3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>
      <c r="C108" s="3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>
      <c r="C109" s="3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>
      <c r="C110" s="3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>
      <c r="C111" s="3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>
      <c r="C112" s="3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>
      <c r="C113" s="3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>
      <c r="C114" s="3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>
      <c r="C115" s="3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>
      <c r="C116" s="3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>
      <c r="C117" s="3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>
      <c r="C118" s="3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>
      <c r="C119" s="3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>
      <c r="C120" s="3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>
      <c r="C121" s="3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>
      <c r="C122" s="3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>
      <c r="C123" s="3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>
      <c r="C124" s="3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>
      <c r="C125" s="3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>
      <c r="C126" s="3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>
      <c r="C127" s="3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>
      <c r="C128" s="3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>
      <c r="C129" s="3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>
      <c r="C130" s="3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>
      <c r="C131" s="3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>
      <c r="C132" s="3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>
      <c r="C133" s="3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>
      <c r="C134" s="3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>
      <c r="C135" s="3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>
      <c r="C136" s="3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>
      <c r="C137" s="3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>
      <c r="C138" s="3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>
      <c r="C139" s="3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>
      <c r="C140" s="3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>
      <c r="C141" s="3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>
      <c r="C142" s="3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>
      <c r="C143" s="3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>
      <c r="C144" s="3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>
      <c r="C145" s="3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>
      <c r="C146" s="3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>
      <c r="C147" s="3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>
      <c r="C148" s="3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>
      <c r="C149" s="3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>
      <c r="C150" s="3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>
      <c r="C151" s="3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>
      <c r="C152" s="3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>
      <c r="C153" s="3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>
      <c r="C154" s="3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>
      <c r="C155" s="3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>
      <c r="C156" s="3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>
      <c r="C157" s="3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>
      <c r="C158" s="3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>
      <c r="C159" s="3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>
      <c r="C160" s="3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>
      <c r="C161" s="3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>
      <c r="C162" s="3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>
      <c r="C163" s="3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>
      <c r="C164" s="3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>
      <c r="C165" s="3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>
      <c r="C166" s="3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>
      <c r="C167" s="3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>
      <c r="C168" s="3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>
      <c r="C169" s="3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>
      <c r="C170" s="3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>
      <c r="C171" s="3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>
      <c r="C172" s="3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>
      <c r="C173" s="3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>
      <c r="C174" s="3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>
      <c r="C175" s="3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>
      <c r="C176" s="3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>
      <c r="C177" s="3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>
      <c r="C178" s="3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>
      <c r="C179" s="3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>
      <c r="C180" s="3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>
      <c r="C181" s="3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>
      <c r="C182" s="3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>
      <c r="C183" s="3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>
      <c r="C184" s="3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>
      <c r="C185" s="3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>
      <c r="C186" s="3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>
      <c r="C187" s="3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>
      <c r="C188" s="3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>
      <c r="C189" s="3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>
      <c r="C190" s="3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>
      <c r="C191" s="3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>
      <c r="C192" s="3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>
      <c r="C193" s="3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>
      <c r="C194" s="3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>
      <c r="C195" s="3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>
      <c r="C196" s="3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>
      <c r="C197" s="3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>
      <c r="C198" s="3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>
      <c r="C199" s="3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>
      <c r="C200" s="3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>
      <c r="C201" s="3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>
      <c r="C202" s="3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>
      <c r="C203" s="3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>
      <c r="C204" s="3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>
      <c r="C205" s="3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>
      <c r="C206" s="3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>
      <c r="C207" s="3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>
      <c r="C208" s="3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>
      <c r="C209" s="3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>
      <c r="C210" s="3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>
      <c r="C211" s="3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>
      <c r="C212" s="3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>
      <c r="C213" s="3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>
      <c r="C214" s="3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>
      <c r="C215" s="3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>
      <c r="C216" s="3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>
      <c r="C217" s="3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>
      <c r="C218" s="3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>
      <c r="C219" s="3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>
      <c r="C220" s="3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>
      <c r="C221" s="3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>
      <c r="C222" s="3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>
      <c r="C223" s="3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>
      <c r="C224" s="3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>
      <c r="C225" s="3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>
      <c r="C226" s="3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>
      <c r="C227" s="3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>
      <c r="C228" s="3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>
      <c r="C229" s="3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>
      <c r="C230" s="3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>
      <c r="C231" s="3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>
      <c r="C232" s="3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>
      <c r="C233" s="3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>
      <c r="C234" s="3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>
      <c r="C235" s="3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>
      <c r="C236" s="3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>
      <c r="C237" s="3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>
      <c r="C238" s="3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>
      <c r="C239" s="3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>
      <c r="C240" s="3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>
      <c r="C241" s="3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>
      <c r="C242" s="3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>
      <c r="C243" s="3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>
      <c r="C244" s="3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>
      <c r="C245" s="3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>
      <c r="C246" s="3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>
      <c r="C247" s="3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>
      <c r="C248" s="3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>
      <c r="C249" s="3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>
      <c r="C250" s="3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>
      <c r="C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>
      <c r="C252" s="3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>
      <c r="C253" s="3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>
      <c r="C254" s="3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>
      <c r="C255" s="3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>
      <c r="C256" s="3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>
      <c r="C257" s="3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>
      <c r="C258" s="3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>
      <c r="C259" s="3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>
      <c r="C260" s="3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>
      <c r="C261" s="3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>
      <c r="C262" s="3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>
      <c r="C263" s="3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>
      <c r="C264" s="3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>
      <c r="C265" s="3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>
      <c r="C266" s="3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>
      <c r="C267" s="3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>
      <c r="C268" s="3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>
      <c r="C269" s="3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>
      <c r="C270" s="3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>
      <c r="C271" s="3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>
      <c r="C272" s="3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>
      <c r="C273" s="3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>
      <c r="C274" s="3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>
      <c r="C275" s="3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>
      <c r="C276" s="3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>
      <c r="C277" s="3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>
      <c r="C278" s="3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>
      <c r="C279" s="3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>
      <c r="C280" s="3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>
      <c r="C281" s="3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>
      <c r="C282" s="3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>
      <c r="C283" s="3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>
      <c r="C284" s="3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>
      <c r="C285" s="3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>
      <c r="C286" s="3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>
      <c r="C287" s="3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>
      <c r="C288" s="3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>
      <c r="C289" s="3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>
      <c r="C290" s="3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>
      <c r="C291" s="3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>
      <c r="C292" s="3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>
      <c r="C293" s="3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>
      <c r="C294" s="3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>
      <c r="C295" s="3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>
      <c r="C296" s="3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>
      <c r="C297" s="3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>
      <c r="C298" s="3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>
      <c r="C299" s="3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>
      <c r="C300" s="3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>
      <c r="C301" s="3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>
      <c r="C302" s="3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>
      <c r="C303" s="3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>
      <c r="C304" s="3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>
      <c r="C305" s="3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>
      <c r="C306" s="3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>
      <c r="C307" s="3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>
      <c r="C308" s="3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>
      <c r="C309" s="3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>
      <c r="C310" s="3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>
      <c r="C311" s="3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>
      <c r="C312" s="3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>
      <c r="C313" s="3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>
      <c r="C314" s="3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>
      <c r="C315" s="3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>
      <c r="C316" s="3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>
      <c r="C317" s="3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>
      <c r="C318" s="3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>
      <c r="C319" s="3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>
      <c r="C320" s="3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>
      <c r="C321" s="3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>
      <c r="C322" s="3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>
      <c r="C323" s="3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>
      <c r="C324" s="3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>
      <c r="C325" s="3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>
      <c r="C326" s="3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>
      <c r="C327" s="3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>
      <c r="C328" s="3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>
      <c r="C329" s="3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>
      <c r="C330" s="3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>
      <c r="C331" s="3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>
      <c r="C332" s="3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>
      <c r="C333" s="3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>
      <c r="C334" s="3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>
      <c r="C335" s="3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>
      <c r="C336" s="3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>
      <c r="C337" s="3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>
      <c r="C338" s="3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>
      <c r="C339" s="3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>
      <c r="C340" s="3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>
      <c r="C341" s="3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>
      <c r="C342" s="3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>
      <c r="C343" s="3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>
      <c r="C344" s="3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>
      <c r="C345" s="3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>
      <c r="C346" s="3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>
      <c r="C347" s="3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>
      <c r="C348" s="3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>
      <c r="C349" s="3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>
      <c r="C350" s="3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>
      <c r="C351" s="3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>
      <c r="C352" s="3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>
      <c r="C353" s="3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>
      <c r="C354" s="3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>
      <c r="C355" s="3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>
      <c r="C356" s="3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>
      <c r="C357" s="3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>
      <c r="C358" s="3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>
      <c r="C359" s="3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>
      <c r="C360" s="3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>
      <c r="C361" s="3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>
      <c r="C362" s="3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>
      <c r="C363" s="3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>
      <c r="C364" s="3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>
      <c r="C365" s="3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>
      <c r="C366" s="3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>
      <c r="C367" s="3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>
      <c r="C368" s="3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>
      <c r="C369" s="3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>
      <c r="C370" s="3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>
      <c r="C371" s="3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>
      <c r="C372" s="3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>
      <c r="C373" s="3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>
      <c r="C374" s="3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>
      <c r="C375" s="3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>
      <c r="C376" s="3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>
      <c r="C377" s="3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>
      <c r="C378" s="3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>
      <c r="C379" s="3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>
      <c r="C380" s="3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>
      <c r="C381" s="3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>
      <c r="C382" s="3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>
      <c r="C383" s="3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>
      <c r="C384" s="3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>
      <c r="C385" s="3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>
      <c r="C386" s="3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>
      <c r="C387" s="3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>
      <c r="C388" s="3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>
      <c r="C389" s="3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>
      <c r="C390" s="3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>
      <c r="C391" s="3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>
      <c r="C392" s="3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>
      <c r="C393" s="3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>
      <c r="C394" s="3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>
      <c r="C395" s="3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>
      <c r="C396" s="3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>
      <c r="C397" s="3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>
      <c r="C398" s="3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>
      <c r="C399" s="3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>
      <c r="C400" s="3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>
      <c r="C401" s="3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>
      <c r="C402" s="3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>
      <c r="C403" s="3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>
      <c r="C404" s="3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>
      <c r="C405" s="3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>
      <c r="C406" s="3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>
      <c r="C407" s="3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>
      <c r="C408" s="3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>
      <c r="C409" s="3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>
      <c r="C410" s="3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>
      <c r="C411" s="3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>
      <c r="C412" s="3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>
      <c r="C413" s="3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>
      <c r="C414" s="3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>
      <c r="C415" s="3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>
      <c r="C416" s="3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>
      <c r="C417" s="3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>
      <c r="C418" s="3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>
      <c r="C419" s="3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>
      <c r="C420" s="3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>
      <c r="C421" s="3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>
      <c r="C422" s="3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>
      <c r="C423" s="3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>
      <c r="C424" s="3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>
      <c r="C425" s="3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>
      <c r="C426" s="3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>
      <c r="C427" s="3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>
      <c r="C428" s="3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>
      <c r="C429" s="3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>
      <c r="C430" s="3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>
      <c r="C431" s="3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>
      <c r="C432" s="3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>
      <c r="C433" s="3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>
      <c r="C434" s="3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>
      <c r="C435" s="3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>
      <c r="C436" s="3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>
      <c r="C437" s="3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>
      <c r="C438" s="3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>
      <c r="C439" s="3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>
      <c r="C440" s="3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>
      <c r="C441" s="3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>
      <c r="C442" s="3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>
      <c r="C443" s="3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>
      <c r="C444" s="3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>
      <c r="C445" s="3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>
      <c r="C446" s="3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>
      <c r="C447" s="3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>
      <c r="C448" s="3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>
      <c r="C449" s="3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>
      <c r="C450" s="3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>
      <c r="C451" s="3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>
      <c r="C452" s="3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>
      <c r="C453" s="3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>
      <c r="C454" s="3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>
      <c r="C455" s="3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>
      <c r="C456" s="3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>
      <c r="C457" s="3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>
      <c r="C458" s="3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>
      <c r="C459" s="3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>
      <c r="C460" s="3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>
      <c r="C461" s="3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>
      <c r="C462" s="3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>
      <c r="C463" s="3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>
      <c r="C464" s="3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>
      <c r="C465" s="3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>
      <c r="C466" s="3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>
      <c r="C467" s="3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>
      <c r="C468" s="3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>
      <c r="C469" s="3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>
      <c r="C470" s="3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>
      <c r="C471" s="3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>
      <c r="C472" s="3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>
      <c r="C473" s="3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>
      <c r="C474" s="3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>
      <c r="C475" s="3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>
      <c r="C476" s="3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>
      <c r="C477" s="3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>
      <c r="C478" s="3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>
      <c r="C479" s="3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>
      <c r="C480" s="3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>
      <c r="C481" s="3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>
      <c r="C482" s="3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>
      <c r="C483" s="3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>
      <c r="C484" s="3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>
      <c r="C485" s="3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>
      <c r="C486" s="3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>
      <c r="C487" s="3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>
      <c r="C488" s="3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>
      <c r="C489" s="3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>
      <c r="C490" s="3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>
      <c r="C491" s="3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>
      <c r="C492" s="3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>
      <c r="C493" s="3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>
      <c r="C494" s="3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>
      <c r="C495" s="3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>
      <c r="C496" s="3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>
      <c r="C497" s="3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>
      <c r="C498" s="3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>
      <c r="C499" s="3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>
      <c r="C500" s="3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>
      <c r="C501" s="3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>
      <c r="C502" s="3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>
      <c r="C503" s="3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>
      <c r="C504" s="3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>
      <c r="C505" s="3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>
      <c r="C506" s="3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>
      <c r="C507" s="3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>
      <c r="C508" s="3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>
      <c r="C509" s="3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>
      <c r="C510" s="3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>
      <c r="C511" s="3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>
      <c r="C512" s="3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>
      <c r="C513" s="3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>
      <c r="C514" s="3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>
      <c r="C515" s="3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>
      <c r="C516" s="3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>
      <c r="C517" s="3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>
      <c r="C518" s="3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>
      <c r="C519" s="3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>
      <c r="C520" s="3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>
      <c r="C521" s="3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>
      <c r="C522" s="3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>
      <c r="C523" s="3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>
      <c r="C524" s="3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>
      <c r="C525" s="3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>
      <c r="C526" s="3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>
      <c r="C527" s="3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>
      <c r="C528" s="3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>
      <c r="C529" s="3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>
      <c r="C530" s="3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>
      <c r="C531" s="3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>
      <c r="C532" s="3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>
      <c r="C533" s="3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>
      <c r="C534" s="3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>
      <c r="C535" s="3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>
      <c r="C536" s="3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>
      <c r="C537" s="3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>
      <c r="C538" s="3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>
      <c r="C539" s="3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>
      <c r="C540" s="3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>
      <c r="C541" s="3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>
      <c r="C542" s="3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>
      <c r="C543" s="3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>
      <c r="C544" s="3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>
      <c r="C545" s="3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>
      <c r="C546" s="3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>
      <c r="C547" s="3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>
      <c r="C548" s="3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>
      <c r="C549" s="3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>
      <c r="C550" s="3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>
      <c r="C551" s="3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>
      <c r="C552" s="3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>
      <c r="C553" s="3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>
      <c r="C554" s="3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>
      <c r="C555" s="3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>
      <c r="C556" s="3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>
      <c r="C557" s="3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>
      <c r="C558" s="3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>
      <c r="C559" s="3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>
      <c r="C560" s="3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>
      <c r="C561" s="3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>
      <c r="C562" s="3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>
      <c r="C563" s="3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>
      <c r="C564" s="3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>
      <c r="C565" s="3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>
      <c r="C566" s="3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>
      <c r="C567" s="3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>
      <c r="C568" s="3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>
      <c r="C569" s="3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>
      <c r="C570" s="3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>
      <c r="C571" s="3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>
      <c r="C572" s="3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>
      <c r="C573" s="3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>
      <c r="C574" s="3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>
      <c r="C575" s="3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>
      <c r="C576" s="3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>
      <c r="C577" s="3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>
      <c r="C578" s="3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>
      <c r="C579" s="3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>
      <c r="C580" s="3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>
      <c r="C581" s="3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>
      <c r="C582" s="3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>
      <c r="C583" s="3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>
      <c r="C584" s="3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>
      <c r="C585" s="3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>
      <c r="C586" s="3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>
      <c r="C587" s="3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>
      <c r="C588" s="3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>
      <c r="C589" s="3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>
      <c r="C590" s="3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>
      <c r="C591" s="3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>
      <c r="C592" s="3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>
      <c r="C593" s="3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>
      <c r="C594" s="3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>
      <c r="C595" s="3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>
      <c r="C596" s="3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>
      <c r="C597" s="3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>
      <c r="C598" s="3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>
      <c r="C599" s="3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>
      <c r="C600" s="3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>
      <c r="C601" s="3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>
      <c r="C602" s="3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>
      <c r="C603" s="3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>
      <c r="C604" s="3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>
      <c r="C605" s="3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>
      <c r="C606" s="3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>
      <c r="C607" s="3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>
      <c r="C608" s="3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>
      <c r="C609" s="3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>
      <c r="C610" s="3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>
      <c r="C611" s="3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>
      <c r="C612" s="3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>
      <c r="C613" s="3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>
      <c r="C614" s="3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>
      <c r="C615" s="3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>
      <c r="C616" s="3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>
      <c r="C617" s="3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>
      <c r="C618" s="3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>
      <c r="C619" s="3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>
      <c r="C620" s="3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>
      <c r="C621" s="3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>
      <c r="C622" s="3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>
      <c r="C623" s="3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>
      <c r="C624" s="3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>
      <c r="C625" s="3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>
      <c r="C626" s="3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>
      <c r="C627" s="3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>
      <c r="C628" s="3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>
      <c r="C629" s="3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>
      <c r="C630" s="3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>
      <c r="C631" s="3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>
      <c r="C632" s="3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>
      <c r="C633" s="3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>
      <c r="C634" s="3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>
      <c r="C635" s="3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>
      <c r="C636" s="3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>
      <c r="C637" s="3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>
      <c r="C638" s="3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>
      <c r="C639" s="3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>
      <c r="C640" s="3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>
      <c r="C641" s="3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>
      <c r="C642" s="3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>
      <c r="C643" s="3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>
      <c r="C644" s="3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>
      <c r="C645" s="3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>
      <c r="C646" s="3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>
      <c r="C647" s="3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>
      <c r="C648" s="3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>
      <c r="C649" s="3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>
      <c r="C650" s="3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>
      <c r="C651" s="3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>
      <c r="C652" s="3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>
      <c r="C653" s="3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>
      <c r="C654" s="3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>
      <c r="C655" s="3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>
      <c r="C656" s="3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>
      <c r="C657" s="3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>
      <c r="C658" s="3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>
      <c r="C659" s="3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>
      <c r="C660" s="3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>
      <c r="C661" s="3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>
      <c r="C662" s="3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>
      <c r="C663" s="3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>
      <c r="C664" s="3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>
      <c r="C665" s="3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>
      <c r="C666" s="3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>
      <c r="C667" s="3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>
      <c r="C668" s="3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>
      <c r="C669" s="3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>
      <c r="C670" s="3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>
      <c r="C671" s="3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>
      <c r="C672" s="3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>
      <c r="C673" s="3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>
      <c r="C674" s="3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>
      <c r="C675" s="3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>
      <c r="C676" s="3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>
      <c r="C677" s="3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>
      <c r="C678" s="3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>
      <c r="C679" s="3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>
      <c r="C680" s="3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>
      <c r="C681" s="3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>
      <c r="C682" s="3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>
      <c r="C683" s="3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>
      <c r="C684" s="3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>
      <c r="C685" s="3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>
      <c r="C686" s="3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>
      <c r="C687" s="3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>
      <c r="C688" s="3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>
      <c r="C689" s="3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>
      <c r="C690" s="3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>
      <c r="C691" s="3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>
      <c r="C692" s="3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>
      <c r="C693" s="3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>
      <c r="C694" s="3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>
      <c r="C695" s="3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>
      <c r="C696" s="3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>
      <c r="C697" s="3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>
      <c r="C698" s="3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>
      <c r="C699" s="3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>
      <c r="C700" s="3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>
      <c r="C701" s="3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>
      <c r="C702" s="3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>
      <c r="C703" s="3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>
      <c r="C704" s="3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>
      <c r="C705" s="3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>
      <c r="C706" s="3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>
      <c r="C707" s="3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>
      <c r="C708" s="3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>
      <c r="C709" s="3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>
      <c r="C710" s="3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>
      <c r="C711" s="3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>
      <c r="C712" s="3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>
      <c r="C713" s="3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>
      <c r="C714" s="3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>
      <c r="C715" s="3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>
      <c r="C716" s="3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>
      <c r="C717" s="3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>
      <c r="C718" s="3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>
      <c r="C719" s="3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>
      <c r="C720" s="3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>
      <c r="C721" s="3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>
      <c r="C722" s="3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>
      <c r="C723" s="3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>
      <c r="C724" s="3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>
      <c r="C725" s="3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>
      <c r="C726" s="3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>
      <c r="C727" s="3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>
      <c r="C728" s="3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>
      <c r="C729" s="3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>
      <c r="C730" s="3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>
      <c r="C731" s="3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>
      <c r="C732" s="3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>
      <c r="C733" s="3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>
      <c r="C734" s="3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>
      <c r="C735" s="3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>
      <c r="C736" s="3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>
      <c r="C737" s="3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>
      <c r="C738" s="3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>
      <c r="C739" s="3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>
      <c r="C740" s="3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>
      <c r="C741" s="3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>
      <c r="C742" s="3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>
      <c r="C743" s="3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>
      <c r="C744" s="3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>
      <c r="C745" s="3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>
      <c r="C746" s="3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>
      <c r="C747" s="3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>
      <c r="C748" s="3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>
      <c r="C749" s="3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>
      <c r="C750" s="3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>
      <c r="C751" s="3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>
      <c r="C752" s="3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>
      <c r="C753" s="3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>
      <c r="C754" s="3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>
      <c r="C755" s="3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>
      <c r="C756" s="3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>
      <c r="C757" s="3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>
      <c r="C758" s="3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>
      <c r="C759" s="3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>
      <c r="C760" s="3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>
      <c r="C761" s="3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>
      <c r="C762" s="3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>
      <c r="C763" s="3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>
      <c r="C764" s="3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>
      <c r="C765" s="3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>
      <c r="C766" s="3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>
      <c r="C767" s="3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>
      <c r="C768" s="3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>
      <c r="C769" s="3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>
      <c r="C770" s="3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>
      <c r="C771" s="3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>
      <c r="C772" s="3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>
      <c r="C773" s="3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>
      <c r="C774" s="3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>
      <c r="C775" s="3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>
      <c r="C776" s="3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>
      <c r="C777" s="3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>
      <c r="C778" s="3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>
      <c r="C779" s="3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>
      <c r="C780" s="3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>
      <c r="C781" s="3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>
      <c r="C782" s="3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>
      <c r="C783" s="3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>
      <c r="C784" s="3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>
      <c r="C785" s="3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>
      <c r="C786" s="3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>
      <c r="C787" s="3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>
      <c r="C788" s="3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>
      <c r="C789" s="3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>
      <c r="C790" s="3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>
      <c r="C791" s="3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>
      <c r="C792" s="3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>
      <c r="C793" s="3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>
      <c r="C794" s="3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>
      <c r="C795" s="3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>
      <c r="C796" s="3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>
      <c r="C797" s="3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>
      <c r="C798" s="3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>
      <c r="C799" s="3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>
      <c r="C800" s="3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>
      <c r="C801" s="3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>
      <c r="C802" s="3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>
      <c r="C803" s="3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>
      <c r="C804" s="3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>
      <c r="C805" s="3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>
      <c r="C806" s="3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>
      <c r="C807" s="3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>
      <c r="C808" s="3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>
      <c r="C809" s="3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>
      <c r="C810" s="3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>
      <c r="C811" s="3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>
      <c r="C812" s="3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>
      <c r="C813" s="3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>
      <c r="C814" s="3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>
      <c r="C815" s="3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>
      <c r="C816" s="3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>
      <c r="C817" s="3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>
      <c r="C818" s="3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>
      <c r="C819" s="3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>
      <c r="C820" s="3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>
      <c r="C821" s="3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>
      <c r="C822" s="3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>
      <c r="C823" s="3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>
      <c r="C824" s="3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>
      <c r="C825" s="3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>
      <c r="C826" s="3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>
      <c r="C827" s="3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>
      <c r="C828" s="3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>
      <c r="C829" s="3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>
      <c r="C830" s="3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>
      <c r="C831" s="3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>
      <c r="C832" s="3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>
      <c r="C833" s="3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>
      <c r="C834" s="3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>
      <c r="C835" s="3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>
      <c r="C836" s="3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>
      <c r="C837" s="3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>
      <c r="C838" s="3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>
      <c r="C839" s="3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>
      <c r="C840" s="3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>
      <c r="C841" s="3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>
      <c r="C842" s="3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>
      <c r="C843" s="3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>
      <c r="C844" s="3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>
      <c r="C845" s="3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>
      <c r="C846" s="3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>
      <c r="C847" s="3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>
      <c r="C848" s="3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>
      <c r="C849" s="3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>
      <c r="C850" s="3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>
      <c r="C851" s="3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>
      <c r="C852" s="3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>
      <c r="C853" s="3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>
      <c r="C854" s="3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>
      <c r="C855" s="3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>
      <c r="C856" s="3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>
      <c r="C857" s="3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>
      <c r="C858" s="3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>
      <c r="C859" s="3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>
      <c r="C860" s="3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>
      <c r="C861" s="3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>
      <c r="C862" s="3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>
      <c r="C863" s="3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>
      <c r="C864" s="3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>
      <c r="C865" s="3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>
      <c r="C866" s="3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>
      <c r="C867" s="3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>
      <c r="C868" s="3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>
      <c r="C869" s="3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>
      <c r="C870" s="3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>
      <c r="C871" s="3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>
      <c r="C872" s="3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>
      <c r="C873" s="3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>
      <c r="C874" s="3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>
      <c r="C875" s="3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>
      <c r="C876" s="3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>
      <c r="C877" s="3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>
      <c r="C878" s="3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>
      <c r="C879" s="3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>
      <c r="C880" s="3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>
      <c r="C881" s="3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>
      <c r="C882" s="3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>
      <c r="C883" s="3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>
      <c r="C884" s="3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>
      <c r="C885" s="3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>
      <c r="C886" s="3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>
      <c r="C887" s="3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>
      <c r="C888" s="3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>
      <c r="C889" s="3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>
      <c r="C890" s="3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>
      <c r="C891" s="3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>
      <c r="C892" s="3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>
      <c r="C893" s="3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>
      <c r="C894" s="3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>
      <c r="C895" s="3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>
      <c r="C896" s="3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>
      <c r="C897" s="3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>
      <c r="C898" s="3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>
      <c r="C899" s="3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>
      <c r="C900" s="3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>
      <c r="C901" s="3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>
      <c r="C902" s="3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>
      <c r="C903" s="3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>
      <c r="C904" s="3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>
      <c r="C905" s="3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>
      <c r="C906" s="3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>
      <c r="C907" s="3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>
      <c r="C908" s="3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>
      <c r="C909" s="3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>
      <c r="C910" s="3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>
      <c r="C911" s="3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>
      <c r="C912" s="3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>
      <c r="C913" s="3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>
      <c r="C914" s="3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>
      <c r="C915" s="3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>
      <c r="C916" s="3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>
      <c r="C917" s="3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>
      <c r="C918" s="3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>
      <c r="C919" s="3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>
      <c r="C920" s="3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>
      <c r="C921" s="3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>
      <c r="C922" s="3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>
      <c r="C923" s="3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>
      <c r="C924" s="3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>
      <c r="C925" s="3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>
      <c r="C926" s="3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>
      <c r="C927" s="3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>
      <c r="C928" s="3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>
      <c r="C929" s="3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>
      <c r="C930" s="3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>
      <c r="C931" s="3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>
      <c r="C932" s="3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>
      <c r="C933" s="3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>
      <c r="C934" s="3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>
      <c r="C935" s="3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>
      <c r="C936" s="3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>
      <c r="C937" s="3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>
      <c r="C938" s="3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>
      <c r="C939" s="3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>
      <c r="C940" s="3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>
      <c r="C941" s="3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>
      <c r="C942" s="3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>
      <c r="C943" s="3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>
      <c r="C944" s="3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>
      <c r="C945" s="3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>
      <c r="C946" s="3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>
      <c r="C947" s="3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>
      <c r="C948" s="3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>
      <c r="C949" s="3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>
      <c r="C950" s="3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>
      <c r="C951" s="3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>
      <c r="C952" s="3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>
      <c r="C953" s="3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>
      <c r="C954" s="3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>
      <c r="C955" s="3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>
      <c r="C956" s="3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>
      <c r="C957" s="3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>
      <c r="C958" s="3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>
      <c r="C959" s="3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>
      <c r="C960" s="3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>
      <c r="C961" s="3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>
      <c r="C962" s="3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>
      <c r="C963" s="3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>
      <c r="C964" s="3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>
      <c r="C965" s="3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>
      <c r="C966" s="3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>
      <c r="C967" s="3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>
      <c r="C968" s="3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>
      <c r="C969" s="3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>
      <c r="C970" s="3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>
      <c r="C971" s="3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>
      <c r="C972" s="3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>
      <c r="C973" s="3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>
      <c r="C974" s="3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>
      <c r="C975" s="3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>
      <c r="C976" s="3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>
      <c r="C977" s="3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>
      <c r="C978" s="3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>
      <c r="C979" s="3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>
      <c r="C980" s="3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>
      <c r="C981" s="3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>
      <c r="C982" s="3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>
      <c r="C983" s="3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>
      <c r="C984" s="3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>
      <c r="C985" s="3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>
      <c r="C986" s="3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>
      <c r="C987" s="3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>
      <c r="C988" s="3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>
      <c r="C989" s="3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>
      <c r="C990" s="3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>
      <c r="C991" s="3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>
      <c r="C992" s="3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>
      <c r="C993" s="3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>
      <c r="C994" s="3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>
      <c r="C995" s="3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>
      <c r="C996" s="3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>
      <c r="C997" s="3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>
      <c r="C998" s="3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>
      <c r="C999" s="3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>
      <c r="C1000" s="3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>
      <c r="C1001" s="3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>
      <c r="C1002" s="3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>
      <c r="C1003" s="3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34" t="s">
        <v>1</v>
      </c>
      <c r="B1" s="34" t="s">
        <v>3</v>
      </c>
      <c r="C1" s="34" t="s">
        <v>63</v>
      </c>
      <c r="D1" s="34" t="s">
        <v>64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35" t="s">
        <v>65</v>
      </c>
      <c r="B2" s="35">
        <v>10.8</v>
      </c>
      <c r="C2" s="35">
        <v>144.0</v>
      </c>
      <c r="D2" s="36">
        <v>1333.3333333333333</v>
      </c>
    </row>
    <row r="3">
      <c r="A3" s="35" t="s">
        <v>66</v>
      </c>
      <c r="B3" s="35">
        <v>12.7</v>
      </c>
      <c r="C3" s="35">
        <v>169.0</v>
      </c>
      <c r="D3" s="36">
        <v>1330.708661417323</v>
      </c>
    </row>
    <row r="4">
      <c r="A4" s="35" t="s">
        <v>67</v>
      </c>
      <c r="B4" s="35">
        <v>11.7</v>
      </c>
      <c r="C4" s="35">
        <v>156.0</v>
      </c>
      <c r="D4" s="36">
        <v>1333.3333333333335</v>
      </c>
    </row>
    <row r="5">
      <c r="A5" s="35" t="s">
        <v>68</v>
      </c>
      <c r="B5" s="35">
        <v>13.0</v>
      </c>
      <c r="C5" s="35">
        <v>173.0</v>
      </c>
      <c r="D5" s="36">
        <v>1330.7692307692307</v>
      </c>
    </row>
    <row r="6">
      <c r="A6" s="35" t="s">
        <v>69</v>
      </c>
      <c r="B6" s="35">
        <v>13.4</v>
      </c>
      <c r="C6" s="35">
        <v>178.0</v>
      </c>
      <c r="D6" s="36">
        <v>1328.3582089552237</v>
      </c>
    </row>
    <row r="7">
      <c r="A7" s="35" t="s">
        <v>70</v>
      </c>
      <c r="B7" s="35">
        <v>13.0</v>
      </c>
      <c r="C7" s="35">
        <v>173.0</v>
      </c>
      <c r="D7" s="36">
        <v>1330.7692307692307</v>
      </c>
    </row>
    <row r="8">
      <c r="A8" s="35" t="s">
        <v>71</v>
      </c>
      <c r="B8" s="35">
        <v>5.5</v>
      </c>
      <c r="C8" s="35">
        <v>72.0</v>
      </c>
      <c r="D8" s="36">
        <v>785.4545454545455</v>
      </c>
    </row>
    <row r="9">
      <c r="A9" s="35" t="s">
        <v>72</v>
      </c>
      <c r="B9" s="35">
        <v>7.6</v>
      </c>
      <c r="C9" s="35">
        <v>100.0</v>
      </c>
      <c r="D9" s="36">
        <v>789.4736842105264</v>
      </c>
    </row>
    <row r="10">
      <c r="A10" s="35" t="s">
        <v>73</v>
      </c>
      <c r="B10" s="35">
        <v>13.9</v>
      </c>
      <c r="C10" s="35">
        <v>185.0</v>
      </c>
      <c r="D10" s="36">
        <v>1330.935251798561</v>
      </c>
    </row>
    <row r="11">
      <c r="A11" s="35" t="s">
        <v>74</v>
      </c>
      <c r="B11" s="35">
        <v>12.9</v>
      </c>
      <c r="C11" s="35">
        <v>172.0</v>
      </c>
      <c r="D11" s="36">
        <v>1333.3333333333333</v>
      </c>
    </row>
    <row r="12">
      <c r="A12" s="35" t="s">
        <v>75</v>
      </c>
      <c r="B12" s="35">
        <v>10.6</v>
      </c>
      <c r="C12" s="35">
        <v>140.0</v>
      </c>
      <c r="D12" s="36">
        <v>1320.754716981132</v>
      </c>
    </row>
    <row r="13">
      <c r="A13" s="35" t="s">
        <v>76</v>
      </c>
      <c r="B13" s="35">
        <v>12.4</v>
      </c>
      <c r="C13" s="35">
        <v>165.0</v>
      </c>
      <c r="D13" s="36">
        <v>1330.6451612903224</v>
      </c>
    </row>
    <row r="14">
      <c r="A14" s="35" t="s">
        <v>77</v>
      </c>
      <c r="B14" s="35">
        <v>6.0</v>
      </c>
      <c r="C14" s="35">
        <v>80.0</v>
      </c>
      <c r="D14" s="36">
        <v>1333.3333333333333</v>
      </c>
    </row>
    <row r="15">
      <c r="A15" s="35" t="s">
        <v>78</v>
      </c>
      <c r="B15" s="35">
        <v>5.9</v>
      </c>
      <c r="C15" s="35">
        <v>78.0</v>
      </c>
      <c r="D15" s="36">
        <v>1322.0338983050847</v>
      </c>
    </row>
    <row r="16">
      <c r="A16" s="35" t="s">
        <v>79</v>
      </c>
      <c r="B16" s="35">
        <v>12.1</v>
      </c>
      <c r="C16" s="35">
        <v>161.0</v>
      </c>
      <c r="D16" s="36">
        <v>904.7933884297521</v>
      </c>
    </row>
    <row r="17">
      <c r="A17" s="35" t="s">
        <v>80</v>
      </c>
      <c r="B17" s="35">
        <v>11.7</v>
      </c>
      <c r="C17" s="35">
        <v>156.0</v>
      </c>
      <c r="D17" s="36">
        <v>906.6666666666667</v>
      </c>
    </row>
    <row r="18">
      <c r="A18" s="35" t="s">
        <v>81</v>
      </c>
      <c r="B18" s="35">
        <v>10.0</v>
      </c>
      <c r="C18" s="35">
        <v>133.0</v>
      </c>
      <c r="D18" s="36">
        <v>1330.0</v>
      </c>
    </row>
    <row r="19">
      <c r="A19" s="35" t="s">
        <v>82</v>
      </c>
      <c r="B19" s="35">
        <v>10.6</v>
      </c>
      <c r="C19" s="35">
        <v>140.0</v>
      </c>
      <c r="D19" s="36">
        <v>1320.754716981132</v>
      </c>
    </row>
    <row r="20">
      <c r="A20" s="35" t="s">
        <v>83</v>
      </c>
      <c r="B20" s="35">
        <v>12.5</v>
      </c>
      <c r="C20" s="35">
        <v>166.0</v>
      </c>
      <c r="D20" s="36">
        <v>1328.0</v>
      </c>
    </row>
    <row r="21">
      <c r="A21" s="35" t="s">
        <v>84</v>
      </c>
      <c r="B21" s="35">
        <v>11.6</v>
      </c>
      <c r="C21" s="35">
        <v>155.0</v>
      </c>
      <c r="D21" s="36">
        <v>1336.2068965517242</v>
      </c>
    </row>
    <row r="22">
      <c r="A22" s="35" t="s">
        <v>85</v>
      </c>
      <c r="B22" s="35">
        <v>5.3</v>
      </c>
      <c r="C22" s="35">
        <v>31.0</v>
      </c>
      <c r="D22" s="36">
        <v>2924.5283018867926</v>
      </c>
    </row>
    <row r="24">
      <c r="A24" s="34" t="s">
        <v>1</v>
      </c>
      <c r="B24" s="34" t="s">
        <v>3</v>
      </c>
      <c r="C24" s="34" t="s">
        <v>63</v>
      </c>
      <c r="D24" s="34" t="s">
        <v>64</v>
      </c>
    </row>
    <row r="25">
      <c r="A25" s="35" t="s">
        <v>65</v>
      </c>
      <c r="B25" s="35">
        <v>10.8</v>
      </c>
      <c r="C25" s="35">
        <v>144.0</v>
      </c>
      <c r="D25" s="36">
        <v>1333.3333333333333</v>
      </c>
    </row>
    <row r="26">
      <c r="A26" s="35" t="s">
        <v>66</v>
      </c>
      <c r="B26" s="35">
        <v>12.7</v>
      </c>
      <c r="C26" s="35">
        <v>169.0</v>
      </c>
      <c r="D26" s="36">
        <v>1330.708661417323</v>
      </c>
      <c r="F26" s="28">
        <f>(D26+D25)/2</f>
        <v>1332.020997</v>
      </c>
    </row>
    <row r="27">
      <c r="A27" s="35" t="s">
        <v>67</v>
      </c>
      <c r="B27" s="35">
        <v>11.7</v>
      </c>
      <c r="C27" s="35">
        <v>156.0</v>
      </c>
      <c r="D27" s="36">
        <v>1333.3333333333335</v>
      </c>
    </row>
    <row r="28">
      <c r="A28" s="35" t="s">
        <v>68</v>
      </c>
      <c r="B28" s="35">
        <v>13.0</v>
      </c>
      <c r="C28" s="35">
        <v>173.0</v>
      </c>
      <c r="D28" s="36">
        <v>1330.7692307692307</v>
      </c>
      <c r="F28" s="28">
        <f>(D28+D27)/2</f>
        <v>1332.051282</v>
      </c>
    </row>
    <row r="29">
      <c r="A29" s="35" t="s">
        <v>69</v>
      </c>
      <c r="B29" s="35">
        <v>13.4</v>
      </c>
      <c r="C29" s="35">
        <v>178.0</v>
      </c>
      <c r="D29" s="36">
        <v>1328.3582089552237</v>
      </c>
    </row>
    <row r="30">
      <c r="A30" s="35" t="s">
        <v>70</v>
      </c>
      <c r="B30" s="35">
        <v>13.0</v>
      </c>
      <c r="C30" s="35">
        <v>173.0</v>
      </c>
      <c r="D30" s="36">
        <v>1330.7692307692307</v>
      </c>
      <c r="F30" s="28">
        <f>(D30+D29)/2</f>
        <v>1329.56372</v>
      </c>
    </row>
    <row r="31">
      <c r="A31" s="35" t="s">
        <v>71</v>
      </c>
      <c r="B31" s="35">
        <v>5.5</v>
      </c>
      <c r="C31" s="35">
        <v>72.0</v>
      </c>
      <c r="D31" s="36">
        <v>785.4545454545455</v>
      </c>
    </row>
    <row r="32">
      <c r="A32" s="35" t="s">
        <v>72</v>
      </c>
      <c r="B32" s="35">
        <v>7.6</v>
      </c>
      <c r="C32" s="35">
        <v>100.0</v>
      </c>
      <c r="D32" s="36">
        <v>789.4736842105264</v>
      </c>
      <c r="F32" s="28">
        <f>(D32+D31)/2</f>
        <v>787.4641148</v>
      </c>
    </row>
    <row r="33">
      <c r="A33" s="35" t="s">
        <v>73</v>
      </c>
      <c r="B33" s="35">
        <v>13.9</v>
      </c>
      <c r="C33" s="35">
        <v>185.0</v>
      </c>
      <c r="D33" s="36">
        <v>1330.935251798561</v>
      </c>
    </row>
    <row r="34">
      <c r="A34" s="35" t="s">
        <v>74</v>
      </c>
      <c r="B34" s="35">
        <v>12.9</v>
      </c>
      <c r="C34" s="35">
        <v>172.0</v>
      </c>
      <c r="D34" s="36">
        <v>1333.3333333333333</v>
      </c>
      <c r="F34" s="28">
        <f>(D34+D33)/2</f>
        <v>1332.134293</v>
      </c>
    </row>
    <row r="35">
      <c r="A35" s="35" t="s">
        <v>75</v>
      </c>
      <c r="B35" s="35">
        <v>10.6</v>
      </c>
      <c r="C35" s="35">
        <v>140.0</v>
      </c>
      <c r="D35" s="36">
        <v>1320.754716981132</v>
      </c>
    </row>
    <row r="36">
      <c r="A36" s="35" t="s">
        <v>76</v>
      </c>
      <c r="B36" s="35">
        <v>12.4</v>
      </c>
      <c r="C36" s="35">
        <v>165.0</v>
      </c>
      <c r="D36" s="36">
        <v>1330.6451612903224</v>
      </c>
      <c r="F36" s="28">
        <f>(D36+D35)/2</f>
        <v>1325.699939</v>
      </c>
    </row>
    <row r="37">
      <c r="A37" s="35" t="s">
        <v>77</v>
      </c>
      <c r="B37" s="35">
        <v>6.0</v>
      </c>
      <c r="C37" s="35">
        <v>80.0</v>
      </c>
      <c r="D37" s="36">
        <v>1333.3333333333333</v>
      </c>
    </row>
    <row r="38">
      <c r="A38" s="35" t="s">
        <v>78</v>
      </c>
      <c r="B38" s="35">
        <v>5.9</v>
      </c>
      <c r="C38" s="35">
        <v>78.0</v>
      </c>
      <c r="D38" s="36">
        <v>1322.0338983050847</v>
      </c>
      <c r="F38" s="28">
        <f>(D38+D37)/2</f>
        <v>1327.683616</v>
      </c>
    </row>
    <row r="39">
      <c r="A39" s="35" t="s">
        <v>79</v>
      </c>
      <c r="B39" s="35">
        <v>12.1</v>
      </c>
      <c r="C39" s="35">
        <v>161.0</v>
      </c>
      <c r="D39" s="36">
        <v>904.7933884297521</v>
      </c>
    </row>
    <row r="40">
      <c r="A40" s="35" t="s">
        <v>80</v>
      </c>
      <c r="B40" s="35">
        <v>11.7</v>
      </c>
      <c r="C40" s="35">
        <v>156.0</v>
      </c>
      <c r="D40" s="36">
        <v>906.6666666666667</v>
      </c>
      <c r="F40" s="28">
        <f>(D40+D39)/2</f>
        <v>905.7300275</v>
      </c>
    </row>
    <row r="41">
      <c r="A41" s="35" t="s">
        <v>81</v>
      </c>
      <c r="B41" s="35">
        <v>10.0</v>
      </c>
      <c r="C41" s="35">
        <v>133.0</v>
      </c>
      <c r="D41" s="36">
        <v>1330.0</v>
      </c>
    </row>
    <row r="42">
      <c r="A42" s="35" t="s">
        <v>82</v>
      </c>
      <c r="B42" s="35">
        <v>10.6</v>
      </c>
      <c r="C42" s="35">
        <v>140.0</v>
      </c>
      <c r="D42" s="36">
        <v>1320.754716981132</v>
      </c>
      <c r="F42" s="28">
        <f>(D42+D41)/2</f>
        <v>1325.377358</v>
      </c>
    </row>
    <row r="43">
      <c r="A43" s="35" t="s">
        <v>83</v>
      </c>
      <c r="B43" s="35">
        <v>12.5</v>
      </c>
      <c r="C43" s="35">
        <v>166.0</v>
      </c>
      <c r="D43" s="36">
        <v>1328.0</v>
      </c>
    </row>
    <row r="44">
      <c r="A44" s="35" t="s">
        <v>84</v>
      </c>
      <c r="B44" s="35">
        <v>11.6</v>
      </c>
      <c r="C44" s="35">
        <v>155.0</v>
      </c>
      <c r="D44" s="36">
        <v>1336.2068965517242</v>
      </c>
      <c r="F44" s="28">
        <f t="shared" ref="F44:F45" si="1">(D44+D43)/2</f>
        <v>1332.103448</v>
      </c>
    </row>
    <row r="45">
      <c r="A45" s="35" t="s">
        <v>85</v>
      </c>
      <c r="B45" s="35">
        <v>5.3</v>
      </c>
      <c r="C45" s="35">
        <v>31.0</v>
      </c>
      <c r="D45" s="36">
        <v>2924.5283018867926</v>
      </c>
      <c r="F45" s="28">
        <f t="shared" si="1"/>
        <v>2130.367599</v>
      </c>
    </row>
    <row r="49">
      <c r="A49" s="28">
        <v>1332.020997375328</v>
      </c>
    </row>
    <row r="50">
      <c r="A50" s="28">
        <v>1332.0512820512822</v>
      </c>
    </row>
    <row r="51">
      <c r="A51" s="28">
        <v>1329.5637198622271</v>
      </c>
    </row>
    <row r="52">
      <c r="A52" s="28">
        <v>787.4641148325359</v>
      </c>
    </row>
    <row r="53">
      <c r="A53" s="28">
        <v>1332.1342925659471</v>
      </c>
    </row>
    <row r="54">
      <c r="A54" s="28">
        <v>1325.6999391357272</v>
      </c>
    </row>
    <row r="55">
      <c r="A55" s="28">
        <v>1327.683615819209</v>
      </c>
    </row>
    <row r="56">
      <c r="A56" s="28">
        <v>905.7300275482094</v>
      </c>
    </row>
    <row r="57">
      <c r="A57" s="28">
        <v>1325.3773584905662</v>
      </c>
    </row>
    <row r="58">
      <c r="A58" s="28">
        <v>1332.103448275862</v>
      </c>
    </row>
    <row r="59">
      <c r="A59" s="28">
        <v>2130.3675992192584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3" width="7.86"/>
    <col customWidth="1" min="4" max="4" width="9.14"/>
    <col customWidth="1" min="5" max="5" width="7.86"/>
    <col customWidth="1" min="6" max="6" width="11.71"/>
    <col customWidth="1" min="7" max="7" width="9.57"/>
    <col customWidth="1" min="8" max="8" width="9.86"/>
  </cols>
  <sheetData>
    <row r="1">
      <c r="A1" s="34" t="s">
        <v>1</v>
      </c>
      <c r="B1" s="34" t="s">
        <v>3</v>
      </c>
      <c r="C1" s="34" t="s">
        <v>63</v>
      </c>
      <c r="D1" s="34" t="s">
        <v>64</v>
      </c>
      <c r="E1" s="34" t="s">
        <v>86</v>
      </c>
      <c r="F1" s="34" t="s">
        <v>87</v>
      </c>
      <c r="G1" s="34" t="s">
        <v>88</v>
      </c>
      <c r="H1" s="34" t="s">
        <v>89</v>
      </c>
    </row>
    <row r="2">
      <c r="A2" s="35" t="s">
        <v>65</v>
      </c>
      <c r="B2" s="35">
        <v>10.8</v>
      </c>
      <c r="C2" s="35">
        <v>144.0</v>
      </c>
      <c r="D2" s="36">
        <v>1333.3333333333333</v>
      </c>
      <c r="E2" s="35"/>
    </row>
    <row r="3">
      <c r="A3" s="35" t="s">
        <v>66</v>
      </c>
      <c r="B3" s="35">
        <v>12.7</v>
      </c>
      <c r="C3" s="35">
        <v>169.0</v>
      </c>
      <c r="D3" s="36">
        <v>1330.708661417323</v>
      </c>
      <c r="E3" s="35"/>
    </row>
    <row r="4">
      <c r="A4" s="35" t="s">
        <v>67</v>
      </c>
      <c r="B4" s="35">
        <v>11.7</v>
      </c>
      <c r="C4" s="35">
        <v>156.0</v>
      </c>
      <c r="D4" s="36">
        <v>1333.3333333333335</v>
      </c>
      <c r="E4" s="35"/>
    </row>
    <row r="5">
      <c r="A5" s="35" t="s">
        <v>68</v>
      </c>
      <c r="B5" s="35">
        <v>13.0</v>
      </c>
      <c r="C5" s="35">
        <v>173.0</v>
      </c>
      <c r="D5" s="36">
        <v>1330.7692307692307</v>
      </c>
      <c r="E5" s="35"/>
    </row>
    <row r="6">
      <c r="A6" s="35" t="s">
        <v>69</v>
      </c>
      <c r="B6" s="35">
        <v>13.4</v>
      </c>
      <c r="C6" s="35">
        <v>178.0</v>
      </c>
      <c r="D6" s="36">
        <v>1328.3582089552237</v>
      </c>
      <c r="E6" s="35"/>
    </row>
    <row r="7">
      <c r="A7" s="35" t="s">
        <v>70</v>
      </c>
      <c r="B7" s="35">
        <v>13.0</v>
      </c>
      <c r="C7" s="35">
        <v>173.0</v>
      </c>
      <c r="D7" s="36">
        <v>1330.7692307692307</v>
      </c>
      <c r="E7" s="35"/>
    </row>
    <row r="8">
      <c r="A8" s="35" t="s">
        <v>71</v>
      </c>
      <c r="B8" s="35">
        <v>5.5</v>
      </c>
      <c r="C8" s="35">
        <v>72.0</v>
      </c>
      <c r="D8" s="36">
        <v>785.4545454545455</v>
      </c>
      <c r="E8" s="35"/>
    </row>
    <row r="9">
      <c r="A9" s="35" t="s">
        <v>72</v>
      </c>
      <c r="B9" s="35">
        <v>7.6</v>
      </c>
      <c r="C9" s="35">
        <v>100.0</v>
      </c>
      <c r="D9" s="36">
        <v>789.4736842105264</v>
      </c>
      <c r="E9" s="35"/>
    </row>
    <row r="10">
      <c r="A10" s="35" t="s">
        <v>73</v>
      </c>
      <c r="B10" s="35">
        <v>13.9</v>
      </c>
      <c r="C10" s="35">
        <v>185.0</v>
      </c>
      <c r="D10" s="36">
        <v>1330.935251798561</v>
      </c>
      <c r="E10" s="35"/>
    </row>
    <row r="11">
      <c r="A11" s="35" t="s">
        <v>74</v>
      </c>
      <c r="B11" s="35">
        <v>12.9</v>
      </c>
      <c r="C11" s="35">
        <v>172.0</v>
      </c>
      <c r="D11" s="36">
        <v>1333.3333333333333</v>
      </c>
      <c r="E11" s="35"/>
    </row>
    <row r="12">
      <c r="A12" s="35" t="s">
        <v>75</v>
      </c>
      <c r="B12" s="35">
        <v>10.6</v>
      </c>
      <c r="C12" s="35">
        <v>140.0</v>
      </c>
      <c r="D12" s="36">
        <v>1320.754716981132</v>
      </c>
      <c r="E12" s="35"/>
    </row>
    <row r="13">
      <c r="A13" s="35" t="s">
        <v>76</v>
      </c>
      <c r="B13" s="35">
        <v>12.4</v>
      </c>
      <c r="C13" s="35">
        <v>165.0</v>
      </c>
      <c r="D13" s="36">
        <v>1330.6451612903224</v>
      </c>
      <c r="E13" s="35"/>
    </row>
    <row r="14">
      <c r="A14" s="35" t="s">
        <v>77</v>
      </c>
      <c r="B14" s="35">
        <v>6.0</v>
      </c>
      <c r="C14" s="35">
        <v>80.0</v>
      </c>
      <c r="D14" s="36">
        <v>1333.3333333333333</v>
      </c>
      <c r="E14" s="35"/>
    </row>
    <row r="15">
      <c r="A15" s="35" t="s">
        <v>78</v>
      </c>
      <c r="B15" s="35">
        <v>5.9</v>
      </c>
      <c r="C15" s="35">
        <v>78.0</v>
      </c>
      <c r="D15" s="36">
        <v>1322.0338983050847</v>
      </c>
      <c r="E15" s="35"/>
    </row>
    <row r="16">
      <c r="A16" s="35" t="s">
        <v>79</v>
      </c>
      <c r="B16" s="35">
        <v>12.1</v>
      </c>
      <c r="C16" s="35">
        <v>161.0</v>
      </c>
      <c r="D16" s="36">
        <v>904.7933884297521</v>
      </c>
      <c r="E16" s="35"/>
    </row>
    <row r="17">
      <c r="A17" s="35" t="s">
        <v>80</v>
      </c>
      <c r="B17" s="35">
        <v>11.7</v>
      </c>
      <c r="C17" s="35">
        <v>156.0</v>
      </c>
      <c r="D17" s="36">
        <v>906.6666666666667</v>
      </c>
      <c r="E17" s="35"/>
    </row>
    <row r="18">
      <c r="A18" s="35" t="s">
        <v>81</v>
      </c>
      <c r="B18" s="35">
        <v>10.0</v>
      </c>
      <c r="C18" s="35">
        <v>133.0</v>
      </c>
      <c r="D18" s="36">
        <v>1330.0</v>
      </c>
      <c r="E18" s="35"/>
    </row>
    <row r="19">
      <c r="A19" s="35" t="s">
        <v>82</v>
      </c>
      <c r="B19" s="35">
        <v>10.6</v>
      </c>
      <c r="C19" s="35">
        <v>140.0</v>
      </c>
      <c r="D19" s="36">
        <v>1320.754716981132</v>
      </c>
      <c r="E19" s="35"/>
    </row>
    <row r="20">
      <c r="A20" s="35" t="s">
        <v>83</v>
      </c>
      <c r="B20" s="35">
        <v>12.5</v>
      </c>
      <c r="C20" s="35">
        <v>166.0</v>
      </c>
      <c r="D20" s="36">
        <v>1328.0</v>
      </c>
      <c r="E20" s="35"/>
    </row>
    <row r="21">
      <c r="A21" s="35" t="s">
        <v>84</v>
      </c>
      <c r="B21" s="35">
        <v>11.6</v>
      </c>
      <c r="C21" s="35">
        <v>155.0</v>
      </c>
      <c r="D21" s="36">
        <v>1336.2068965517242</v>
      </c>
      <c r="E21" s="35"/>
    </row>
    <row r="22">
      <c r="A22" s="35" t="s">
        <v>85</v>
      </c>
      <c r="B22" s="35">
        <v>5.3</v>
      </c>
      <c r="C22" s="35">
        <v>31.0</v>
      </c>
      <c r="D22" s="36">
        <v>2924.5283018867926</v>
      </c>
      <c r="E22" s="35"/>
    </row>
  </sheetData>
  <drawing r:id="rId1"/>
</worksheet>
</file>