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1"/>
  </bookViews>
  <sheets>
    <sheet name="Equipe" sheetId="1" r:id="rId1"/>
    <sheet name="Plano de Ação" sheetId="2" r:id="rId2"/>
    <sheet name="Plano de Trabalho_PesquisadorPr" sheetId="3" r:id="rId3"/>
    <sheet name="Plano de Trabalho_Bolsista01" sheetId="4" r:id="rId4"/>
    <sheet name="Plano de Trabalho_Bolsista02" sheetId="5" r:id="rId5"/>
    <sheet name="Plano de Trabalho_Bolsista03" sheetId="6" r:id="rId6"/>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 roundtripDataChecksum="m2Cu2i+yBzNJKyEIX4+Q5iMN7W9qnggvty9VSHl4k2c="/>
    </ext>
  </extLst>
</workbook>
</file>

<file path=xl/calcChain.xml><?xml version="1.0" encoding="utf-8"?>
<calcChain xmlns="http://schemas.openxmlformats.org/spreadsheetml/2006/main">
  <c r="B21" i="1" l="1"/>
  <c r="B16" i="1" s="1"/>
  <c r="E30" i="6"/>
  <c r="E29" i="6"/>
  <c r="E28" i="6"/>
  <c r="E27" i="6"/>
  <c r="E26" i="6"/>
  <c r="E25" i="6"/>
  <c r="E24" i="6"/>
  <c r="E23" i="6"/>
  <c r="E22" i="6"/>
  <c r="E21" i="6"/>
  <c r="E20" i="6"/>
  <c r="E19" i="6"/>
  <c r="E18" i="6"/>
  <c r="E17" i="6"/>
  <c r="E16" i="6"/>
  <c r="E15" i="6"/>
  <c r="E14" i="6"/>
  <c r="E13" i="6"/>
  <c r="E12" i="6"/>
  <c r="E11" i="6"/>
  <c r="G5" i="6"/>
  <c r="G4" i="6"/>
  <c r="D4" i="6"/>
  <c r="G3" i="6"/>
  <c r="D3" i="6"/>
  <c r="E30" i="5"/>
  <c r="E29" i="5"/>
  <c r="E28" i="5"/>
  <c r="E27" i="5"/>
  <c r="E26" i="5"/>
  <c r="E25" i="5"/>
  <c r="E24" i="5"/>
  <c r="E23" i="5"/>
  <c r="E22" i="5"/>
  <c r="E21" i="5"/>
  <c r="E20" i="5"/>
  <c r="E19" i="5"/>
  <c r="E18" i="5"/>
  <c r="E17" i="5"/>
  <c r="E16" i="5"/>
  <c r="E15" i="5"/>
  <c r="E14" i="5"/>
  <c r="E13" i="5"/>
  <c r="E12" i="5"/>
  <c r="E11" i="5"/>
  <c r="G5" i="5"/>
  <c r="G4" i="5"/>
  <c r="D4" i="5"/>
  <c r="G3" i="5"/>
  <c r="D3" i="5"/>
  <c r="E30" i="4"/>
  <c r="E29" i="4"/>
  <c r="E28" i="4"/>
  <c r="E27" i="4"/>
  <c r="E26" i="4"/>
  <c r="E25" i="4"/>
  <c r="E24" i="4"/>
  <c r="E23" i="4"/>
  <c r="E22" i="4"/>
  <c r="E21" i="4"/>
  <c r="E20" i="4"/>
  <c r="E19" i="4"/>
  <c r="E18" i="4"/>
  <c r="E17" i="4"/>
  <c r="E16" i="4"/>
  <c r="E15" i="4"/>
  <c r="E14" i="4"/>
  <c r="E13" i="4"/>
  <c r="E12" i="4"/>
  <c r="E11" i="4"/>
  <c r="G5" i="4"/>
  <c r="G4" i="4"/>
  <c r="D4" i="4"/>
  <c r="G3" i="4"/>
  <c r="D3" i="4"/>
  <c r="E30" i="3"/>
  <c r="E29" i="3"/>
  <c r="E28" i="3"/>
  <c r="E27" i="3"/>
  <c r="E26" i="3"/>
  <c r="E25" i="3"/>
  <c r="E24" i="3"/>
  <c r="E23" i="3"/>
  <c r="E22" i="3"/>
  <c r="E21" i="3"/>
  <c r="E20" i="3"/>
  <c r="E19" i="3"/>
  <c r="E18" i="3"/>
  <c r="E17" i="3"/>
  <c r="E16" i="3"/>
  <c r="E15" i="3"/>
  <c r="E14" i="3"/>
  <c r="E13" i="3"/>
  <c r="E12" i="3"/>
  <c r="E11" i="3"/>
  <c r="G4" i="3"/>
  <c r="D4" i="3"/>
  <c r="G3" i="3"/>
  <c r="D3" i="3"/>
  <c r="H30" i="2"/>
  <c r="H29" i="2"/>
  <c r="H28" i="2"/>
  <c r="H27" i="2"/>
  <c r="H26" i="2"/>
  <c r="H25" i="2"/>
  <c r="H24" i="2"/>
  <c r="H23" i="2"/>
  <c r="H22" i="2"/>
  <c r="H21" i="2"/>
  <c r="H20" i="2"/>
  <c r="H19" i="2"/>
  <c r="H18" i="2"/>
  <c r="H17" i="2"/>
  <c r="H16" i="2"/>
  <c r="H15" i="2"/>
  <c r="H14" i="2"/>
  <c r="H13" i="2"/>
  <c r="H12" i="2"/>
  <c r="H11" i="2"/>
  <c r="F4" i="2"/>
  <c r="C4" i="2"/>
  <c r="F3" i="2"/>
  <c r="C3" i="2"/>
  <c r="E24" i="1"/>
  <c r="G24" i="1" s="1"/>
  <c r="E23" i="1"/>
  <c r="G23" i="1" s="1"/>
  <c r="E22" i="1"/>
  <c r="G22" i="1" s="1"/>
  <c r="E21" i="1"/>
  <c r="G21" i="1" s="1"/>
  <c r="A21" i="1"/>
  <c r="B15" i="1" l="1"/>
  <c r="E10" i="1" s="1"/>
  <c r="G5" i="3"/>
</calcChain>
</file>

<file path=xl/sharedStrings.xml><?xml version="1.0" encoding="utf-8"?>
<sst xmlns="http://schemas.openxmlformats.org/spreadsheetml/2006/main" count="193" uniqueCount="75">
  <si>
    <r>
      <rPr>
        <b/>
        <sz val="9"/>
        <color rgb="FF000000"/>
        <rFont val="Calibri"/>
      </rPr>
      <t xml:space="preserve">Atenção: </t>
    </r>
    <r>
      <rPr>
        <sz val="9"/>
        <color rgb="FF000000"/>
        <rFont val="Calibri"/>
      </rPr>
      <t>Você deve preencher todas as informações solicitadas nas células destacadas com esta cor, em todas as abas da planilha. Células na cor branca são preenchidas automaticamente.</t>
    </r>
  </si>
  <si>
    <t>Ciclo 02
Etapa 02 - Validar</t>
  </si>
  <si>
    <t>Informações Básicas do Plano de Inovação</t>
  </si>
  <si>
    <t>Status da Composição da Equipe do Plano de Inovação</t>
  </si>
  <si>
    <t>Título do Plano de Inovação:</t>
  </si>
  <si>
    <t>Nome Completo do Pesquisador-Proponente:</t>
  </si>
  <si>
    <t>Objetivo do Plano de Inovação:</t>
  </si>
  <si>
    <t>Período de Execução do Plano de Inovação:</t>
  </si>
  <si>
    <t>Valor Disponível por Plano de Inovação:</t>
  </si>
  <si>
    <t>Valor Utilizado pelo Plano de Inovação:</t>
  </si>
  <si>
    <t>Número Total de Bolsistas:</t>
  </si>
  <si>
    <t>Composição da Equipe do Plano de Inovação</t>
  </si>
  <si>
    <t>Nome Completo</t>
  </si>
  <si>
    <t>CPF</t>
  </si>
  <si>
    <t>Formação</t>
  </si>
  <si>
    <r>
      <rPr>
        <b/>
        <sz val="12"/>
        <color theme="1"/>
        <rFont val="Calibri"/>
      </rPr>
      <t xml:space="preserve">Valor Mensal da Bolsa 
</t>
    </r>
    <r>
      <rPr>
        <i/>
        <sz val="12"/>
        <color theme="1"/>
        <rFont val="Calibri"/>
      </rPr>
      <t>(R$)</t>
    </r>
  </si>
  <si>
    <r>
      <rPr>
        <b/>
        <sz val="12"/>
        <color theme="1"/>
        <rFont val="Calibri"/>
      </rPr>
      <t xml:space="preserve">Período de Execução do Bolsista
</t>
    </r>
    <r>
      <rPr>
        <i/>
        <sz val="12"/>
        <color theme="1"/>
        <rFont val="Calibri"/>
      </rPr>
      <t>Em meses</t>
    </r>
  </si>
  <si>
    <r>
      <t xml:space="preserve">Valor Total da Bolsa
</t>
    </r>
    <r>
      <rPr>
        <i/>
        <sz val="12"/>
        <color theme="1"/>
        <rFont val="Calibri"/>
      </rPr>
      <t>(R$)</t>
    </r>
  </si>
  <si>
    <t>Nome Completo do Bolsista 01:</t>
  </si>
  <si>
    <t>Nome Completo do Bolsista 02:</t>
  </si>
  <si>
    <t>Nome Completo do Bolsista 03:</t>
  </si>
  <si>
    <t>5W</t>
  </si>
  <si>
    <t>2H</t>
  </si>
  <si>
    <r>
      <rPr>
        <b/>
        <sz val="12"/>
        <color theme="1"/>
        <rFont val="Calibri"/>
      </rPr>
      <t xml:space="preserve">O quê? 
</t>
    </r>
    <r>
      <rPr>
        <b/>
        <i/>
        <sz val="12"/>
        <color theme="1"/>
        <rFont val="Calibri"/>
      </rPr>
      <t>(What)</t>
    </r>
  </si>
  <si>
    <r>
      <rPr>
        <b/>
        <sz val="12"/>
        <color theme="1"/>
        <rFont val="Calibri"/>
      </rPr>
      <t xml:space="preserve">Por quê?
</t>
    </r>
    <r>
      <rPr>
        <b/>
        <i/>
        <sz val="12"/>
        <color theme="1"/>
        <rFont val="Calibri"/>
      </rPr>
      <t>(Why)</t>
    </r>
  </si>
  <si>
    <r>
      <rPr>
        <b/>
        <sz val="12"/>
        <color theme="1"/>
        <rFont val="Calibri"/>
      </rPr>
      <t xml:space="preserve">Onde?
</t>
    </r>
    <r>
      <rPr>
        <b/>
        <i/>
        <sz val="12"/>
        <color theme="1"/>
        <rFont val="Calibri"/>
      </rPr>
      <t>(Where)</t>
    </r>
  </si>
  <si>
    <r>
      <rPr>
        <b/>
        <sz val="12"/>
        <color theme="1"/>
        <rFont val="Calibri"/>
      </rPr>
      <t xml:space="preserve">Quem? 
</t>
    </r>
    <r>
      <rPr>
        <b/>
        <i/>
        <sz val="12"/>
        <color theme="1"/>
        <rFont val="Calibri"/>
      </rPr>
      <t>(Who)</t>
    </r>
  </si>
  <si>
    <r>
      <rPr>
        <b/>
        <sz val="12"/>
        <color theme="1"/>
        <rFont val="Calibri"/>
      </rPr>
      <t xml:space="preserve">Quando? 
</t>
    </r>
    <r>
      <rPr>
        <b/>
        <i/>
        <sz val="12"/>
        <color theme="1"/>
        <rFont val="Calibri"/>
      </rPr>
      <t>(When)</t>
    </r>
  </si>
  <si>
    <r>
      <rPr>
        <b/>
        <sz val="12"/>
        <color theme="1"/>
        <rFont val="Calibri"/>
      </rPr>
      <t xml:space="preserve">Como? 
</t>
    </r>
    <r>
      <rPr>
        <b/>
        <i/>
        <sz val="12"/>
        <color theme="1"/>
        <rFont val="Calibri"/>
      </rPr>
      <t>(How)</t>
    </r>
  </si>
  <si>
    <r>
      <rPr>
        <b/>
        <sz val="12"/>
        <color theme="1"/>
        <rFont val="Calibri"/>
      </rPr>
      <t xml:space="preserve">Quanto? 
</t>
    </r>
    <r>
      <rPr>
        <b/>
        <i/>
        <sz val="12"/>
        <color theme="1"/>
        <rFont val="Calibri"/>
      </rPr>
      <t xml:space="preserve">(How much)
</t>
    </r>
    <r>
      <rPr>
        <i/>
        <sz val="12"/>
        <color theme="1"/>
        <rFont val="Calibri"/>
      </rPr>
      <t>*estimativa</t>
    </r>
  </si>
  <si>
    <t>Início</t>
  </si>
  <si>
    <t>Prazo (em dias)</t>
  </si>
  <si>
    <t>Fim planejado</t>
  </si>
  <si>
    <t>Fim real</t>
  </si>
  <si>
    <t>Responsável pelo Plano de Trabalho:</t>
  </si>
  <si>
    <t>Plano de Ação</t>
  </si>
  <si>
    <t>Plano de Trabalho</t>
  </si>
  <si>
    <t>Status</t>
  </si>
  <si>
    <r>
      <rPr>
        <b/>
        <sz val="12"/>
        <color theme="1"/>
        <rFont val="Calibri"/>
      </rPr>
      <t>Resultado Esperado</t>
    </r>
    <r>
      <rPr>
        <b/>
        <i/>
        <sz val="12"/>
        <color theme="1"/>
        <rFont val="Calibri"/>
      </rPr>
      <t xml:space="preserve">
</t>
    </r>
    <r>
      <rPr>
        <i/>
        <sz val="12"/>
        <color theme="1"/>
        <rFont val="Calibri"/>
      </rPr>
      <t>(evidência de realização das ações/atividades)</t>
    </r>
  </si>
  <si>
    <t>Fabiano Stingelin Cardoso</t>
  </si>
  <si>
    <t>Cogeração Elétrica em Ambientes de Datacenters</t>
  </si>
  <si>
    <t>Cogeração Elétrica</t>
  </si>
  <si>
    <t>Mestre</t>
  </si>
  <si>
    <t>Douglas Paulo Bertrand Renaux</t>
  </si>
  <si>
    <t>Simulador Numérico Stirling</t>
  </si>
  <si>
    <t>Projeto CAD</t>
  </si>
  <si>
    <t>Modelagem CFD</t>
  </si>
  <si>
    <t>Protótipo físico</t>
  </si>
  <si>
    <t>Sensoriamento</t>
  </si>
  <si>
    <t>Cogeração</t>
  </si>
  <si>
    <t>Laboratório</t>
  </si>
  <si>
    <t>Fabiano, Douglas</t>
  </si>
  <si>
    <t>O protótipo físico será o modelo de alta fidelidade e que demonstrará resultados reais.</t>
  </si>
  <si>
    <t>A instrumentação através do sensoriamento permite coletar os dados do experimento para a apresentação dos resultados.</t>
  </si>
  <si>
    <t>A cogeração medida irá validar o produto.</t>
  </si>
  <si>
    <t>Bancada experimental</t>
  </si>
  <si>
    <t>Bancada experimental ou Datacenter</t>
  </si>
  <si>
    <t>Modelagem 3D com especificações.</t>
  </si>
  <si>
    <t>Atualizações na modelagem 3D.</t>
  </si>
  <si>
    <t>Inserção de sensores.</t>
  </si>
  <si>
    <t>Fabiano, Paulo</t>
  </si>
  <si>
    <t>Fabiano, Paulo, Douglas</t>
  </si>
  <si>
    <t>Paulo Henrique Dias dos Santos</t>
  </si>
  <si>
    <t>Doutor</t>
  </si>
  <si>
    <t xml:space="preserve">Fabiano, Douglas </t>
  </si>
  <si>
    <t>Com o simulador, modelo de baixa fidelidade, se obterá a previsão das medidas para o modelo CAD e de cogeração elétrica.</t>
  </si>
  <si>
    <t>Será elaborado a modelagem 3D do novo motor Stirling para aplicação em Datacenter.</t>
  </si>
  <si>
    <t>A modelagem CFD permitirá realizar ajustes no projeto do novo motor Stirling para o atingimento de uma maior eficiência.</t>
  </si>
  <si>
    <t>Desenvolvimento do software de simulação.</t>
  </si>
  <si>
    <t>Fabricação e montagem do modelo de alta fidelidade.</t>
  </si>
  <si>
    <t>Aplicação do protótipo na bancada experimental.</t>
  </si>
  <si>
    <t>Sistema de Controle do Overclock e de Cogeração Elétrica</t>
  </si>
  <si>
    <t>É necessário o controle do escoamento dos fluídos quente e frio para a eficiência no processamento dos chips e estabilização a cogeração elétrica.</t>
  </si>
  <si>
    <t>Desenvolvimento do sistema.</t>
  </si>
  <si>
    <t>Previsto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</si>
</sst>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R$ -416]#,##0.00"/>
    <numFmt numFmtId="165" formatCode="d/m/yy"/>
    <numFmt numFmtId="166" formatCode="&quot;R$&quot;\ #,##0.00"/>
  </numFmts>
  <fonts count="20" x14ac:knownFonts="1">
    <font>
      <sz val="12"/>
      <color theme="1"/>
      <name val="Calibri"/>
      <scheme val="minor"/>
    </font>
    <font>
      <sz val="12"/>
      <color theme="1"/>
      <name val="Calibri"/>
    </font>
    <font>
      <b/>
      <sz val="12"/>
      <color theme="1"/>
      <name val="Courier New"/>
    </font>
    <font>
      <sz val="9"/>
      <color rgb="FF000000"/>
      <name val="Calibri"/>
    </font>
    <font>
      <sz val="11"/>
      <color rgb="FF000000"/>
      <name val="Calibri"/>
    </font>
    <font>
      <b/>
      <sz val="16"/>
      <color theme="0"/>
      <name val="Calibri"/>
    </font>
    <font>
      <sz val="12"/>
      <name val="Calibri"/>
    </font>
    <font>
      <b/>
      <sz val="12"/>
      <color theme="1"/>
      <name val="Calibri"/>
    </font>
    <font>
      <sz val="12"/>
      <color theme="1"/>
      <name val="Calibri"/>
      <scheme val="minor"/>
    </font>
    <font>
      <b/>
      <sz val="12"/>
      <color theme="1"/>
      <name val="Calibri"/>
      <scheme val="minor"/>
    </font>
    <font>
      <sz val="12"/>
      <color rgb="FFFFFFFF"/>
      <name val="Calibri"/>
    </font>
    <font>
      <sz val="12"/>
      <color theme="0"/>
      <name val="Calibri"/>
    </font>
    <font>
      <b/>
      <i/>
      <sz val="12"/>
      <color theme="1"/>
      <name val="Calibri"/>
    </font>
    <font>
      <b/>
      <sz val="9"/>
      <color rgb="FF000000"/>
      <name val="Calibri"/>
    </font>
    <font>
      <i/>
      <sz val="12"/>
      <color theme="1"/>
      <name val="Calibri"/>
    </font>
    <font>
      <sz val="12"/>
      <color theme="1"/>
      <name val="Calibri"/>
      <family val="2"/>
    </font>
    <font>
      <sz val="12"/>
      <color theme="1"/>
      <name val="Calibri"/>
      <family val="2"/>
      <scheme val="minor"/>
    </font>
    <font>
      <b/>
      <sz val="12"/>
      <color theme="1"/>
      <name val="Calibri"/>
      <family val="2"/>
    </font>
    <font>
      <b/>
      <sz val="12"/>
      <color rgb="FFFFFFFF"/>
      <name val="Calibri"/>
      <family val="2"/>
    </font>
    <font>
      <b/>
      <sz val="12"/>
      <name val="Calibri"/>
      <family val="2"/>
    </font>
  </fonts>
  <fills count="13">
    <fill>
      <patternFill patternType="none"/>
    </fill>
    <fill>
      <patternFill patternType="gray125"/>
    </fill>
    <fill>
      <patternFill patternType="solid">
        <fgColor theme="1"/>
        <bgColor theme="1"/>
      </patternFill>
    </fill>
    <fill>
      <patternFill patternType="solid">
        <fgColor rgb="FFFFF2CC"/>
        <bgColor rgb="FFFFF2CC"/>
      </patternFill>
    </fill>
    <fill>
      <patternFill patternType="solid">
        <fgColor rgb="FF000000"/>
        <bgColor rgb="FF000000"/>
      </patternFill>
    </fill>
    <fill>
      <patternFill patternType="solid">
        <fgColor rgb="FFEC6524"/>
        <bgColor rgb="FFEC6524"/>
      </patternFill>
    </fill>
    <fill>
      <patternFill patternType="solid">
        <fgColor rgb="FFF7A717"/>
        <bgColor rgb="FFF7A717"/>
      </patternFill>
    </fill>
    <fill>
      <patternFill patternType="solid">
        <fgColor rgb="FFFDED59"/>
        <bgColor rgb="FFFDED59"/>
      </patternFill>
    </fill>
    <fill>
      <patternFill patternType="solid">
        <fgColor rgb="FFD0D0D0"/>
        <bgColor rgb="FFD0D0D0"/>
      </patternFill>
    </fill>
    <fill>
      <patternFill patternType="solid">
        <fgColor rgb="FFFFFFFF"/>
        <bgColor rgb="FFFFFFFF"/>
      </patternFill>
    </fill>
    <fill>
      <patternFill patternType="solid">
        <fgColor theme="0"/>
        <bgColor rgb="FFFFF2CC"/>
      </patternFill>
    </fill>
    <fill>
      <patternFill patternType="solid">
        <fgColor theme="1"/>
        <bgColor indexed="64"/>
      </patternFill>
    </fill>
    <fill>
      <patternFill patternType="solid">
        <fgColor theme="1"/>
        <bgColor rgb="FF000000"/>
      </patternFill>
    </fill>
  </fills>
  <borders count="16">
    <border>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8" fillId="4" borderId="0" xfId="0" applyFont="1" applyFill="1"/>
    <xf numFmtId="0" fontId="10" fillId="2" borderId="12" xfId="0" applyFont="1" applyFill="1" applyBorder="1" applyAlignment="1">
      <alignment horizontal="left" vertical="center"/>
    </xf>
    <xf numFmtId="0" fontId="1" fillId="2" borderId="12" xfId="0" applyFont="1" applyFill="1" applyBorder="1" applyAlignment="1">
      <alignment horizontal="left" vertical="center"/>
    </xf>
    <xf numFmtId="0" fontId="7" fillId="8" borderId="11" xfId="0" applyFont="1" applyFill="1" applyBorder="1" applyAlignment="1">
      <alignment horizontal="center" vertical="center"/>
    </xf>
    <xf numFmtId="165" fontId="1" fillId="9" borderId="11" xfId="0" applyNumberFormat="1" applyFont="1" applyFill="1" applyBorder="1" applyAlignment="1">
      <alignment horizontal="center"/>
    </xf>
    <xf numFmtId="0" fontId="7" fillId="6" borderId="10"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164" fontId="8" fillId="0" borderId="11" xfId="0" applyNumberFormat="1" applyFont="1" applyBorder="1" applyAlignment="1">
      <alignment horizontal="center"/>
    </xf>
    <xf numFmtId="0" fontId="8" fillId="0" borderId="11" xfId="0" applyFont="1" applyBorder="1" applyAlignment="1">
      <alignment horizontal="center"/>
    </xf>
    <xf numFmtId="0" fontId="7" fillId="0" borderId="11" xfId="0" applyFont="1" applyBorder="1" applyAlignment="1">
      <alignment horizontal="right" vertical="center"/>
    </xf>
    <xf numFmtId="0" fontId="7" fillId="0" borderId="3" xfId="0" applyFont="1" applyBorder="1" applyAlignment="1">
      <alignment horizontal="right"/>
    </xf>
    <xf numFmtId="0" fontId="7" fillId="0" borderId="8" xfId="0" applyFont="1" applyBorder="1" applyAlignment="1">
      <alignment horizontal="right"/>
    </xf>
    <xf numFmtId="164" fontId="8" fillId="0" borderId="2" xfId="0" applyNumberFormat="1" applyFont="1" applyBorder="1" applyAlignment="1">
      <alignment horizontal="left"/>
    </xf>
    <xf numFmtId="0" fontId="7" fillId="0" borderId="5" xfId="0" applyFont="1" applyBorder="1" applyAlignment="1">
      <alignment horizontal="right"/>
    </xf>
    <xf numFmtId="3" fontId="8" fillId="0" borderId="6" xfId="0" applyNumberFormat="1" applyFont="1" applyBorder="1" applyAlignment="1">
      <alignment horizontal="left"/>
    </xf>
    <xf numFmtId="0" fontId="7" fillId="7" borderId="11" xfId="0" applyFont="1" applyFill="1" applyBorder="1" applyAlignment="1">
      <alignment horizontal="center" vertical="center"/>
    </xf>
    <xf numFmtId="0" fontId="7" fillId="7" borderId="11" xfId="0" applyFont="1" applyFill="1" applyBorder="1" applyAlignment="1">
      <alignment horizontal="center" vertical="center" wrapText="1"/>
    </xf>
    <xf numFmtId="0" fontId="8" fillId="3" borderId="2" xfId="0" applyFont="1" applyFill="1" applyBorder="1" applyAlignment="1" applyProtection="1">
      <alignment horizontal="left"/>
      <protection locked="0"/>
    </xf>
    <xf numFmtId="0" fontId="1" fillId="3" borderId="11" xfId="0" applyFont="1" applyFill="1" applyBorder="1" applyAlignment="1" applyProtection="1">
      <alignment horizontal="left" vertical="center"/>
      <protection locked="0"/>
    </xf>
    <xf numFmtId="0" fontId="8" fillId="3" borderId="11" xfId="0" applyFont="1" applyFill="1" applyBorder="1" applyAlignment="1" applyProtection="1">
      <alignment horizontal="center"/>
      <protection locked="0"/>
    </xf>
    <xf numFmtId="0" fontId="16" fillId="3" borderId="1" xfId="0" applyFont="1" applyFill="1" applyBorder="1" applyAlignment="1" applyProtection="1">
      <alignment horizontal="left"/>
      <protection locked="0"/>
    </xf>
    <xf numFmtId="0" fontId="15" fillId="3" borderId="2" xfId="0" applyFont="1" applyFill="1" applyBorder="1" applyAlignment="1" applyProtection="1">
      <alignment horizontal="left"/>
      <protection locked="0"/>
    </xf>
    <xf numFmtId="0" fontId="16" fillId="3" borderId="2" xfId="0" applyFont="1" applyFill="1" applyBorder="1" applyAlignment="1" applyProtection="1">
      <alignment horizontal="left"/>
      <protection locked="0"/>
    </xf>
    <xf numFmtId="0" fontId="1" fillId="10" borderId="11" xfId="0" applyFont="1" applyFill="1" applyBorder="1" applyAlignment="1">
      <alignment horizontal="left" vertical="center"/>
    </xf>
    <xf numFmtId="0" fontId="17" fillId="7" borderId="11" xfId="0" applyFont="1" applyFill="1" applyBorder="1" applyAlignment="1">
      <alignment horizontal="center" vertical="center" wrapText="1"/>
    </xf>
    <xf numFmtId="0" fontId="8" fillId="12" borderId="0" xfId="0" applyFont="1" applyFill="1"/>
    <xf numFmtId="166" fontId="0" fillId="0" borderId="0" xfId="0" applyNumberFormat="1"/>
    <xf numFmtId="0" fontId="1" fillId="3" borderId="11" xfId="0" applyFont="1" applyFill="1" applyBorder="1" applyProtection="1">
      <protection locked="0"/>
    </xf>
    <xf numFmtId="165" fontId="1" fillId="3" borderId="11" xfId="0" applyNumberFormat="1" applyFont="1" applyFill="1" applyBorder="1" applyProtection="1">
      <protection locked="0"/>
    </xf>
    <xf numFmtId="166" fontId="1" fillId="3" borderId="11" xfId="0" applyNumberFormat="1" applyFont="1" applyFill="1" applyBorder="1" applyProtection="1">
      <protection locked="0"/>
    </xf>
    <xf numFmtId="0" fontId="1" fillId="2" borderId="12" xfId="0" applyFont="1" applyFill="1" applyBorder="1"/>
    <xf numFmtId="0" fontId="2" fillId="2" borderId="12" xfId="0" applyFont="1" applyFill="1" applyBorder="1"/>
    <xf numFmtId="0" fontId="1" fillId="4" borderId="12" xfId="0" applyFont="1" applyFill="1" applyBorder="1"/>
    <xf numFmtId="0" fontId="5" fillId="4" borderId="12" xfId="0" applyFont="1" applyFill="1" applyBorder="1" applyAlignment="1">
      <alignment horizontal="center" vertical="center" wrapText="1"/>
    </xf>
    <xf numFmtId="0" fontId="7" fillId="2" borderId="12" xfId="0" applyFont="1" applyFill="1" applyBorder="1"/>
    <xf numFmtId="0" fontId="1" fillId="12" borderId="12" xfId="0" applyFont="1" applyFill="1" applyBorder="1"/>
    <xf numFmtId="0" fontId="11" fillId="2" borderId="12" xfId="0" applyFont="1" applyFill="1" applyBorder="1" applyAlignment="1">
      <alignment vertical="center"/>
    </xf>
    <xf numFmtId="0" fontId="7" fillId="7" borderId="3" xfId="0" applyFont="1" applyFill="1" applyBorder="1" applyAlignment="1">
      <alignment horizontal="center" vertical="center"/>
    </xf>
    <xf numFmtId="0" fontId="6" fillId="0" borderId="4" xfId="0" applyFont="1" applyBorder="1" applyAlignment="1"/>
    <xf numFmtId="0" fontId="6" fillId="0" borderId="1" xfId="0" applyFont="1" applyBorder="1" applyAlignment="1"/>
    <xf numFmtId="0" fontId="6" fillId="0" borderId="5" xfId="0" applyFont="1" applyBorder="1" applyAlignment="1"/>
    <xf numFmtId="0" fontId="6" fillId="0" borderId="7" xfId="0" applyFont="1" applyBorder="1" applyAlignment="1"/>
    <xf numFmtId="0" fontId="6" fillId="0" borderId="6" xfId="0" applyFont="1" applyBorder="1" applyAlignment="1"/>
    <xf numFmtId="0" fontId="7" fillId="7" borderId="9" xfId="0" applyFont="1" applyFill="1" applyBorder="1" applyAlignment="1">
      <alignment horizontal="center" vertical="center"/>
    </xf>
    <xf numFmtId="0" fontId="6" fillId="0" borderId="10" xfId="0" applyFont="1" applyBorder="1" applyAlignment="1"/>
    <xf numFmtId="0" fontId="3" fillId="3" borderId="3" xfId="0" applyFont="1" applyFill="1" applyBorder="1" applyAlignment="1">
      <alignment horizontal="center" vertical="center" wrapText="1"/>
    </xf>
    <xf numFmtId="0" fontId="6" fillId="0" borderId="8" xfId="0" applyFont="1" applyBorder="1" applyAlignment="1"/>
    <xf numFmtId="0" fontId="5" fillId="2" borderId="12" xfId="0" applyFont="1" applyFill="1" applyBorder="1" applyAlignment="1">
      <alignment horizontal="center" vertical="center" wrapText="1"/>
    </xf>
    <xf numFmtId="0" fontId="6" fillId="0" borderId="12" xfId="0" applyFont="1" applyBorder="1" applyAlignment="1"/>
    <xf numFmtId="0" fontId="0" fillId="0" borderId="0" xfId="0" applyAlignment="1"/>
    <xf numFmtId="0" fontId="7" fillId="5" borderId="3" xfId="0" applyFont="1" applyFill="1" applyBorder="1" applyAlignment="1">
      <alignment horizontal="center" vertical="center"/>
    </xf>
    <xf numFmtId="0" fontId="17" fillId="6" borderId="3" xfId="0" applyFont="1" applyFill="1" applyBorder="1" applyAlignment="1">
      <alignment horizontal="center" vertical="center" wrapText="1"/>
    </xf>
    <xf numFmtId="0" fontId="9" fillId="0" borderId="8" xfId="0" applyFont="1" applyBorder="1" applyAlignment="1">
      <alignment horizontal="center" vertical="center" wrapText="1"/>
    </xf>
    <xf numFmtId="0" fontId="6" fillId="0" borderId="2" xfId="0" applyFont="1" applyBorder="1" applyAlignment="1"/>
    <xf numFmtId="0" fontId="6" fillId="0" borderId="14" xfId="0" applyFont="1" applyBorder="1" applyAlignment="1"/>
    <xf numFmtId="0" fontId="7" fillId="7" borderId="9" xfId="0" applyFont="1" applyFill="1" applyBorder="1" applyAlignment="1">
      <alignment horizontal="center" vertical="center" wrapText="1"/>
    </xf>
    <xf numFmtId="0" fontId="18" fillId="2" borderId="12" xfId="0" applyFont="1" applyFill="1" applyBorder="1" applyAlignment="1">
      <alignment horizontal="right" vertical="center"/>
    </xf>
    <xf numFmtId="0" fontId="19" fillId="11" borderId="12" xfId="0" applyFont="1" applyFill="1" applyBorder="1" applyAlignment="1"/>
    <xf numFmtId="0" fontId="10" fillId="2" borderId="12" xfId="0" applyFont="1" applyFill="1" applyBorder="1" applyAlignment="1">
      <alignment horizontal="left" vertical="center"/>
    </xf>
    <xf numFmtId="0" fontId="6" fillId="11" borderId="12" xfId="0" applyFont="1" applyFill="1" applyBorder="1" applyAlignment="1"/>
    <xf numFmtId="0" fontId="11" fillId="2" borderId="12" xfId="0" applyFont="1" applyFill="1" applyBorder="1" applyAlignment="1">
      <alignment horizontal="right" vertical="center"/>
    </xf>
    <xf numFmtId="0" fontId="7" fillId="6" borderId="9" xfId="0" applyFont="1" applyFill="1" applyBorder="1" applyAlignment="1">
      <alignment horizontal="center" vertical="center"/>
    </xf>
    <xf numFmtId="0" fontId="7" fillId="6" borderId="13" xfId="0" applyFont="1" applyFill="1" applyBorder="1" applyAlignment="1">
      <alignment horizontal="center" vertical="center" wrapText="1"/>
    </xf>
    <xf numFmtId="0" fontId="6" fillId="0" borderId="15" xfId="0" applyFont="1" applyBorder="1" applyAlignment="1"/>
    <xf numFmtId="0" fontId="7" fillId="7" borderId="13" xfId="0" applyFont="1" applyFill="1" applyBorder="1" applyAlignment="1">
      <alignment horizontal="center" vertical="center" wrapText="1"/>
    </xf>
    <xf numFmtId="0" fontId="19" fillId="0" borderId="12" xfId="0" applyFont="1" applyBorder="1" applyAlignment="1"/>
    <xf numFmtId="0" fontId="7" fillId="5" borderId="1" xfId="0" applyFont="1" applyFill="1" applyBorder="1" applyAlignment="1">
      <alignment horizontal="center" vertical="center"/>
    </xf>
    <xf numFmtId="0" fontId="12" fillId="6" borderId="13" xfId="0" applyFont="1" applyFill="1" applyBorder="1" applyAlignment="1">
      <alignment horizontal="center" vertical="center" wrapText="1"/>
    </xf>
  </cellXfs>
  <cellStyles count="1">
    <cellStyle name="Normal" xfId="0" builtinId="0"/>
  </cellStyles>
  <dxfs count="6">
    <dxf>
      <fill>
        <patternFill>
          <bgColor theme="9" tint="0.79998168889431442"/>
        </patternFill>
      </fill>
    </dxf>
    <dxf>
      <font>
        <color theme="0"/>
      </font>
      <fill>
        <patternFill>
          <bgColor rgb="FFEE0000"/>
        </patternFill>
      </fill>
    </dxf>
    <dxf>
      <fill>
        <patternFill>
          <bgColor theme="9" tint="0.79998168889431442"/>
        </patternFill>
      </fill>
    </dxf>
    <dxf>
      <font>
        <b/>
        <i val="0"/>
        <color theme="0"/>
      </font>
      <fill>
        <patternFill>
          <bgColor rgb="FFEE0000"/>
        </patternFill>
      </fill>
    </dxf>
    <dxf>
      <font>
        <b/>
        <i val="0"/>
        <color theme="0"/>
      </font>
      <fill>
        <patternFill>
          <bgColor rgb="FFEE0000"/>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628650</xdr:colOff>
      <xdr:row>2</xdr:row>
      <xdr:rowOff>144780</xdr:rowOff>
    </xdr:from>
    <xdr:ext cx="590550" cy="295275"/>
    <xdr:pic>
      <xdr:nvPicPr>
        <xdr:cNvPr id="2" name="image1.png" title="Imagem">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12759690" y="541020"/>
          <a:ext cx="590550" cy="295275"/>
        </a:xfrm>
        <a:prstGeom prst="rect">
          <a:avLst/>
        </a:prstGeom>
        <a:noFill/>
      </xdr:spPr>
    </xdr:pic>
    <xdr:clientData fLocksWithSheet="0"/>
  </xdr:oneCellAnchor>
  <xdr:oneCellAnchor>
    <xdr:from>
      <xdr:col>0</xdr:col>
      <xdr:colOff>409575</xdr:colOff>
      <xdr:row>2</xdr:row>
      <xdr:rowOff>5715</xdr:rowOff>
    </xdr:from>
    <xdr:ext cx="2238375" cy="619125"/>
    <xdr:pic>
      <xdr:nvPicPr>
        <xdr:cNvPr id="3" name="image2.png" title="Imagem">
          <a:extLst>
            <a:ext uri="{FF2B5EF4-FFF2-40B4-BE49-F238E27FC236}">
              <a16:creationId xmlns:a16="http://schemas.microsoft.com/office/drawing/2014/main" xmlns="" id="{00000000-0008-0000-0000-000003000000}"/>
            </a:ext>
          </a:extLst>
        </xdr:cNvPr>
        <xdr:cNvPicPr preferRelativeResize="0"/>
      </xdr:nvPicPr>
      <xdr:blipFill>
        <a:blip xmlns:r="http://schemas.openxmlformats.org/officeDocument/2006/relationships" r:embed="rId2" cstate="print"/>
        <a:stretch>
          <a:fillRect/>
        </a:stretch>
      </xdr:blipFill>
      <xdr:spPr>
        <a:xfrm>
          <a:off x="409575" y="401955"/>
          <a:ext cx="2238375" cy="6191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281940</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cstate="print"/>
        <a:stretch>
          <a:fillRect/>
        </a:stretch>
      </xdr:blipFill>
      <xdr:spPr>
        <a:xfrm>
          <a:off x="12992100" y="388620"/>
          <a:ext cx="590550" cy="295275"/>
        </a:xfrm>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a16="http://schemas.microsoft.com/office/drawing/2014/main" xmlns=""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a16="http://schemas.microsoft.com/office/drawing/2014/main" xmlns=""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5"/>
  <sheetViews>
    <sheetView showGridLines="0" workbookViewId="0">
      <selection activeCell="D24" sqref="D24"/>
    </sheetView>
  </sheetViews>
  <sheetFormatPr defaultColWidth="11.25" defaultRowHeight="15" customHeight="1" x14ac:dyDescent="0.25"/>
  <cols>
    <col min="1" max="1" width="40" bestFit="1" customWidth="1"/>
    <col min="2" max="2" width="55.75" customWidth="1"/>
    <col min="3" max="4" width="16" customWidth="1"/>
    <col min="5" max="5" width="20.625" customWidth="1"/>
    <col min="6" max="6" width="16.625" customWidth="1"/>
    <col min="7" max="7" width="18" bestFit="1" customWidth="1"/>
  </cols>
  <sheetData>
    <row r="1" spans="1:8" ht="15.75" customHeight="1" x14ac:dyDescent="0.3">
      <c r="A1" s="32"/>
      <c r="B1" s="33"/>
      <c r="C1" s="32"/>
      <c r="D1" s="32"/>
      <c r="E1" s="32"/>
      <c r="F1" s="47" t="s">
        <v>0</v>
      </c>
      <c r="G1" s="7"/>
      <c r="H1" s="34"/>
    </row>
    <row r="2" spans="1:8" ht="15.75" customHeight="1" x14ac:dyDescent="0.25">
      <c r="A2" s="32"/>
      <c r="B2" s="49" t="s">
        <v>1</v>
      </c>
      <c r="C2" s="50"/>
      <c r="D2" s="50"/>
      <c r="E2" s="50"/>
      <c r="F2" s="48"/>
      <c r="G2" s="8"/>
      <c r="H2" s="34"/>
    </row>
    <row r="3" spans="1:8" ht="15.75" customHeight="1" x14ac:dyDescent="0.25">
      <c r="A3" s="32"/>
      <c r="B3" s="50"/>
      <c r="C3" s="51"/>
      <c r="D3" s="51"/>
      <c r="E3" s="50"/>
      <c r="F3" s="48"/>
      <c r="G3" s="8"/>
      <c r="H3" s="34"/>
    </row>
    <row r="4" spans="1:8" ht="15.75" customHeight="1" x14ac:dyDescent="0.25">
      <c r="A4" s="32"/>
      <c r="B4" s="50"/>
      <c r="C4" s="51"/>
      <c r="D4" s="51"/>
      <c r="E4" s="50"/>
      <c r="F4" s="48"/>
      <c r="G4" s="35"/>
      <c r="H4" s="34"/>
    </row>
    <row r="5" spans="1:8" ht="15.75" customHeight="1" x14ac:dyDescent="0.25">
      <c r="A5" s="32"/>
      <c r="B5" s="50"/>
      <c r="C5" s="50"/>
      <c r="D5" s="50"/>
      <c r="E5" s="50"/>
      <c r="F5" s="48"/>
      <c r="G5" s="35"/>
      <c r="H5" s="34"/>
    </row>
    <row r="6" spans="1:8" ht="34.15" customHeight="1" x14ac:dyDescent="0.25">
      <c r="A6" s="32"/>
      <c r="B6" s="32"/>
      <c r="C6" s="36"/>
      <c r="D6" s="36"/>
      <c r="E6" s="32"/>
      <c r="F6" s="48"/>
      <c r="G6" s="34"/>
      <c r="H6" s="34"/>
    </row>
    <row r="7" spans="1:8" ht="15.75" customHeight="1" x14ac:dyDescent="0.25"/>
    <row r="8" spans="1:8" ht="15.75" customHeight="1" x14ac:dyDescent="0.25">
      <c r="A8" s="52" t="s">
        <v>2</v>
      </c>
      <c r="B8" s="41"/>
      <c r="E8" s="53" t="s">
        <v>3</v>
      </c>
      <c r="F8" s="40"/>
      <c r="G8" s="41"/>
    </row>
    <row r="9" spans="1:8" ht="15.75" customHeight="1" x14ac:dyDescent="0.25">
      <c r="A9" s="42"/>
      <c r="B9" s="44"/>
      <c r="E9" s="42"/>
      <c r="F9" s="43"/>
      <c r="G9" s="44"/>
    </row>
    <row r="10" spans="1:8" ht="15.75" customHeight="1" x14ac:dyDescent="0.25">
      <c r="A10" s="12" t="s">
        <v>4</v>
      </c>
      <c r="B10" s="22" t="s">
        <v>40</v>
      </c>
      <c r="E10" s="54" t="str">
        <f>IF(AND(B15&lt;=120000,B16&lt;=4),
"A composição da equipe executora do Plano de Inovação está em conformidade com as exigências do Edital, ou seja, está composta por até quatro bolsistas e respeitando o limite total de até R$ 120.000,00 para o período previsto de execução. Você pode prosse"&amp;"guir com o preenchimento das próximas abas da Planilha.",
"A composição da equipe executora do Plano de Inovação não está em conformidade com as exigências do Edital, ou seja, está composta por mais de quatro bolsistas e/ou ultrapassando o limite total de até R$ 120.000,00 para o período previsto de execução. Ant"&amp;"es de prosseguir com o preenchimento das próximas abas da Planilha, favor verificar as informações.")</f>
        <v>A composição da equipe executora do Plano de Inovação está em conformidade com as exigências do Edital, ou seja, está composta por até quatro bolsistas e respeitando o limite total de até R$ 120.000,00 para o período previsto de execução. Você pode prosseguir com o preenchimento das próximas abas da Planilha.</v>
      </c>
      <c r="F10" s="51"/>
      <c r="G10" s="55"/>
    </row>
    <row r="11" spans="1:8" ht="15.75" customHeight="1" x14ac:dyDescent="0.25">
      <c r="A11" s="13" t="s">
        <v>5</v>
      </c>
      <c r="B11" s="23" t="s">
        <v>39</v>
      </c>
      <c r="E11" s="48"/>
      <c r="F11" s="51"/>
      <c r="G11" s="55"/>
    </row>
    <row r="12" spans="1:8" ht="15.75" customHeight="1" x14ac:dyDescent="0.25">
      <c r="A12" s="13" t="s">
        <v>6</v>
      </c>
      <c r="B12" s="24" t="s">
        <v>41</v>
      </c>
      <c r="E12" s="48"/>
      <c r="F12" s="51"/>
      <c r="G12" s="55"/>
    </row>
    <row r="13" spans="1:8" ht="15.75" customHeight="1" x14ac:dyDescent="0.25">
      <c r="A13" s="13" t="s">
        <v>7</v>
      </c>
      <c r="B13" s="19">
        <v>9</v>
      </c>
      <c r="E13" s="48"/>
      <c r="F13" s="51"/>
      <c r="G13" s="55"/>
    </row>
    <row r="14" spans="1:8" ht="15.75" customHeight="1" x14ac:dyDescent="0.25">
      <c r="A14" s="13" t="s">
        <v>8</v>
      </c>
      <c r="B14" s="14">
        <v>120000</v>
      </c>
      <c r="E14" s="48"/>
      <c r="F14" s="51"/>
      <c r="G14" s="55"/>
    </row>
    <row r="15" spans="1:8" ht="15.75" customHeight="1" x14ac:dyDescent="0.25">
      <c r="A15" s="13" t="s">
        <v>9</v>
      </c>
      <c r="B15" s="14">
        <f>_xlfn.AGGREGATE(9,6,G21:G24)</f>
        <v>117000</v>
      </c>
      <c r="E15" s="48"/>
      <c r="F15" s="51"/>
      <c r="G15" s="55"/>
    </row>
    <row r="16" spans="1:8" ht="15.75" customHeight="1" x14ac:dyDescent="0.25">
      <c r="A16" s="15" t="s">
        <v>10</v>
      </c>
      <c r="B16" s="16">
        <f>COUNTA(B21:B925)</f>
        <v>3</v>
      </c>
      <c r="E16" s="42"/>
      <c r="F16" s="43"/>
      <c r="G16" s="44"/>
    </row>
    <row r="17" spans="1:7" ht="15.75" customHeight="1" x14ac:dyDescent="0.25"/>
    <row r="18" spans="1:7" ht="15.75" customHeight="1" x14ac:dyDescent="0.25">
      <c r="A18" s="39" t="s">
        <v>11</v>
      </c>
      <c r="B18" s="40"/>
      <c r="C18" s="40"/>
      <c r="D18" s="40"/>
      <c r="E18" s="40"/>
      <c r="F18" s="40"/>
      <c r="G18" s="41"/>
    </row>
    <row r="19" spans="1:7" ht="24" customHeight="1" x14ac:dyDescent="0.25">
      <c r="A19" s="42"/>
      <c r="B19" s="43"/>
      <c r="C19" s="43"/>
      <c r="D19" s="43"/>
      <c r="E19" s="43"/>
      <c r="F19" s="43"/>
      <c r="G19" s="44"/>
    </row>
    <row r="20" spans="1:7" ht="63" x14ac:dyDescent="0.25">
      <c r="A20" s="45" t="s">
        <v>12</v>
      </c>
      <c r="B20" s="46"/>
      <c r="C20" s="17" t="s">
        <v>13</v>
      </c>
      <c r="D20" s="17" t="s">
        <v>14</v>
      </c>
      <c r="E20" s="17" t="s">
        <v>15</v>
      </c>
      <c r="F20" s="18" t="s">
        <v>16</v>
      </c>
      <c r="G20" s="26" t="s">
        <v>17</v>
      </c>
    </row>
    <row r="21" spans="1:7" ht="15.75" customHeight="1" x14ac:dyDescent="0.25">
      <c r="A21" s="11" t="str">
        <f>$A$11</f>
        <v>Nome Completo do Pesquisador-Proponente:</v>
      </c>
      <c r="B21" s="25" t="str">
        <f>B11</f>
        <v>Fabiano Stingelin Cardoso</v>
      </c>
      <c r="C21" s="20">
        <v>5510068973</v>
      </c>
      <c r="D21" s="21" t="s">
        <v>42</v>
      </c>
      <c r="E21" s="10" t="str">
        <f t="shared" ref="E21:E24" si="0">IF(NOT(ISERROR(FIND("Pós-Doutor",D21))),"6.500,00",
IF(NOT(ISERROR(FIND("Doutor",D21))),"6.000,00",
IF(NOT(ISERROR(FIND("Mestre",D21))),"5.000,00",
IF(NOT(ISERROR(FIND("Graduado",D21))),"2.500,00",
IF(NOT(ISERROR(FIND("Graduando",D21))),"1.500,00",
IF(NOT(ISERROR(FIND("Ensino Técnico",D21))),"750,00",
""))))))</f>
        <v>5.000,00</v>
      </c>
      <c r="F21" s="21">
        <v>9</v>
      </c>
      <c r="G21" s="9">
        <f t="shared" ref="G21:G24" si="1">(E21*F21)</f>
        <v>45000</v>
      </c>
    </row>
    <row r="22" spans="1:7" ht="15.75" customHeight="1" x14ac:dyDescent="0.25">
      <c r="A22" s="11" t="s">
        <v>18</v>
      </c>
      <c r="B22" s="20" t="s">
        <v>62</v>
      </c>
      <c r="C22" s="20">
        <v>3199129498</v>
      </c>
      <c r="D22" s="21" t="s">
        <v>63</v>
      </c>
      <c r="E22" s="10" t="str">
        <f t="shared" si="0"/>
        <v>6.000,00</v>
      </c>
      <c r="F22" s="21">
        <v>5</v>
      </c>
      <c r="G22" s="9">
        <f t="shared" si="1"/>
        <v>30000</v>
      </c>
    </row>
    <row r="23" spans="1:7" ht="15.75" customHeight="1" x14ac:dyDescent="0.25">
      <c r="A23" s="11" t="s">
        <v>19</v>
      </c>
      <c r="B23" s="20" t="s">
        <v>43</v>
      </c>
      <c r="C23" s="20">
        <v>56746873900</v>
      </c>
      <c r="D23" s="21" t="s">
        <v>63</v>
      </c>
      <c r="E23" s="10" t="str">
        <f t="shared" si="0"/>
        <v>6.000,00</v>
      </c>
      <c r="F23" s="21">
        <v>7</v>
      </c>
      <c r="G23" s="9">
        <f t="shared" si="1"/>
        <v>42000</v>
      </c>
    </row>
    <row r="24" spans="1:7" ht="15.75" customHeight="1" x14ac:dyDescent="0.25">
      <c r="A24" s="11" t="s">
        <v>20</v>
      </c>
      <c r="B24" s="20"/>
      <c r="C24" s="20"/>
      <c r="D24" s="21"/>
      <c r="E24" s="10" t="str">
        <f t="shared" si="0"/>
        <v/>
      </c>
      <c r="F24" s="21"/>
      <c r="G24" s="9" t="e">
        <f t="shared" si="1"/>
        <v>#VALUE!</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sheetProtection algorithmName="SHA-512" hashValue="aPTavAhJqhsGnipchLyFOWN4amL9eXF5Vmb9eEJUQmfi3LbjMNex3mqzNkeQHYwXBJYfJlXhdstNR5xl3PUaLg==" saltValue="/ebPDZK9NxULr1D6XLnjug==" spinCount="100000" sheet="1" objects="1" scenarios="1"/>
  <mergeCells count="7">
    <mergeCell ref="A18:G19"/>
    <mergeCell ref="A20:B20"/>
    <mergeCell ref="F1:F6"/>
    <mergeCell ref="B2:E5"/>
    <mergeCell ref="A8:B9"/>
    <mergeCell ref="E8:G9"/>
    <mergeCell ref="E10:G16"/>
  </mergeCells>
  <conditionalFormatting sqref="B15">
    <cfRule type="cellIs" dxfId="5" priority="9" operator="between">
      <formula>1</formula>
      <formula>120000</formula>
    </cfRule>
    <cfRule type="cellIs" dxfId="4" priority="10" operator="greaterThan">
      <formula>120000</formula>
    </cfRule>
  </conditionalFormatting>
  <conditionalFormatting sqref="B16">
    <cfRule type="cellIs" dxfId="3" priority="1" operator="greaterThan">
      <formula>4</formula>
    </cfRule>
    <cfRule type="cellIs" dxfId="2" priority="2" operator="between">
      <formula>1</formula>
      <formula>4</formula>
    </cfRule>
  </conditionalFormatting>
  <conditionalFormatting sqref="E10:G16">
    <cfRule type="containsText" dxfId="1" priority="3" operator="containsText" text="A composição da equipe executora do Plano de Inovação não está em conformidade com as exigências do Edital, ou seja, está composta por mais de quatro bolsistas e/ou ultrapassando o limite total de até R$ 120.000,00">
      <formula>NOT(ISERROR(SEARCH("A composição da equipe executora do Plano de Inovação não está em conformidade com as exigências do Edital, ou seja, está composta por mais de quatro bolsistas e/ou ultrapassando o limite total de até R$ 120.000,00",E10)))</formula>
    </cfRule>
    <cfRule type="containsText" dxfId="0" priority="7" operator="containsText" text="A composição da equipe executora do Plano de Inovação está em conformidade com as exigências do Edital, ou seja, está composta por até quatro bolsistas e respeitando o limite total de até R$ 120.000,00 para o período previsto de execução. Você pode prosse">
      <formula>NOT(ISERROR(SEARCH("A composição da equipe executora do Plano de Inovação está em conformidade com as exigências do Edital, ou seja, está composta por até quatro bolsistas e respeitando o limite total de até R$ 120.000,00 para o período previsto de execução. Você pode prosse",E10)))</formula>
    </cfRule>
  </conditionalFormatting>
  <dataValidations count="2">
    <dataValidation type="list" allowBlank="1" showErrorMessage="1" sqref="D21:D24">
      <formula1>"Graduando,Graduado,Mestre,Doutor,Pós-Doutor"</formula1>
    </dataValidation>
    <dataValidation type="list" allowBlank="1" showErrorMessage="1" sqref="B13 F21:F24">
      <formula1>"4,5,6,7,8,9"</formula1>
    </dataValidation>
  </dataValidations>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showGridLines="0" tabSelected="1" workbookViewId="0">
      <selection activeCell="J17" sqref="J17"/>
    </sheetView>
  </sheetViews>
  <sheetFormatPr defaultColWidth="11.25" defaultRowHeight="15" customHeight="1" x14ac:dyDescent="0.25"/>
  <cols>
    <col min="1" max="1" width="3.375" customWidth="1"/>
    <col min="2" max="2" width="25.875" customWidth="1"/>
    <col min="3" max="3" width="123.875" bestFit="1" customWidth="1"/>
    <col min="4" max="4" width="31.625" bestFit="1" customWidth="1"/>
    <col min="5" max="5" width="22.75" customWidth="1"/>
    <col min="6" max="6" width="10.75" customWidth="1"/>
    <col min="7" max="7" width="14" customWidth="1"/>
    <col min="8" max="8" width="12.75" bestFit="1" customWidth="1"/>
    <col min="9" max="9" width="12.375" customWidth="1"/>
    <col min="10" max="10" width="30.25" customWidth="1"/>
    <col min="11" max="11" width="17.375" style="28" customWidth="1"/>
    <col min="12" max="12" width="4" customWidth="1"/>
  </cols>
  <sheetData>
    <row r="1" spans="1:12" ht="15.75" customHeight="1" x14ac:dyDescent="0.25">
      <c r="A1" s="32"/>
      <c r="B1" s="32"/>
      <c r="C1" s="32"/>
      <c r="D1" s="32"/>
      <c r="E1" s="32"/>
      <c r="F1" s="32"/>
      <c r="G1" s="32"/>
      <c r="H1" s="32"/>
      <c r="I1" s="32"/>
      <c r="J1" s="32"/>
      <c r="K1" s="32"/>
      <c r="L1" s="32"/>
    </row>
    <row r="2" spans="1:12" ht="15.75" customHeight="1" x14ac:dyDescent="0.25">
      <c r="A2" s="32"/>
      <c r="B2" s="37"/>
      <c r="C2" s="27"/>
      <c r="D2" s="27"/>
      <c r="E2" s="27"/>
      <c r="F2" s="27"/>
      <c r="G2" s="27"/>
      <c r="H2" s="27"/>
      <c r="I2" s="27"/>
      <c r="J2" s="27"/>
      <c r="K2" s="37"/>
      <c r="L2" s="32"/>
    </row>
    <row r="3" spans="1:12" ht="15.75" customHeight="1" x14ac:dyDescent="0.25">
      <c r="A3" s="32"/>
      <c r="B3" s="32"/>
      <c r="C3" s="58" t="str">
        <f>Equipe!A10</f>
        <v>Título do Plano de Inovação:</v>
      </c>
      <c r="D3" s="59"/>
      <c r="E3" s="59"/>
      <c r="F3" s="60" t="str">
        <f>Equipe!B10</f>
        <v>Cogeração Elétrica em Ambientes de Datacenters</v>
      </c>
      <c r="G3" s="61"/>
      <c r="H3" s="61"/>
      <c r="I3" s="61"/>
      <c r="J3" s="61"/>
      <c r="K3" s="32"/>
      <c r="L3" s="32"/>
    </row>
    <row r="4" spans="1:12" ht="15.75" customHeight="1" x14ac:dyDescent="0.25">
      <c r="A4" s="32"/>
      <c r="B4" s="32"/>
      <c r="C4" s="58" t="str">
        <f>Equipe!A11</f>
        <v>Nome Completo do Pesquisador-Proponente:</v>
      </c>
      <c r="D4" s="59"/>
      <c r="E4" s="59"/>
      <c r="F4" s="60" t="str">
        <f>Equipe!B11</f>
        <v>Fabiano Stingelin Cardoso</v>
      </c>
      <c r="G4" s="61"/>
      <c r="H4" s="61"/>
      <c r="I4" s="61"/>
      <c r="J4" s="61"/>
      <c r="K4" s="32"/>
      <c r="L4" s="32"/>
    </row>
    <row r="5" spans="1:12" ht="15.75" customHeight="1" x14ac:dyDescent="0.25">
      <c r="A5" s="32"/>
      <c r="B5" s="32"/>
      <c r="C5" s="62"/>
      <c r="D5" s="61"/>
      <c r="E5" s="3"/>
      <c r="F5" s="3"/>
      <c r="G5" s="3"/>
      <c r="H5" s="3"/>
      <c r="I5" s="3"/>
      <c r="J5" s="32"/>
      <c r="K5" s="32"/>
      <c r="L5" s="32"/>
    </row>
    <row r="6" spans="1:12" ht="15.75" customHeight="1" x14ac:dyDescent="0.25">
      <c r="A6" s="32"/>
      <c r="B6" s="36"/>
      <c r="C6" s="32"/>
      <c r="D6" s="32"/>
      <c r="E6" s="32"/>
      <c r="F6" s="32"/>
      <c r="G6" s="32"/>
      <c r="H6" s="32"/>
      <c r="I6" s="32"/>
      <c r="J6" s="32"/>
      <c r="K6" s="32"/>
      <c r="L6" s="32"/>
    </row>
    <row r="7" spans="1:12" ht="15.75" customHeight="1" x14ac:dyDescent="0.25">
      <c r="K7"/>
    </row>
    <row r="8" spans="1:12" ht="15.75" customHeight="1" x14ac:dyDescent="0.25">
      <c r="B8" s="45" t="s">
        <v>21</v>
      </c>
      <c r="C8" s="56"/>
      <c r="D8" s="56"/>
      <c r="E8" s="56"/>
      <c r="F8" s="56"/>
      <c r="G8" s="56"/>
      <c r="H8" s="56"/>
      <c r="I8" s="46"/>
      <c r="J8" s="63" t="s">
        <v>22</v>
      </c>
      <c r="K8" s="46"/>
    </row>
    <row r="9" spans="1:12" ht="15.75" customHeight="1" x14ac:dyDescent="0.25">
      <c r="B9" s="66" t="s">
        <v>23</v>
      </c>
      <c r="C9" s="66" t="s">
        <v>24</v>
      </c>
      <c r="D9" s="66" t="s">
        <v>25</v>
      </c>
      <c r="E9" s="66" t="s">
        <v>26</v>
      </c>
      <c r="F9" s="57" t="s">
        <v>27</v>
      </c>
      <c r="G9" s="56"/>
      <c r="H9" s="56"/>
      <c r="I9" s="46"/>
      <c r="J9" s="64" t="s">
        <v>28</v>
      </c>
      <c r="K9" s="64" t="s">
        <v>29</v>
      </c>
    </row>
    <row r="10" spans="1:12" ht="28.5" customHeight="1" x14ac:dyDescent="0.25">
      <c r="B10" s="65"/>
      <c r="C10" s="65"/>
      <c r="D10" s="65"/>
      <c r="E10" s="65"/>
      <c r="F10" s="4" t="s">
        <v>30</v>
      </c>
      <c r="G10" s="4" t="s">
        <v>31</v>
      </c>
      <c r="H10" s="4" t="s">
        <v>32</v>
      </c>
      <c r="I10" s="4" t="s">
        <v>33</v>
      </c>
      <c r="J10" s="65"/>
      <c r="K10" s="65"/>
    </row>
    <row r="11" spans="1:12" ht="15.75" customHeight="1" x14ac:dyDescent="0.25">
      <c r="B11" s="29" t="s">
        <v>44</v>
      </c>
      <c r="C11" s="29" t="s">
        <v>65</v>
      </c>
      <c r="D11" s="29" t="s">
        <v>50</v>
      </c>
      <c r="E11" s="29" t="s">
        <v>60</v>
      </c>
      <c r="F11" s="30">
        <v>45931</v>
      </c>
      <c r="G11" s="29">
        <v>60</v>
      </c>
      <c r="H11" s="5">
        <f t="shared" ref="H11:H30" si="0">F11+G11</f>
        <v>45991</v>
      </c>
      <c r="I11" s="29"/>
      <c r="J11" s="29" t="s">
        <v>68</v>
      </c>
      <c r="K11" s="31">
        <v>1000</v>
      </c>
    </row>
    <row r="12" spans="1:12" ht="15.75" customHeight="1" x14ac:dyDescent="0.25">
      <c r="B12" s="29" t="s">
        <v>45</v>
      </c>
      <c r="C12" s="29" t="s">
        <v>66</v>
      </c>
      <c r="D12" s="29" t="s">
        <v>50</v>
      </c>
      <c r="E12" s="29" t="s">
        <v>61</v>
      </c>
      <c r="F12" s="30">
        <v>45992</v>
      </c>
      <c r="G12" s="29">
        <v>30</v>
      </c>
      <c r="H12" s="5">
        <f t="shared" si="0"/>
        <v>46022</v>
      </c>
      <c r="I12" s="29"/>
      <c r="J12" s="29" t="s">
        <v>57</v>
      </c>
      <c r="K12" s="31">
        <v>2000</v>
      </c>
    </row>
    <row r="13" spans="1:12" ht="15.75" customHeight="1" x14ac:dyDescent="0.25">
      <c r="B13" s="29" t="s">
        <v>46</v>
      </c>
      <c r="C13" s="29" t="s">
        <v>67</v>
      </c>
      <c r="D13" s="29" t="s">
        <v>50</v>
      </c>
      <c r="E13" s="29" t="s">
        <v>61</v>
      </c>
      <c r="F13" s="30">
        <v>46023</v>
      </c>
      <c r="G13" s="29">
        <v>30</v>
      </c>
      <c r="H13" s="5">
        <f t="shared" si="0"/>
        <v>46053</v>
      </c>
      <c r="I13" s="29"/>
      <c r="J13" s="29" t="s">
        <v>58</v>
      </c>
      <c r="K13" s="31">
        <v>12000</v>
      </c>
    </row>
    <row r="14" spans="1:12" ht="15.75" customHeight="1" x14ac:dyDescent="0.25">
      <c r="B14" s="29" t="s">
        <v>47</v>
      </c>
      <c r="C14" s="29" t="s">
        <v>52</v>
      </c>
      <c r="D14" s="29" t="s">
        <v>55</v>
      </c>
      <c r="E14" s="29" t="s">
        <v>61</v>
      </c>
      <c r="F14" s="30">
        <v>46054</v>
      </c>
      <c r="G14" s="29">
        <v>30</v>
      </c>
      <c r="H14" s="5">
        <f t="shared" si="0"/>
        <v>46084</v>
      </c>
      <c r="I14" s="29"/>
      <c r="J14" s="29" t="s">
        <v>69</v>
      </c>
      <c r="K14" s="31">
        <v>10000</v>
      </c>
    </row>
    <row r="15" spans="1:12" ht="15.75" customHeight="1" x14ac:dyDescent="0.25">
      <c r="B15" s="29" t="s">
        <v>48</v>
      </c>
      <c r="C15" s="29" t="s">
        <v>53</v>
      </c>
      <c r="D15" s="29" t="s">
        <v>55</v>
      </c>
      <c r="E15" s="29" t="s">
        <v>51</v>
      </c>
      <c r="F15" s="30">
        <v>46085</v>
      </c>
      <c r="G15" s="29">
        <v>30</v>
      </c>
      <c r="H15" s="5">
        <f t="shared" si="0"/>
        <v>46115</v>
      </c>
      <c r="I15" s="29"/>
      <c r="J15" s="29" t="s">
        <v>59</v>
      </c>
      <c r="K15" s="31">
        <v>7000</v>
      </c>
    </row>
    <row r="16" spans="1:12" ht="15.75" customHeight="1" x14ac:dyDescent="0.25">
      <c r="B16" s="29" t="s">
        <v>49</v>
      </c>
      <c r="C16" s="29" t="s">
        <v>54</v>
      </c>
      <c r="D16" s="29" t="s">
        <v>55</v>
      </c>
      <c r="E16" s="29" t="s">
        <v>64</v>
      </c>
      <c r="F16" s="30">
        <v>46116</v>
      </c>
      <c r="G16" s="29">
        <v>30</v>
      </c>
      <c r="H16" s="5">
        <f t="shared" si="0"/>
        <v>46146</v>
      </c>
      <c r="I16" s="29"/>
      <c r="J16" s="29" t="s">
        <v>70</v>
      </c>
      <c r="K16" s="31">
        <v>3000</v>
      </c>
    </row>
    <row r="17" spans="2:11" ht="15.75" customHeight="1" x14ac:dyDescent="0.25">
      <c r="B17" s="29" t="s">
        <v>71</v>
      </c>
      <c r="C17" s="29" t="s">
        <v>72</v>
      </c>
      <c r="D17" s="29" t="s">
        <v>56</v>
      </c>
      <c r="E17" s="29" t="s">
        <v>64</v>
      </c>
      <c r="F17" s="30">
        <v>46147</v>
      </c>
      <c r="G17" s="29">
        <v>60</v>
      </c>
      <c r="H17" s="5">
        <f t="shared" si="0"/>
        <v>46207</v>
      </c>
      <c r="I17" s="29"/>
      <c r="J17" s="29" t="s">
        <v>73</v>
      </c>
      <c r="K17" s="31">
        <v>5000</v>
      </c>
    </row>
    <row r="18" spans="2:11" ht="15.75" customHeight="1" x14ac:dyDescent="0.25">
      <c r="B18" s="29"/>
      <c r="C18" s="29"/>
      <c r="D18" s="29"/>
      <c r="E18" s="29"/>
      <c r="F18" s="30"/>
      <c r="G18" s="29"/>
      <c r="H18" s="5">
        <f t="shared" si="0"/>
        <v>0</v>
      </c>
      <c r="I18" s="29"/>
      <c r="J18" s="29"/>
      <c r="K18" s="31"/>
    </row>
    <row r="19" spans="2:11" ht="15.75" customHeight="1" x14ac:dyDescent="0.25">
      <c r="B19" s="29"/>
      <c r="C19" s="29"/>
      <c r="D19" s="29"/>
      <c r="E19" s="29"/>
      <c r="F19" s="30"/>
      <c r="G19" s="29"/>
      <c r="H19" s="5">
        <f t="shared" si="0"/>
        <v>0</v>
      </c>
      <c r="I19" s="29"/>
      <c r="J19" s="29"/>
      <c r="K19" s="31"/>
    </row>
    <row r="20" spans="2:11" ht="15.75" customHeight="1" x14ac:dyDescent="0.25">
      <c r="B20" s="29"/>
      <c r="C20" s="29"/>
      <c r="D20" s="29"/>
      <c r="E20" s="29"/>
      <c r="F20" s="30"/>
      <c r="G20" s="29"/>
      <c r="H20" s="5">
        <f t="shared" si="0"/>
        <v>0</v>
      </c>
      <c r="I20" s="29"/>
      <c r="J20" s="29"/>
      <c r="K20" s="31"/>
    </row>
    <row r="21" spans="2:11" ht="15.75" customHeight="1" x14ac:dyDescent="0.25">
      <c r="B21" s="29"/>
      <c r="C21" s="29"/>
      <c r="D21" s="29"/>
      <c r="E21" s="29"/>
      <c r="F21" s="30"/>
      <c r="G21" s="29"/>
      <c r="H21" s="5">
        <f t="shared" si="0"/>
        <v>0</v>
      </c>
      <c r="I21" s="29"/>
      <c r="J21" s="29"/>
      <c r="K21" s="31"/>
    </row>
    <row r="22" spans="2:11" ht="15.75" customHeight="1" x14ac:dyDescent="0.25">
      <c r="B22" s="29"/>
      <c r="C22" s="29"/>
      <c r="D22" s="29"/>
      <c r="E22" s="29"/>
      <c r="F22" s="30"/>
      <c r="G22" s="29"/>
      <c r="H22" s="5">
        <f t="shared" si="0"/>
        <v>0</v>
      </c>
      <c r="I22" s="29"/>
      <c r="J22" s="29"/>
      <c r="K22" s="31"/>
    </row>
    <row r="23" spans="2:11" ht="15.75" customHeight="1" x14ac:dyDescent="0.25">
      <c r="B23" s="29"/>
      <c r="C23" s="29"/>
      <c r="D23" s="29"/>
      <c r="E23" s="29"/>
      <c r="F23" s="30"/>
      <c r="G23" s="29"/>
      <c r="H23" s="5">
        <f t="shared" si="0"/>
        <v>0</v>
      </c>
      <c r="I23" s="29"/>
      <c r="J23" s="29"/>
      <c r="K23" s="31"/>
    </row>
    <row r="24" spans="2:11" ht="15.75" customHeight="1" x14ac:dyDescent="0.25">
      <c r="B24" s="29"/>
      <c r="C24" s="29"/>
      <c r="D24" s="29"/>
      <c r="E24" s="29"/>
      <c r="F24" s="30"/>
      <c r="G24" s="29"/>
      <c r="H24" s="5">
        <f t="shared" si="0"/>
        <v>0</v>
      </c>
      <c r="I24" s="29"/>
      <c r="J24" s="29"/>
      <c r="K24" s="31"/>
    </row>
    <row r="25" spans="2:11" ht="15.75" customHeight="1" x14ac:dyDescent="0.25">
      <c r="B25" s="29"/>
      <c r="C25" s="29"/>
      <c r="D25" s="29"/>
      <c r="E25" s="29"/>
      <c r="F25" s="30"/>
      <c r="G25" s="29"/>
      <c r="H25" s="5">
        <f t="shared" si="0"/>
        <v>0</v>
      </c>
      <c r="I25" s="29"/>
      <c r="J25" s="29"/>
      <c r="K25" s="31"/>
    </row>
    <row r="26" spans="2:11" ht="15.75" customHeight="1" x14ac:dyDescent="0.25">
      <c r="B26" s="29"/>
      <c r="C26" s="29"/>
      <c r="D26" s="29"/>
      <c r="E26" s="29"/>
      <c r="F26" s="30"/>
      <c r="G26" s="29"/>
      <c r="H26" s="5">
        <f t="shared" si="0"/>
        <v>0</v>
      </c>
      <c r="I26" s="29"/>
      <c r="J26" s="29"/>
      <c r="K26" s="31"/>
    </row>
    <row r="27" spans="2:11" ht="15.75" customHeight="1" x14ac:dyDescent="0.25">
      <c r="B27" s="29"/>
      <c r="C27" s="29"/>
      <c r="D27" s="29"/>
      <c r="E27" s="29"/>
      <c r="F27" s="30"/>
      <c r="G27" s="29"/>
      <c r="H27" s="5">
        <f t="shared" si="0"/>
        <v>0</v>
      </c>
      <c r="I27" s="29"/>
      <c r="J27" s="29"/>
      <c r="K27" s="31"/>
    </row>
    <row r="28" spans="2:11" ht="15.75" customHeight="1" x14ac:dyDescent="0.25">
      <c r="B28" s="29"/>
      <c r="C28" s="29"/>
      <c r="D28" s="29"/>
      <c r="E28" s="29"/>
      <c r="F28" s="30"/>
      <c r="G28" s="29"/>
      <c r="H28" s="5">
        <f t="shared" si="0"/>
        <v>0</v>
      </c>
      <c r="I28" s="29"/>
      <c r="J28" s="29"/>
      <c r="K28" s="31"/>
    </row>
    <row r="29" spans="2:11" ht="15.75" customHeight="1" x14ac:dyDescent="0.25">
      <c r="B29" s="29"/>
      <c r="C29" s="29"/>
      <c r="D29" s="29"/>
      <c r="E29" s="29"/>
      <c r="F29" s="30"/>
      <c r="G29" s="29"/>
      <c r="H29" s="5">
        <f t="shared" si="0"/>
        <v>0</v>
      </c>
      <c r="I29" s="29"/>
      <c r="J29" s="29"/>
      <c r="K29" s="31"/>
    </row>
    <row r="30" spans="2:11" ht="15.75" customHeight="1" x14ac:dyDescent="0.25">
      <c r="B30" s="29"/>
      <c r="C30" s="29"/>
      <c r="D30" s="29"/>
      <c r="E30" s="29"/>
      <c r="F30" s="30"/>
      <c r="G30" s="29"/>
      <c r="H30" s="5">
        <f t="shared" si="0"/>
        <v>0</v>
      </c>
      <c r="I30" s="29"/>
      <c r="J30" s="29"/>
      <c r="K30" s="31"/>
    </row>
    <row r="31" spans="2:11" ht="15.75" customHeight="1" x14ac:dyDescent="0.25"/>
    <row r="32" spans="2: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8:I8"/>
    <mergeCell ref="F9:I9"/>
    <mergeCell ref="C3:E3"/>
    <mergeCell ref="F3:J3"/>
    <mergeCell ref="C4:E4"/>
    <mergeCell ref="F4:J4"/>
    <mergeCell ref="C5:D5"/>
    <mergeCell ref="J8:K8"/>
    <mergeCell ref="J9:J10"/>
    <mergeCell ref="K9:K10"/>
    <mergeCell ref="B9:B10"/>
    <mergeCell ref="C9:C10"/>
    <mergeCell ref="D9:D10"/>
    <mergeCell ref="E9:E10"/>
  </mergeCells>
  <pageMargins left="0.511811024" right="0.511811024" top="0.78740157499999996" bottom="0.78740157499999996"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activeCell="D19" sqref="D19"/>
    </sheetView>
  </sheetViews>
  <sheetFormatPr defaultColWidth="11.25" defaultRowHeight="15" customHeight="1" x14ac:dyDescent="0.25"/>
  <cols>
    <col min="1" max="1" width="3.375" customWidth="1"/>
    <col min="2" max="2" width="33.625" bestFit="1" customWidth="1"/>
    <col min="3" max="3" width="10.75" customWidth="1"/>
    <col min="4" max="4" width="14" customWidth="1"/>
    <col min="5" max="5" width="12.75" bestFit="1" customWidth="1"/>
    <col min="6" max="6" width="12.375" customWidth="1"/>
    <col min="7" max="7" width="98.5" bestFit="1" customWidth="1"/>
    <col min="8" max="8" width="61.25" bestFit="1"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Equipe!B21</f>
        <v>Fabiano Stingelin Cardoso</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44</v>
      </c>
      <c r="C11" s="30">
        <v>45931</v>
      </c>
      <c r="D11" s="29">
        <v>60</v>
      </c>
      <c r="E11" s="5">
        <f t="shared" ref="E11:E30" si="0">C11+D11</f>
        <v>45991</v>
      </c>
      <c r="F11" s="29"/>
      <c r="G11" s="29" t="s">
        <v>65</v>
      </c>
      <c r="H11" s="29" t="s">
        <v>68</v>
      </c>
      <c r="I11" s="29" t="s">
        <v>74</v>
      </c>
    </row>
    <row r="12" spans="1:10" ht="15.75" customHeight="1" x14ac:dyDescent="0.25">
      <c r="B12" s="29" t="s">
        <v>45</v>
      </c>
      <c r="C12" s="30">
        <v>45992</v>
      </c>
      <c r="D12" s="29">
        <v>30</v>
      </c>
      <c r="E12" s="5">
        <f t="shared" si="0"/>
        <v>46022</v>
      </c>
      <c r="F12" s="29"/>
      <c r="G12" s="29" t="s">
        <v>66</v>
      </c>
      <c r="H12" s="29" t="s">
        <v>57</v>
      </c>
      <c r="I12" s="29" t="s">
        <v>74</v>
      </c>
    </row>
    <row r="13" spans="1:10" ht="15.75" customHeight="1" x14ac:dyDescent="0.25">
      <c r="B13" s="29" t="s">
        <v>46</v>
      </c>
      <c r="C13" s="30">
        <v>46023</v>
      </c>
      <c r="D13" s="29">
        <v>30</v>
      </c>
      <c r="E13" s="5">
        <f t="shared" si="0"/>
        <v>46053</v>
      </c>
      <c r="F13" s="29"/>
      <c r="G13" s="29" t="s">
        <v>67</v>
      </c>
      <c r="H13" s="29" t="s">
        <v>58</v>
      </c>
      <c r="I13" s="29" t="s">
        <v>74</v>
      </c>
    </row>
    <row r="14" spans="1:10" ht="15.75" customHeight="1" x14ac:dyDescent="0.25">
      <c r="B14" s="29" t="s">
        <v>47</v>
      </c>
      <c r="C14" s="30">
        <v>46054</v>
      </c>
      <c r="D14" s="29">
        <v>30</v>
      </c>
      <c r="E14" s="5">
        <f t="shared" si="0"/>
        <v>46084</v>
      </c>
      <c r="F14" s="29"/>
      <c r="G14" s="29" t="s">
        <v>52</v>
      </c>
      <c r="H14" s="29" t="s">
        <v>69</v>
      </c>
      <c r="I14" s="29" t="s">
        <v>74</v>
      </c>
    </row>
    <row r="15" spans="1:10" ht="15.75" customHeight="1" x14ac:dyDescent="0.25">
      <c r="B15" s="29" t="s">
        <v>48</v>
      </c>
      <c r="C15" s="30">
        <v>46085</v>
      </c>
      <c r="D15" s="29">
        <v>30</v>
      </c>
      <c r="E15" s="5">
        <f t="shared" si="0"/>
        <v>46115</v>
      </c>
      <c r="F15" s="29"/>
      <c r="G15" s="29" t="s">
        <v>53</v>
      </c>
      <c r="H15" s="29" t="s">
        <v>59</v>
      </c>
      <c r="I15" s="29" t="s">
        <v>74</v>
      </c>
    </row>
    <row r="16" spans="1:10" ht="15.75" customHeight="1" x14ac:dyDescent="0.25">
      <c r="B16" s="29" t="s">
        <v>49</v>
      </c>
      <c r="C16" s="30">
        <v>46116</v>
      </c>
      <c r="D16" s="29">
        <v>30</v>
      </c>
      <c r="E16" s="5">
        <f t="shared" si="0"/>
        <v>46146</v>
      </c>
      <c r="F16" s="29"/>
      <c r="G16" s="29" t="s">
        <v>54</v>
      </c>
      <c r="H16" s="29" t="s">
        <v>70</v>
      </c>
      <c r="I16" s="29" t="s">
        <v>74</v>
      </c>
    </row>
    <row r="17" spans="2:9" ht="15.75" customHeight="1" x14ac:dyDescent="0.25">
      <c r="B17" s="29" t="s">
        <v>71</v>
      </c>
      <c r="C17" s="30">
        <v>46147</v>
      </c>
      <c r="D17" s="29">
        <v>60</v>
      </c>
      <c r="E17" s="5">
        <f t="shared" si="0"/>
        <v>46207</v>
      </c>
      <c r="F17" s="29"/>
      <c r="G17" s="29" t="s">
        <v>72</v>
      </c>
      <c r="H17" s="29" t="s">
        <v>73</v>
      </c>
      <c r="I17" s="29" t="s">
        <v>74</v>
      </c>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C4" workbookViewId="0">
      <selection activeCell="I26" sqref="I26"/>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98.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Equipe!B22</f>
        <v>Paulo Henrique Dias dos Santos</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44</v>
      </c>
      <c r="C11" s="30">
        <v>45931</v>
      </c>
      <c r="D11" s="29">
        <v>60</v>
      </c>
      <c r="E11" s="5">
        <f t="shared" ref="E11:E30" si="0">C11+D11</f>
        <v>45991</v>
      </c>
      <c r="F11" s="29"/>
      <c r="G11" s="29" t="s">
        <v>65</v>
      </c>
      <c r="H11" s="29" t="s">
        <v>68</v>
      </c>
      <c r="I11" s="29" t="s">
        <v>74</v>
      </c>
    </row>
    <row r="12" spans="1:10" ht="15.75" customHeight="1" x14ac:dyDescent="0.25">
      <c r="B12" s="29" t="s">
        <v>45</v>
      </c>
      <c r="C12" s="30">
        <v>45992</v>
      </c>
      <c r="D12" s="29">
        <v>30</v>
      </c>
      <c r="E12" s="5">
        <f t="shared" si="0"/>
        <v>46022</v>
      </c>
      <c r="F12" s="29"/>
      <c r="G12" s="29" t="s">
        <v>66</v>
      </c>
      <c r="H12" s="29" t="s">
        <v>57</v>
      </c>
      <c r="I12" s="29" t="s">
        <v>74</v>
      </c>
    </row>
    <row r="13" spans="1:10" ht="15.75" customHeight="1" x14ac:dyDescent="0.25">
      <c r="B13" s="29" t="s">
        <v>46</v>
      </c>
      <c r="C13" s="30">
        <v>46023</v>
      </c>
      <c r="D13" s="29">
        <v>30</v>
      </c>
      <c r="E13" s="5">
        <f t="shared" si="0"/>
        <v>46053</v>
      </c>
      <c r="F13" s="29"/>
      <c r="G13" s="29" t="s">
        <v>67</v>
      </c>
      <c r="H13" s="29" t="s">
        <v>58</v>
      </c>
      <c r="I13" s="29" t="s">
        <v>74</v>
      </c>
    </row>
    <row r="14" spans="1:10" ht="15.75" customHeight="1" x14ac:dyDescent="0.25">
      <c r="B14" s="29" t="s">
        <v>47</v>
      </c>
      <c r="C14" s="30">
        <v>46054</v>
      </c>
      <c r="D14" s="29">
        <v>30</v>
      </c>
      <c r="E14" s="5">
        <f t="shared" si="0"/>
        <v>46084</v>
      </c>
      <c r="F14" s="29"/>
      <c r="G14" s="29" t="s">
        <v>52</v>
      </c>
      <c r="H14" s="29" t="s">
        <v>69</v>
      </c>
      <c r="I14" s="29" t="s">
        <v>74</v>
      </c>
    </row>
    <row r="15" spans="1:10" ht="15.75" customHeight="1" x14ac:dyDescent="0.25">
      <c r="B15" s="29"/>
      <c r="C15" s="30"/>
      <c r="D15" s="29"/>
      <c r="E15" s="5">
        <f t="shared" si="0"/>
        <v>0</v>
      </c>
      <c r="F15" s="29"/>
      <c r="G15" s="29"/>
      <c r="H15" s="29"/>
      <c r="I15" s="29"/>
    </row>
    <row r="16" spans="1:10" ht="15.75" customHeight="1" x14ac:dyDescent="0.25">
      <c r="B16" s="29"/>
      <c r="C16" s="30"/>
      <c r="D16" s="29"/>
      <c r="E16" s="5">
        <f t="shared" si="0"/>
        <v>0</v>
      </c>
      <c r="F16" s="29"/>
      <c r="G16" s="29"/>
      <c r="H16" s="29"/>
      <c r="I16" s="29"/>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activeCell="A19" sqref="A19"/>
    </sheetView>
  </sheetViews>
  <sheetFormatPr defaultColWidth="11.25" defaultRowHeight="15" customHeight="1" x14ac:dyDescent="0.25"/>
  <cols>
    <col min="1" max="1" width="3.375" customWidth="1"/>
    <col min="2" max="2" width="49" bestFit="1" customWidth="1"/>
    <col min="3" max="3" width="10.75" customWidth="1"/>
    <col min="4" max="4" width="14" customWidth="1"/>
    <col min="5" max="5" width="12.75" bestFit="1" customWidth="1"/>
    <col min="6" max="6" width="12.375" customWidth="1"/>
    <col min="7" max="7" width="123.87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t="str">
        <f>Equipe!B23</f>
        <v>Douglas Paulo Bertrand Renaux</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45</v>
      </c>
      <c r="C11" s="30">
        <v>45992</v>
      </c>
      <c r="D11" s="29">
        <v>30</v>
      </c>
      <c r="E11" s="5">
        <f t="shared" ref="E11:E30" si="0">C11+D11</f>
        <v>46022</v>
      </c>
      <c r="F11" s="29"/>
      <c r="G11" s="29" t="s">
        <v>66</v>
      </c>
      <c r="H11" s="29" t="s">
        <v>57</v>
      </c>
      <c r="I11" s="29" t="s">
        <v>74</v>
      </c>
    </row>
    <row r="12" spans="1:10" ht="15.75" customHeight="1" x14ac:dyDescent="0.25">
      <c r="B12" s="29" t="s">
        <v>46</v>
      </c>
      <c r="C12" s="30">
        <v>46023</v>
      </c>
      <c r="D12" s="29">
        <v>30</v>
      </c>
      <c r="E12" s="5">
        <f t="shared" si="0"/>
        <v>46053</v>
      </c>
      <c r="F12" s="29"/>
      <c r="G12" s="29" t="s">
        <v>67</v>
      </c>
      <c r="H12" s="29" t="s">
        <v>58</v>
      </c>
      <c r="I12" s="29" t="s">
        <v>74</v>
      </c>
    </row>
    <row r="13" spans="1:10" ht="15.75" customHeight="1" x14ac:dyDescent="0.25">
      <c r="B13" s="29" t="s">
        <v>47</v>
      </c>
      <c r="C13" s="30">
        <v>46054</v>
      </c>
      <c r="D13" s="29">
        <v>30</v>
      </c>
      <c r="E13" s="5">
        <f t="shared" si="0"/>
        <v>46084</v>
      </c>
      <c r="F13" s="29"/>
      <c r="G13" s="29" t="s">
        <v>52</v>
      </c>
      <c r="H13" s="29" t="s">
        <v>69</v>
      </c>
      <c r="I13" s="29" t="s">
        <v>74</v>
      </c>
    </row>
    <row r="14" spans="1:10" ht="15.75" customHeight="1" x14ac:dyDescent="0.25">
      <c r="B14" s="29" t="s">
        <v>48</v>
      </c>
      <c r="C14" s="30">
        <v>46085</v>
      </c>
      <c r="D14" s="29">
        <v>30</v>
      </c>
      <c r="E14" s="5">
        <f t="shared" si="0"/>
        <v>46115</v>
      </c>
      <c r="F14" s="29"/>
      <c r="G14" s="29" t="s">
        <v>53</v>
      </c>
      <c r="H14" s="29" t="s">
        <v>59</v>
      </c>
      <c r="I14" s="29" t="s">
        <v>74</v>
      </c>
    </row>
    <row r="15" spans="1:10" ht="15.75" customHeight="1" x14ac:dyDescent="0.25">
      <c r="B15" s="29" t="s">
        <v>49</v>
      </c>
      <c r="C15" s="30">
        <v>46116</v>
      </c>
      <c r="D15" s="29">
        <v>30</v>
      </c>
      <c r="E15" s="5">
        <f t="shared" si="0"/>
        <v>46146</v>
      </c>
      <c r="F15" s="29"/>
      <c r="G15" s="29" t="s">
        <v>54</v>
      </c>
      <c r="H15" s="29" t="s">
        <v>70</v>
      </c>
      <c r="I15" s="29" t="s">
        <v>74</v>
      </c>
    </row>
    <row r="16" spans="1:10" ht="15.75" customHeight="1" x14ac:dyDescent="0.25">
      <c r="B16" s="29" t="s">
        <v>71</v>
      </c>
      <c r="C16" s="30">
        <v>46147</v>
      </c>
      <c r="D16" s="29">
        <v>60</v>
      </c>
      <c r="E16" s="5">
        <f t="shared" si="0"/>
        <v>46207</v>
      </c>
      <c r="F16" s="29"/>
      <c r="G16" s="29" t="s">
        <v>72</v>
      </c>
      <c r="H16" s="29" t="s">
        <v>73</v>
      </c>
      <c r="I16" s="29" t="s">
        <v>74</v>
      </c>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I8:I10"/>
    <mergeCell ref="H9:H10"/>
    <mergeCell ref="B8:G8"/>
    <mergeCell ref="B9:B10"/>
    <mergeCell ref="C9:F9"/>
    <mergeCell ref="G9:G10"/>
    <mergeCell ref="D3:F3"/>
    <mergeCell ref="G3:H3"/>
    <mergeCell ref="D4:F4"/>
    <mergeCell ref="G4:H4"/>
    <mergeCell ref="D5:F5"/>
    <mergeCell ref="G5:H5"/>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A9" workbookViewId="0">
      <selection activeCell="C14" sqref="C14"/>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20.75"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7"/>
      <c r="F3" s="67"/>
      <c r="G3" s="60" t="str">
        <f>Equipe!B10</f>
        <v>Cogeração Elétrica em Ambientes de Datacenters</v>
      </c>
      <c r="H3" s="50"/>
      <c r="I3" s="32"/>
      <c r="J3" s="32"/>
    </row>
    <row r="4" spans="1:10" ht="15.75" customHeight="1" x14ac:dyDescent="0.25">
      <c r="A4" s="32"/>
      <c r="B4" s="32"/>
      <c r="C4" s="2"/>
      <c r="D4" s="58" t="str">
        <f>Equipe!A11</f>
        <v>Nome Completo do Pesquisador-Proponente:</v>
      </c>
      <c r="E4" s="67"/>
      <c r="F4" s="67"/>
      <c r="G4" s="60" t="str">
        <f>Equipe!B11</f>
        <v>Fabiano Stingelin Cardoso</v>
      </c>
      <c r="H4" s="50"/>
      <c r="I4" s="32"/>
      <c r="J4" s="32"/>
    </row>
    <row r="5" spans="1:10" ht="15.75" customHeight="1" x14ac:dyDescent="0.25">
      <c r="A5" s="32"/>
      <c r="B5" s="32"/>
      <c r="C5" s="2"/>
      <c r="D5" s="58" t="s">
        <v>34</v>
      </c>
      <c r="E5" s="67"/>
      <c r="F5" s="67"/>
      <c r="G5" s="60">
        <f>Equipe!B24</f>
        <v>0</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8" t="s">
        <v>37</v>
      </c>
    </row>
    <row r="9" spans="1:10" ht="15.75" customHeight="1" x14ac:dyDescent="0.25">
      <c r="B9" s="66" t="s">
        <v>23</v>
      </c>
      <c r="C9" s="57" t="s">
        <v>27</v>
      </c>
      <c r="D9" s="56"/>
      <c r="E9" s="56"/>
      <c r="F9" s="46"/>
      <c r="G9" s="66" t="s">
        <v>28</v>
      </c>
      <c r="H9" s="69" t="s">
        <v>38</v>
      </c>
      <c r="I9" s="55"/>
    </row>
    <row r="10" spans="1:10" ht="15.75" customHeight="1" x14ac:dyDescent="0.25">
      <c r="B10" s="65"/>
      <c r="C10" s="4" t="s">
        <v>30</v>
      </c>
      <c r="D10" s="4" t="s">
        <v>31</v>
      </c>
      <c r="E10" s="4" t="s">
        <v>32</v>
      </c>
      <c r="F10" s="4" t="s">
        <v>33</v>
      </c>
      <c r="G10" s="65"/>
      <c r="H10" s="65"/>
      <c r="I10" s="44"/>
    </row>
    <row r="11" spans="1:10" ht="15.75" customHeight="1" x14ac:dyDescent="0.25">
      <c r="B11" s="29"/>
      <c r="C11" s="30"/>
      <c r="D11" s="29"/>
      <c r="E11" s="5">
        <f t="shared" ref="E11:E30" si="0">C11+D11</f>
        <v>0</v>
      </c>
      <c r="F11" s="29"/>
      <c r="G11" s="29"/>
      <c r="H11" s="29"/>
      <c r="I11" s="29"/>
    </row>
    <row r="12" spans="1:10" ht="15.75" customHeight="1" x14ac:dyDescent="0.25">
      <c r="B12" s="29"/>
      <c r="C12" s="30"/>
      <c r="D12" s="29"/>
      <c r="E12" s="5">
        <f t="shared" si="0"/>
        <v>0</v>
      </c>
      <c r="F12" s="29"/>
      <c r="G12" s="29"/>
      <c r="H12" s="29"/>
      <c r="I12" s="29"/>
    </row>
    <row r="13" spans="1:10" ht="15.75" customHeight="1" x14ac:dyDescent="0.25">
      <c r="B13" s="29"/>
      <c r="C13" s="30"/>
      <c r="D13" s="29"/>
      <c r="E13" s="5">
        <f t="shared" si="0"/>
        <v>0</v>
      </c>
      <c r="F13" s="29"/>
      <c r="G13" s="29"/>
      <c r="H13" s="29"/>
      <c r="I13" s="29"/>
    </row>
    <row r="14" spans="1:10" ht="15.75" customHeight="1" x14ac:dyDescent="0.25">
      <c r="B14" s="29"/>
      <c r="C14" s="30"/>
      <c r="D14" s="29"/>
      <c r="E14" s="5">
        <f t="shared" si="0"/>
        <v>0</v>
      </c>
      <c r="F14" s="29"/>
      <c r="G14" s="29"/>
      <c r="H14" s="29"/>
      <c r="I14" s="29"/>
    </row>
    <row r="15" spans="1:10" ht="15.75" customHeight="1" x14ac:dyDescent="0.25">
      <c r="B15" s="29"/>
      <c r="C15" s="30"/>
      <c r="D15" s="29"/>
      <c r="E15" s="5">
        <f t="shared" si="0"/>
        <v>0</v>
      </c>
      <c r="F15" s="29"/>
      <c r="G15" s="29"/>
      <c r="H15" s="29"/>
      <c r="I15" s="29"/>
    </row>
    <row r="16" spans="1:10" ht="15.75" customHeight="1" x14ac:dyDescent="0.25">
      <c r="B16" s="29"/>
      <c r="C16" s="30"/>
      <c r="D16" s="29"/>
      <c r="E16" s="5">
        <f t="shared" si="0"/>
        <v>0</v>
      </c>
      <c r="F16" s="29"/>
      <c r="G16" s="29"/>
      <c r="H16" s="29"/>
      <c r="I16" s="29"/>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MwvAxF4pmCCFuQOY6ANx1wpDkhOUeYvWg0k2EXAE/K/cFccNO8a75lk/FD53uNhAEFjA6RcRfFfJnPLnUOB6bg==" saltValue="9XbSTtQEgmbi5YS1lSpZ2g==" spinCount="100000" sheet="1" objects="1" scenarios="1"/>
  <mergeCells count="12">
    <mergeCell ref="I8:I10"/>
    <mergeCell ref="H9:H10"/>
    <mergeCell ref="B8:G8"/>
    <mergeCell ref="B9:B10"/>
    <mergeCell ref="C9:F9"/>
    <mergeCell ref="G9:G10"/>
    <mergeCell ref="D3:F3"/>
    <mergeCell ref="G3:H3"/>
    <mergeCell ref="D4:F4"/>
    <mergeCell ref="G4:H4"/>
    <mergeCell ref="D5:F5"/>
    <mergeCell ref="G5:H5"/>
  </mergeCells>
  <dataValidations count="2">
    <dataValidation type="list" allowBlank="1" showErrorMessage="1" sqref="I11:I30">
      <formula1>"Previsto,Em Andamento,Concluído,Cancelado"</formula1>
    </dataValidation>
    <dataValidation type="list" allowBlank="1" showErrorMessage="1" sqref="H11">
      <formula1>"Opção 1,Opção 2"</formula1>
    </dataValidation>
  </dataValidations>
  <pageMargins left="0.511811024" right="0.511811024" top="0.78740157499999996" bottom="0.78740157499999996"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Equipe</vt:lpstr>
      <vt:lpstr>Plano de Ação</vt:lpstr>
      <vt:lpstr>Plano de Trabalho_PesquisadorPr</vt:lpstr>
      <vt:lpstr>Plano de Trabalho_Bolsista01</vt:lpstr>
      <vt:lpstr>Plano de Trabalho_Bolsista02</vt:lpstr>
      <vt:lpstr>Plano de Trabalho_Bolsista03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Andressa</dc:creator>
  <cp:keywords/>
  <dc:description/>
  <cp:lastModifiedBy>dell</cp:lastModifiedBy>
  <cp:revision/>
  <dcterms:created xsi:type="dcterms:W3CDTF">2025-03-27T15:18:36Z</dcterms:created>
  <dcterms:modified xsi:type="dcterms:W3CDTF">2025-07-18T22:44:10Z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0x0101000DA854A0EF2FB14DB79024EC13583E7F</vt:lpwstr>
  </property>
</Properties>
</file>