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data/csv/"/>
    </mc:Choice>
  </mc:AlternateContent>
  <xr:revisionPtr revIDLastSave="0" documentId="13_ncr:1_{8D6CD2B2-F973-FF4E-A476-DDA8FBB12890}" xr6:coauthVersionLast="45" xr6:coauthVersionMax="45" xr10:uidLastSave="{00000000-0000-0000-0000-000000000000}"/>
  <bookViews>
    <workbookView xWindow="1960" yWindow="660" windowWidth="26840" windowHeight="15540" activeTab="2" xr2:uid="{4EEEF4D6-A99C-6A4D-91F8-71BB71181F59}"/>
  </bookViews>
  <sheets>
    <sheet name="Dead causes 2020" sheetId="1" r:id="rId1"/>
    <sheet name="Population 2020" sheetId="4" r:id="rId2"/>
    <sheet name="Vaccines %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4" i="5"/>
  <c r="C5" i="5"/>
  <c r="C6" i="5"/>
  <c r="C7" i="5"/>
  <c r="C3" i="5"/>
  <c r="B10" i="5"/>
  <c r="T5" i="4"/>
  <c r="T4" i="4"/>
  <c r="C21" i="1" l="1"/>
  <c r="D21" i="1"/>
  <c r="E21" i="1"/>
  <c r="E23" i="1" s="1"/>
  <c r="B21" i="1"/>
  <c r="B23" i="1" s="1"/>
  <c r="D23" i="1"/>
  <c r="C23" i="1"/>
  <c r="C13" i="1" l="1"/>
  <c r="D13" i="1"/>
  <c r="E13" i="1"/>
  <c r="B13" i="1"/>
  <c r="I5" i="1" l="1"/>
  <c r="I4" i="1"/>
  <c r="I6" i="1" s="1"/>
</calcChain>
</file>

<file path=xl/sharedStrings.xml><?xml version="1.0" encoding="utf-8"?>
<sst xmlns="http://schemas.openxmlformats.org/spreadsheetml/2006/main" count="53" uniqueCount="44">
  <si>
    <t>Covid-19</t>
  </si>
  <si>
    <t>Heart disseases</t>
  </si>
  <si>
    <t>Malignant tumours</t>
  </si>
  <si>
    <t>Acute respiratory infections</t>
  </si>
  <si>
    <t>Urinary system diseases</t>
  </si>
  <si>
    <t>Cerebrovascular diseases</t>
  </si>
  <si>
    <t>Rest</t>
  </si>
  <si>
    <t>Total</t>
  </si>
  <si>
    <t>Difference deaths 2020 vs average 2017-2019</t>
  </si>
  <si>
    <t>ANALYSIS</t>
  </si>
  <si>
    <t>Difference deaths 2020 vs 2019</t>
  </si>
  <si>
    <t>Average deaths 2017-2019</t>
  </si>
  <si>
    <t>Rest (include urinary and cerebrovascular)</t>
  </si>
  <si>
    <t>80 y más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</si>
  <si>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</si>
  <si>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</si>
  <si>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</si>
  <si>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</si>
  <si>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</si>
  <si>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</si>
  <si>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</si>
  <si>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</si>
  <si>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</si>
  <si>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</si>
  <si>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</si>
  <si>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</si>
  <si>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</si>
  <si>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</si>
  <si>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</si>
  <si>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</si>
  <si>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Age group</t>
  </si>
  <si>
    <t>Sputnik</t>
  </si>
  <si>
    <t>AstraZeneca</t>
  </si>
  <si>
    <t>Pfizer</t>
  </si>
  <si>
    <t>Sinopharm</t>
  </si>
  <si>
    <t>Cansino</t>
  </si>
  <si>
    <t>Moderna</t>
  </si>
  <si>
    <t>Total vaccines (12/01/22)</t>
  </si>
  <si>
    <t>TOTAL</t>
  </si>
  <si>
    <t>Population projections by age group and commune. City of Buenos Aires. 1 July 2020</t>
  </si>
  <si>
    <t>Table grouping rest+urinary+cerebrovascular</t>
  </si>
  <si>
    <t>Original table</t>
  </si>
  <si>
    <t>% over 70 years old</t>
  </si>
  <si>
    <t>% over 70 olds in slums (according to Battistella's steatement)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</si>
</sst>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3" fontId="0" fillId="0" borderId="0" xfId="0" applyNumberFormat="1" applyFont="1"/>
    <xf numFmtId="0" fontId="2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10" fontId="0" fillId="0" borderId="0" xfId="1" applyNumberFormat="1" applyFont="1"/>
    <xf numFmtId="0" fontId="4" fillId="0" borderId="0" xfId="2"/>
    <xf numFmtId="0" fontId="5" fillId="0" borderId="0" xfId="2" applyFont="1"/>
    <xf numFmtId="3" fontId="6" fillId="0" borderId="0" xfId="2" applyNumberFormat="1" applyFont="1" applyAlignment="1">
      <alignment horizontal="right"/>
    </xf>
    <xf numFmtId="3" fontId="7" fillId="0" borderId="0" xfId="2" applyNumberFormat="1" applyFont="1" applyAlignment="1">
      <alignment horizontal="right"/>
    </xf>
    <xf numFmtId="0" fontId="6" fillId="0" borderId="0" xfId="2" applyFont="1" applyAlignment="1">
      <alignment horizontal="center"/>
    </xf>
    <xf numFmtId="3" fontId="6" fillId="0" borderId="1" xfId="2" applyNumberFormat="1" applyFont="1" applyBorder="1" applyAlignment="1">
      <alignment horizontal="right"/>
    </xf>
    <xf numFmtId="3" fontId="7" fillId="0" borderId="1" xfId="2" applyNumberFormat="1" applyFont="1" applyBorder="1" applyAlignment="1">
      <alignment horizontal="right"/>
    </xf>
    <xf numFmtId="0" fontId="6" fillId="0" borderId="1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6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6" fillId="0" borderId="0" xfId="2" applyFont="1"/>
    <xf numFmtId="0" fontId="8" fillId="0" borderId="0" xfId="2" applyFont="1"/>
    <xf numFmtId="0" fontId="9" fillId="0" borderId="0" xfId="2" applyFont="1"/>
    <xf numFmtId="9" fontId="0" fillId="0" borderId="0" xfId="1" applyFont="1"/>
    <xf numFmtId="0" fontId="10" fillId="0" borderId="0" xfId="0" applyFont="1"/>
    <xf numFmtId="0" fontId="11" fillId="0" borderId="0" xfId="0" applyFont="1"/>
  </cellXfs>
  <cellStyles count="3">
    <cellStyle name="Normal" xfId="0" builtinId="0"/>
    <cellStyle name="Normal 2" xfId="2" xr:uid="{9E1E0BE9-B40F-E348-9F0E-994B059EDB2E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EF14-7464-BA49-A85B-30930DF14589}">
  <dimension ref="A2:I23"/>
  <sheetViews>
    <sheetView workbookViewId="0">
      <selection activeCell="A2" sqref="A2"/>
    </sheetView>
  </sheetViews>
  <sheetFormatPr baseColWidth="10" defaultRowHeight="16"/>
  <cols>
    <col min="1" max="1" width="39.83203125" bestFit="1" customWidth="1"/>
    <col min="2" max="2" width="13.6640625" bestFit="1" customWidth="1"/>
    <col min="8" max="8" width="39.83203125" bestFit="1" customWidth="1"/>
    <col min="9" max="9" width="8.1640625" bestFit="1" customWidth="1"/>
  </cols>
  <sheetData>
    <row r="2" spans="1:9">
      <c r="A2" s="2" t="s">
        <v>41</v>
      </c>
    </row>
    <row r="3" spans="1:9">
      <c r="A3" s="3"/>
      <c r="B3" s="2">
        <v>2017</v>
      </c>
      <c r="C3" s="2">
        <v>2018</v>
      </c>
      <c r="D3" s="2">
        <v>2019</v>
      </c>
      <c r="E3" s="2">
        <v>2020</v>
      </c>
      <c r="F3" s="3"/>
      <c r="H3" s="8" t="s">
        <v>9</v>
      </c>
      <c r="I3" s="3"/>
    </row>
    <row r="4" spans="1:9">
      <c r="A4" s="4" t="s">
        <v>0</v>
      </c>
      <c r="B4" s="5">
        <v>0</v>
      </c>
      <c r="C4" s="5">
        <v>0</v>
      </c>
      <c r="D4" s="5">
        <v>0</v>
      </c>
      <c r="E4" s="6">
        <v>5620</v>
      </c>
      <c r="F4" s="3"/>
      <c r="H4" s="8" t="s">
        <v>11</v>
      </c>
      <c r="I4" s="1">
        <f>AVERAGE(B13:D13)</f>
        <v>28739.666666666668</v>
      </c>
    </row>
    <row r="5" spans="1:9">
      <c r="A5" s="4" t="s">
        <v>1</v>
      </c>
      <c r="B5" s="5">
        <v>8367</v>
      </c>
      <c r="C5" s="5">
        <v>8253</v>
      </c>
      <c r="D5" s="5">
        <v>8731</v>
      </c>
      <c r="E5" s="6">
        <v>9950</v>
      </c>
      <c r="F5" s="3"/>
      <c r="H5" s="2" t="s">
        <v>10</v>
      </c>
      <c r="I5" s="10">
        <f>E13/D13</f>
        <v>1.1556838335014084</v>
      </c>
    </row>
    <row r="6" spans="1:9">
      <c r="A6" s="4" t="s">
        <v>2</v>
      </c>
      <c r="B6" s="5">
        <v>5412</v>
      </c>
      <c r="C6" s="5">
        <v>5239</v>
      </c>
      <c r="D6" s="5">
        <v>5322</v>
      </c>
      <c r="E6" s="6">
        <v>4803</v>
      </c>
      <c r="F6" s="3"/>
      <c r="H6" s="8" t="s">
        <v>8</v>
      </c>
      <c r="I6" s="10">
        <f>E13/I4</f>
        <v>1.1563808441294843</v>
      </c>
    </row>
    <row r="7" spans="1:9">
      <c r="A7" s="4" t="s">
        <v>3</v>
      </c>
      <c r="B7" s="5">
        <v>4134</v>
      </c>
      <c r="C7" s="5">
        <v>3788</v>
      </c>
      <c r="D7" s="5">
        <v>3830</v>
      </c>
      <c r="E7" s="6">
        <v>3124</v>
      </c>
      <c r="F7" s="3"/>
    </row>
    <row r="8" spans="1:9">
      <c r="A8" s="4" t="s">
        <v>4</v>
      </c>
      <c r="B8" s="5">
        <v>1417</v>
      </c>
      <c r="C8" s="5">
        <v>1211</v>
      </c>
      <c r="D8" s="5">
        <v>1187</v>
      </c>
      <c r="E8" s="6">
        <v>1041</v>
      </c>
      <c r="F8" s="3"/>
    </row>
    <row r="9" spans="1:9">
      <c r="A9" s="4" t="s">
        <v>5</v>
      </c>
      <c r="B9" s="5">
        <v>1093</v>
      </c>
      <c r="C9" s="5">
        <v>1002</v>
      </c>
      <c r="D9" s="5">
        <v>1034</v>
      </c>
      <c r="E9" s="6">
        <v>1033</v>
      </c>
      <c r="F9" s="3"/>
    </row>
    <row r="10" spans="1:9">
      <c r="A10" s="4" t="s">
        <v>6</v>
      </c>
      <c r="B10" s="7">
        <v>9268</v>
      </c>
      <c r="C10" s="7">
        <v>8278</v>
      </c>
      <c r="D10" s="7">
        <v>8653</v>
      </c>
      <c r="E10" s="7">
        <v>7663</v>
      </c>
      <c r="F10" s="3"/>
    </row>
    <row r="11" spans="1:9">
      <c r="A11" s="4"/>
      <c r="B11" s="7"/>
      <c r="C11" s="7"/>
      <c r="D11" s="7"/>
      <c r="E11" s="7"/>
      <c r="F11" s="3"/>
    </row>
    <row r="12" spans="1:9">
      <c r="A12" s="4"/>
      <c r="B12" s="7"/>
      <c r="C12" s="7"/>
      <c r="D12" s="7"/>
      <c r="E12" s="7"/>
      <c r="F12" s="3"/>
    </row>
    <row r="13" spans="1:9">
      <c r="A13" s="8" t="s">
        <v>7</v>
      </c>
      <c r="B13" s="9">
        <f>SUM(B4:B10)</f>
        <v>29691</v>
      </c>
      <c r="C13" s="9">
        <f t="shared" ref="C13:E13" si="0">SUM(C4:C10)</f>
        <v>27771</v>
      </c>
      <c r="D13" s="9">
        <f t="shared" si="0"/>
        <v>28757</v>
      </c>
      <c r="E13" s="9">
        <f t="shared" si="0"/>
        <v>33234</v>
      </c>
      <c r="F13" s="3"/>
    </row>
    <row r="14" spans="1:9">
      <c r="A14" s="3"/>
      <c r="B14" s="3"/>
      <c r="C14" s="3"/>
      <c r="D14" s="3"/>
      <c r="E14" s="3"/>
      <c r="F14" s="3"/>
    </row>
    <row r="15" spans="1:9">
      <c r="A15" s="2" t="s">
        <v>40</v>
      </c>
      <c r="C15" s="3"/>
      <c r="D15" s="3"/>
      <c r="E15" s="3"/>
      <c r="F15" s="3"/>
    </row>
    <row r="16" spans="1:9">
      <c r="A16" s="3"/>
      <c r="B16" s="2">
        <v>2017</v>
      </c>
      <c r="C16" s="2">
        <v>2018</v>
      </c>
      <c r="D16" s="2">
        <v>2019</v>
      </c>
      <c r="E16" s="2">
        <v>2020</v>
      </c>
      <c r="F16" s="3"/>
      <c r="H16" s="2"/>
    </row>
    <row r="17" spans="1:6">
      <c r="A17" s="4" t="s">
        <v>0</v>
      </c>
      <c r="B17" s="5">
        <v>0</v>
      </c>
      <c r="C17" s="5">
        <v>0</v>
      </c>
      <c r="D17" s="5">
        <v>0</v>
      </c>
      <c r="E17" s="6">
        <v>5620</v>
      </c>
      <c r="F17" s="3"/>
    </row>
    <row r="18" spans="1:6">
      <c r="A18" s="4" t="s">
        <v>1</v>
      </c>
      <c r="B18" s="5">
        <v>8367</v>
      </c>
      <c r="C18" s="5">
        <v>8253</v>
      </c>
      <c r="D18" s="5">
        <v>8731</v>
      </c>
      <c r="E18" s="6">
        <v>9950</v>
      </c>
      <c r="F18" s="3"/>
    </row>
    <row r="19" spans="1:6">
      <c r="A19" s="4" t="s">
        <v>2</v>
      </c>
      <c r="B19" s="5">
        <v>5412</v>
      </c>
      <c r="C19" s="5">
        <v>5239</v>
      </c>
      <c r="D19" s="5">
        <v>5322</v>
      </c>
      <c r="E19" s="6">
        <v>4803</v>
      </c>
      <c r="F19" s="3"/>
    </row>
    <row r="20" spans="1:6">
      <c r="A20" s="4" t="s">
        <v>3</v>
      </c>
      <c r="B20" s="5">
        <v>4134</v>
      </c>
      <c r="C20" s="5">
        <v>3788</v>
      </c>
      <c r="D20" s="5">
        <v>3830</v>
      </c>
      <c r="E20" s="6">
        <v>3124</v>
      </c>
      <c r="F20" s="3"/>
    </row>
    <row r="21" spans="1:6">
      <c r="A21" s="4" t="s">
        <v>12</v>
      </c>
      <c r="B21" s="5">
        <f>SUM(B8:B10)</f>
        <v>11778</v>
      </c>
      <c r="C21" s="5">
        <f t="shared" ref="C21:E21" si="1">SUM(C8:C10)</f>
        <v>10491</v>
      </c>
      <c r="D21" s="5">
        <f t="shared" si="1"/>
        <v>10874</v>
      </c>
      <c r="E21" s="5">
        <f t="shared" si="1"/>
        <v>9737</v>
      </c>
    </row>
    <row r="22" spans="1:6">
      <c r="A22" s="4"/>
      <c r="B22" s="7"/>
      <c r="C22" s="7"/>
      <c r="D22" s="7"/>
      <c r="E22" s="7"/>
    </row>
    <row r="23" spans="1:6">
      <c r="A23" s="8" t="s">
        <v>7</v>
      </c>
      <c r="B23" s="9">
        <f>SUM(B17:B21)</f>
        <v>29691</v>
      </c>
      <c r="C23" s="9">
        <f>SUM(C17:C21)</f>
        <v>27771</v>
      </c>
      <c r="D23" s="9">
        <f>SUM(D17:D21)</f>
        <v>28757</v>
      </c>
      <c r="E23" s="9">
        <f>SUM(E17:E21)</f>
        <v>33234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1AFA-4362-6543-BB2A-E808BF3B49C8}">
  <dimension ref="A1:T904"/>
  <sheetViews>
    <sheetView workbookViewId="0">
      <selection activeCell="T4" sqref="T4"/>
    </sheetView>
  </sheetViews>
  <sheetFormatPr baseColWidth="10" defaultColWidth="11.5" defaultRowHeight="13"/>
  <cols>
    <col min="1" max="1" width="10.1640625" style="11" customWidth="1"/>
    <col min="2" max="2" width="8.6640625" style="11" customWidth="1"/>
    <col min="3" max="17" width="7.33203125" style="11" customWidth="1"/>
    <col min="18" max="18" width="11.5" style="11"/>
    <col min="19" max="19" width="54" style="11" bestFit="1" customWidth="1"/>
    <col min="20" max="20" width="15.1640625" style="11" bestFit="1" customWidth="1"/>
    <col min="21" max="16384" width="11.5" style="11"/>
  </cols>
  <sheetData>
    <row r="1" spans="1:20" ht="15" customHeight="1">
      <c r="A1" s="25" t="s">
        <v>39</v>
      </c>
      <c r="B1" s="15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0" ht="15" customHeight="1">
      <c r="A2" s="24" t="s">
        <v>7</v>
      </c>
      <c r="B2" s="1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0" ht="16">
      <c r="A3" s="22" t="s">
        <v>30</v>
      </c>
      <c r="B3" s="21" t="s">
        <v>7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S3" s="8" t="s">
        <v>9</v>
      </c>
      <c r="T3" s="3"/>
    </row>
    <row r="4" spans="1:20" ht="15" customHeight="1">
      <c r="A4" s="19" t="s">
        <v>7</v>
      </c>
      <c r="B4" s="14">
        <v>3075646</v>
      </c>
      <c r="C4" s="14">
        <v>256405</v>
      </c>
      <c r="D4" s="14">
        <v>149430</v>
      </c>
      <c r="E4" s="14">
        <v>193276</v>
      </c>
      <c r="F4" s="14">
        <v>240100</v>
      </c>
      <c r="G4" s="14">
        <v>187518</v>
      </c>
      <c r="H4" s="14">
        <v>185456</v>
      </c>
      <c r="I4" s="14">
        <v>241861</v>
      </c>
      <c r="J4" s="14">
        <v>228953</v>
      </c>
      <c r="K4" s="14">
        <v>171264</v>
      </c>
      <c r="L4" s="14">
        <v>170592</v>
      </c>
      <c r="M4" s="14">
        <v>190076</v>
      </c>
      <c r="N4" s="14">
        <v>214777</v>
      </c>
      <c r="O4" s="14">
        <v>236358</v>
      </c>
      <c r="P4" s="14">
        <v>227115</v>
      </c>
      <c r="Q4" s="14">
        <v>182465</v>
      </c>
      <c r="S4" s="8" t="s">
        <v>42</v>
      </c>
      <c r="T4" s="26">
        <f>SUM(B19:B21)/B4</f>
        <v>0.11922698516019074</v>
      </c>
    </row>
    <row r="5" spans="1:20" ht="15" customHeight="1">
      <c r="A5" s="15" t="s">
        <v>29</v>
      </c>
      <c r="B5" s="14">
        <v>204007</v>
      </c>
      <c r="C5" s="13">
        <v>16861</v>
      </c>
      <c r="D5" s="13">
        <v>6938</v>
      </c>
      <c r="E5" s="13">
        <v>11801</v>
      </c>
      <c r="F5" s="13">
        <v>19461</v>
      </c>
      <c r="G5" s="13">
        <v>10883</v>
      </c>
      <c r="H5" s="13">
        <v>11024</v>
      </c>
      <c r="I5" s="13">
        <v>17965</v>
      </c>
      <c r="J5" s="13">
        <v>23067</v>
      </c>
      <c r="K5" s="13">
        <v>12133</v>
      </c>
      <c r="L5" s="13">
        <v>10834</v>
      </c>
      <c r="M5" s="13">
        <v>11311</v>
      </c>
      <c r="N5" s="13">
        <v>13906</v>
      </c>
      <c r="O5" s="13">
        <v>14133</v>
      </c>
      <c r="P5" s="13">
        <v>12450</v>
      </c>
      <c r="Q5" s="13">
        <v>11240</v>
      </c>
      <c r="S5" s="8" t="s">
        <v>43</v>
      </c>
      <c r="T5" s="10">
        <f>1500/30000</f>
        <v>0.05</v>
      </c>
    </row>
    <row r="6" spans="1:20" ht="15" customHeight="1">
      <c r="A6" s="15" t="s">
        <v>28</v>
      </c>
      <c r="B6" s="14">
        <v>202200</v>
      </c>
      <c r="C6" s="13">
        <v>15411</v>
      </c>
      <c r="D6" s="13">
        <v>6677</v>
      </c>
      <c r="E6" s="13">
        <v>11577</v>
      </c>
      <c r="F6" s="13">
        <v>19756</v>
      </c>
      <c r="G6" s="13">
        <v>11004</v>
      </c>
      <c r="H6" s="13">
        <v>10716</v>
      </c>
      <c r="I6" s="13">
        <v>17921</v>
      </c>
      <c r="J6" s="13">
        <v>22515</v>
      </c>
      <c r="K6" s="13">
        <v>12892</v>
      </c>
      <c r="L6" s="13">
        <v>11591</v>
      </c>
      <c r="M6" s="13">
        <v>12524</v>
      </c>
      <c r="N6" s="13">
        <v>13529</v>
      </c>
      <c r="O6" s="13">
        <v>13164</v>
      </c>
      <c r="P6" s="13">
        <v>11364</v>
      </c>
      <c r="Q6" s="13">
        <v>11559</v>
      </c>
    </row>
    <row r="7" spans="1:20" ht="15" customHeight="1">
      <c r="A7" s="15" t="s">
        <v>27</v>
      </c>
      <c r="B7" s="14">
        <v>198935</v>
      </c>
      <c r="C7" s="13">
        <v>15385</v>
      </c>
      <c r="D7" s="13">
        <v>6572</v>
      </c>
      <c r="E7" s="13">
        <v>11521</v>
      </c>
      <c r="F7" s="13">
        <v>20264</v>
      </c>
      <c r="G7" s="13">
        <v>10770</v>
      </c>
      <c r="H7" s="13">
        <v>9941</v>
      </c>
      <c r="I7" s="13">
        <v>17734</v>
      </c>
      <c r="J7" s="13">
        <v>22084</v>
      </c>
      <c r="K7" s="13">
        <v>12907</v>
      </c>
      <c r="L7" s="13">
        <v>11316</v>
      </c>
      <c r="M7" s="13">
        <v>12333</v>
      </c>
      <c r="N7" s="13">
        <v>12846</v>
      </c>
      <c r="O7" s="13">
        <v>12645</v>
      </c>
      <c r="P7" s="13">
        <v>11106</v>
      </c>
      <c r="Q7" s="13">
        <v>11511</v>
      </c>
    </row>
    <row r="8" spans="1:20" ht="15" customHeight="1">
      <c r="A8" s="15" t="s">
        <v>26</v>
      </c>
      <c r="B8" s="14">
        <v>192179</v>
      </c>
      <c r="C8" s="13">
        <v>15614</v>
      </c>
      <c r="D8" s="13">
        <v>8549</v>
      </c>
      <c r="E8" s="13">
        <v>11364</v>
      </c>
      <c r="F8" s="13">
        <v>18444</v>
      </c>
      <c r="G8" s="13">
        <v>10591</v>
      </c>
      <c r="H8" s="13">
        <v>9690</v>
      </c>
      <c r="I8" s="13">
        <v>16386</v>
      </c>
      <c r="J8" s="13">
        <v>19853</v>
      </c>
      <c r="K8" s="13">
        <v>11722</v>
      </c>
      <c r="L8" s="13">
        <v>10741</v>
      </c>
      <c r="M8" s="13">
        <v>11448</v>
      </c>
      <c r="N8" s="13">
        <v>12158</v>
      </c>
      <c r="O8" s="13">
        <v>12388</v>
      </c>
      <c r="P8" s="13">
        <v>12251</v>
      </c>
      <c r="Q8" s="13">
        <v>10980</v>
      </c>
    </row>
    <row r="9" spans="1:20" ht="15" customHeight="1">
      <c r="A9" s="15" t="s">
        <v>25</v>
      </c>
      <c r="B9" s="14">
        <v>193088</v>
      </c>
      <c r="C9" s="13">
        <v>19455</v>
      </c>
      <c r="D9" s="13">
        <v>13077</v>
      </c>
      <c r="E9" s="13">
        <v>13598</v>
      </c>
      <c r="F9" s="13">
        <v>15686</v>
      </c>
      <c r="G9" s="13">
        <v>11095</v>
      </c>
      <c r="H9" s="13">
        <v>9744</v>
      </c>
      <c r="I9" s="13">
        <v>15162</v>
      </c>
      <c r="J9" s="13">
        <v>16573</v>
      </c>
      <c r="K9" s="13">
        <v>9696</v>
      </c>
      <c r="L9" s="13">
        <v>9447</v>
      </c>
      <c r="M9" s="13">
        <v>9870</v>
      </c>
      <c r="N9" s="13">
        <v>11056</v>
      </c>
      <c r="O9" s="13">
        <v>12621</v>
      </c>
      <c r="P9" s="13">
        <v>15511</v>
      </c>
      <c r="Q9" s="13">
        <v>10497</v>
      </c>
    </row>
    <row r="10" spans="1:20" ht="15" customHeight="1">
      <c r="A10" s="15" t="s">
        <v>24</v>
      </c>
      <c r="B10" s="14">
        <v>211953</v>
      </c>
      <c r="C10" s="13">
        <v>21637</v>
      </c>
      <c r="D10" s="13">
        <v>12987</v>
      </c>
      <c r="E10" s="13">
        <v>14838</v>
      </c>
      <c r="F10" s="13">
        <v>15905</v>
      </c>
      <c r="G10" s="13">
        <v>13476</v>
      </c>
      <c r="H10" s="13">
        <v>12029</v>
      </c>
      <c r="I10" s="13">
        <v>15599</v>
      </c>
      <c r="J10" s="13">
        <v>15492</v>
      </c>
      <c r="K10" s="13">
        <v>10035</v>
      </c>
      <c r="L10" s="13">
        <v>10036</v>
      </c>
      <c r="M10" s="13">
        <v>11166</v>
      </c>
      <c r="N10" s="13">
        <v>13443</v>
      </c>
      <c r="O10" s="13">
        <v>15402</v>
      </c>
      <c r="P10" s="13">
        <v>17706</v>
      </c>
      <c r="Q10" s="13">
        <v>12202</v>
      </c>
    </row>
    <row r="11" spans="1:20" ht="15" customHeight="1">
      <c r="A11" s="15" t="s">
        <v>23</v>
      </c>
      <c r="B11" s="14">
        <v>232275</v>
      </c>
      <c r="C11" s="13">
        <v>20932</v>
      </c>
      <c r="D11" s="13">
        <v>11183</v>
      </c>
      <c r="E11" s="13">
        <v>15342</v>
      </c>
      <c r="F11" s="13">
        <v>17158</v>
      </c>
      <c r="G11" s="13">
        <v>15252</v>
      </c>
      <c r="H11" s="13">
        <v>14649</v>
      </c>
      <c r="I11" s="13">
        <v>17019</v>
      </c>
      <c r="J11" s="13">
        <v>15504</v>
      </c>
      <c r="K11" s="13">
        <v>11373</v>
      </c>
      <c r="L11" s="13">
        <v>11632</v>
      </c>
      <c r="M11" s="13">
        <v>13255</v>
      </c>
      <c r="N11" s="13">
        <v>17225</v>
      </c>
      <c r="O11" s="13">
        <v>18588</v>
      </c>
      <c r="P11" s="13">
        <v>18593</v>
      </c>
      <c r="Q11" s="13">
        <v>14570</v>
      </c>
    </row>
    <row r="12" spans="1:20" ht="15" customHeight="1">
      <c r="A12" s="15" t="s">
        <v>22</v>
      </c>
      <c r="B12" s="14">
        <v>229085</v>
      </c>
      <c r="C12" s="13">
        <v>19717</v>
      </c>
      <c r="D12" s="13">
        <v>9614</v>
      </c>
      <c r="E12" s="13">
        <v>14775</v>
      </c>
      <c r="F12" s="13">
        <v>17131</v>
      </c>
      <c r="G12" s="13">
        <v>14626</v>
      </c>
      <c r="H12" s="13">
        <v>14743</v>
      </c>
      <c r="I12" s="13">
        <v>17158</v>
      </c>
      <c r="J12" s="13">
        <v>15608</v>
      </c>
      <c r="K12" s="13">
        <v>12253</v>
      </c>
      <c r="L12" s="13">
        <v>12202</v>
      </c>
      <c r="M12" s="13">
        <v>14018</v>
      </c>
      <c r="N12" s="13">
        <v>17082</v>
      </c>
      <c r="O12" s="13">
        <v>18905</v>
      </c>
      <c r="P12" s="13">
        <v>17248</v>
      </c>
      <c r="Q12" s="13">
        <v>14005</v>
      </c>
    </row>
    <row r="13" spans="1:20" ht="15" customHeight="1">
      <c r="A13" s="15" t="s">
        <v>21</v>
      </c>
      <c r="B13" s="14">
        <v>223548</v>
      </c>
      <c r="C13" s="13">
        <v>18866</v>
      </c>
      <c r="D13" s="13">
        <v>9301</v>
      </c>
      <c r="E13" s="13">
        <v>14358</v>
      </c>
      <c r="F13" s="13">
        <v>17360</v>
      </c>
      <c r="G13" s="13">
        <v>13957</v>
      </c>
      <c r="H13" s="13">
        <v>13790</v>
      </c>
      <c r="I13" s="13">
        <v>17064</v>
      </c>
      <c r="J13" s="13">
        <v>15517</v>
      </c>
      <c r="K13" s="13">
        <v>12587</v>
      </c>
      <c r="L13" s="13">
        <v>12301</v>
      </c>
      <c r="M13" s="13">
        <v>14318</v>
      </c>
      <c r="N13" s="13">
        <v>15891</v>
      </c>
      <c r="O13" s="13">
        <v>17774</v>
      </c>
      <c r="P13" s="13">
        <v>16761</v>
      </c>
      <c r="Q13" s="13">
        <v>13703</v>
      </c>
    </row>
    <row r="14" spans="1:20" ht="15" customHeight="1">
      <c r="A14" s="15" t="s">
        <v>20</v>
      </c>
      <c r="B14" s="14">
        <v>203306</v>
      </c>
      <c r="C14" s="13">
        <v>16904</v>
      </c>
      <c r="D14" s="13">
        <v>9027</v>
      </c>
      <c r="E14" s="13">
        <v>12935</v>
      </c>
      <c r="F14" s="13">
        <v>14981</v>
      </c>
      <c r="G14" s="13">
        <v>12617</v>
      </c>
      <c r="H14" s="13">
        <v>12793</v>
      </c>
      <c r="I14" s="13">
        <v>15517</v>
      </c>
      <c r="J14" s="13">
        <v>13054</v>
      </c>
      <c r="K14" s="13">
        <v>11270</v>
      </c>
      <c r="L14" s="13">
        <v>11931</v>
      </c>
      <c r="M14" s="13">
        <v>13435</v>
      </c>
      <c r="N14" s="13">
        <v>14902</v>
      </c>
      <c r="O14" s="13">
        <v>16077</v>
      </c>
      <c r="P14" s="13">
        <v>14951</v>
      </c>
      <c r="Q14" s="13">
        <v>12912</v>
      </c>
    </row>
    <row r="15" spans="1:20" ht="15" customHeight="1">
      <c r="A15" s="15" t="s">
        <v>19</v>
      </c>
      <c r="B15" s="14">
        <v>169027</v>
      </c>
      <c r="C15" s="13">
        <v>14062</v>
      </c>
      <c r="D15" s="13">
        <v>8018</v>
      </c>
      <c r="E15" s="13">
        <v>10400</v>
      </c>
      <c r="F15" s="13">
        <v>12117</v>
      </c>
      <c r="G15" s="13">
        <v>10730</v>
      </c>
      <c r="H15" s="13">
        <v>11186</v>
      </c>
      <c r="I15" s="13">
        <v>13048</v>
      </c>
      <c r="J15" s="13">
        <v>9717</v>
      </c>
      <c r="K15" s="13">
        <v>9264</v>
      </c>
      <c r="L15" s="13">
        <v>10190</v>
      </c>
      <c r="M15" s="13">
        <v>11419</v>
      </c>
      <c r="N15" s="13">
        <v>12534</v>
      </c>
      <c r="O15" s="13">
        <v>13464</v>
      </c>
      <c r="P15" s="13">
        <v>12553</v>
      </c>
      <c r="Q15" s="13">
        <v>10325</v>
      </c>
    </row>
    <row r="16" spans="1:20" ht="15" customHeight="1">
      <c r="A16" s="15" t="s">
        <v>18</v>
      </c>
      <c r="B16" s="14">
        <v>157343</v>
      </c>
      <c r="C16" s="13">
        <v>12719</v>
      </c>
      <c r="D16" s="13">
        <v>8243</v>
      </c>
      <c r="E16" s="13">
        <v>9970</v>
      </c>
      <c r="F16" s="13">
        <v>10961</v>
      </c>
      <c r="G16" s="13">
        <v>10054</v>
      </c>
      <c r="H16" s="13">
        <v>10477</v>
      </c>
      <c r="I16" s="13">
        <v>11856</v>
      </c>
      <c r="J16" s="13">
        <v>8385</v>
      </c>
      <c r="K16" s="13">
        <v>8609</v>
      </c>
      <c r="L16" s="13">
        <v>9391</v>
      </c>
      <c r="M16" s="13">
        <v>10480</v>
      </c>
      <c r="N16" s="13">
        <v>11329</v>
      </c>
      <c r="O16" s="13">
        <v>12840</v>
      </c>
      <c r="P16" s="13">
        <v>12391</v>
      </c>
      <c r="Q16" s="13">
        <v>9638</v>
      </c>
    </row>
    <row r="17" spans="1:17" ht="15" customHeight="1">
      <c r="A17" s="15" t="s">
        <v>17</v>
      </c>
      <c r="B17" s="14">
        <v>153265</v>
      </c>
      <c r="C17" s="13">
        <v>12041</v>
      </c>
      <c r="D17" s="13">
        <v>8752</v>
      </c>
      <c r="E17" s="13">
        <v>9453</v>
      </c>
      <c r="F17" s="13">
        <v>9866</v>
      </c>
      <c r="G17" s="13">
        <v>9770</v>
      </c>
      <c r="H17" s="13">
        <v>10327</v>
      </c>
      <c r="I17" s="13">
        <v>11351</v>
      </c>
      <c r="J17" s="13">
        <v>7821</v>
      </c>
      <c r="K17" s="13">
        <v>8321</v>
      </c>
      <c r="L17" s="13">
        <v>8937</v>
      </c>
      <c r="M17" s="13">
        <v>10164</v>
      </c>
      <c r="N17" s="13">
        <v>11338</v>
      </c>
      <c r="O17" s="13">
        <v>13315</v>
      </c>
      <c r="P17" s="13">
        <v>12502</v>
      </c>
      <c r="Q17" s="13">
        <v>9307</v>
      </c>
    </row>
    <row r="18" spans="1:17" ht="15" customHeight="1">
      <c r="A18" s="15" t="s">
        <v>16</v>
      </c>
      <c r="B18" s="14">
        <v>138735</v>
      </c>
      <c r="C18" s="13">
        <v>10671</v>
      </c>
      <c r="D18" s="13">
        <v>8308</v>
      </c>
      <c r="E18" s="13">
        <v>8562</v>
      </c>
      <c r="F18" s="13">
        <v>8845</v>
      </c>
      <c r="G18" s="13">
        <v>8850</v>
      </c>
      <c r="H18" s="13">
        <v>9193</v>
      </c>
      <c r="I18" s="13">
        <v>10154</v>
      </c>
      <c r="J18" s="13">
        <v>7027</v>
      </c>
      <c r="K18" s="13">
        <v>7650</v>
      </c>
      <c r="L18" s="13">
        <v>7849</v>
      </c>
      <c r="M18" s="13">
        <v>9183</v>
      </c>
      <c r="N18" s="13">
        <v>10258</v>
      </c>
      <c r="O18" s="13">
        <v>12351</v>
      </c>
      <c r="P18" s="13">
        <v>11709</v>
      </c>
      <c r="Q18" s="13">
        <v>8125</v>
      </c>
    </row>
    <row r="19" spans="1:17" ht="15" customHeight="1">
      <c r="A19" s="15" t="s">
        <v>15</v>
      </c>
      <c r="B19" s="14">
        <v>122012</v>
      </c>
      <c r="C19" s="13">
        <v>8851</v>
      </c>
      <c r="D19" s="13">
        <v>7248</v>
      </c>
      <c r="E19" s="13">
        <v>7519</v>
      </c>
      <c r="F19" s="13">
        <v>7809</v>
      </c>
      <c r="G19" s="13">
        <v>7766</v>
      </c>
      <c r="H19" s="13">
        <v>8119</v>
      </c>
      <c r="I19" s="13">
        <v>9077</v>
      </c>
      <c r="J19" s="13">
        <v>6337</v>
      </c>
      <c r="K19" s="13">
        <v>6893</v>
      </c>
      <c r="L19" s="13">
        <v>7310</v>
      </c>
      <c r="M19" s="13">
        <v>8086</v>
      </c>
      <c r="N19" s="13">
        <v>9045</v>
      </c>
      <c r="O19" s="13">
        <v>10578</v>
      </c>
      <c r="P19" s="13">
        <v>10126</v>
      </c>
      <c r="Q19" s="13">
        <v>7248</v>
      </c>
    </row>
    <row r="20" spans="1:17" ht="15" customHeight="1">
      <c r="A20" s="15" t="s">
        <v>14</v>
      </c>
      <c r="B20" s="14">
        <v>97501</v>
      </c>
      <c r="C20" s="13">
        <v>6796</v>
      </c>
      <c r="D20" s="13">
        <v>5459</v>
      </c>
      <c r="E20" s="13">
        <v>6072</v>
      </c>
      <c r="F20" s="13">
        <v>6128</v>
      </c>
      <c r="G20" s="13">
        <v>6184</v>
      </c>
      <c r="H20" s="13">
        <v>6488</v>
      </c>
      <c r="I20" s="13">
        <v>7430</v>
      </c>
      <c r="J20" s="13">
        <v>4864</v>
      </c>
      <c r="K20" s="13">
        <v>5757</v>
      </c>
      <c r="L20" s="13">
        <v>6018</v>
      </c>
      <c r="M20" s="13">
        <v>6724</v>
      </c>
      <c r="N20" s="13">
        <v>7370</v>
      </c>
      <c r="O20" s="13">
        <v>8515</v>
      </c>
      <c r="P20" s="13">
        <v>7799</v>
      </c>
      <c r="Q20" s="13">
        <v>5897</v>
      </c>
    </row>
    <row r="21" spans="1:17" ht="15" customHeight="1">
      <c r="A21" s="18" t="s">
        <v>13</v>
      </c>
      <c r="B21" s="17">
        <v>147187</v>
      </c>
      <c r="C21" s="16">
        <v>10483</v>
      </c>
      <c r="D21" s="16">
        <v>9477</v>
      </c>
      <c r="E21" s="16">
        <v>9191</v>
      </c>
      <c r="F21" s="16">
        <v>8228</v>
      </c>
      <c r="G21" s="16">
        <v>9893</v>
      </c>
      <c r="H21" s="16">
        <v>10547</v>
      </c>
      <c r="I21" s="16">
        <v>11420</v>
      </c>
      <c r="J21" s="16">
        <v>5535</v>
      </c>
      <c r="K21" s="16">
        <v>7902</v>
      </c>
      <c r="L21" s="16">
        <v>8866</v>
      </c>
      <c r="M21" s="16">
        <v>10342</v>
      </c>
      <c r="N21" s="16">
        <v>10865</v>
      </c>
      <c r="O21" s="16">
        <v>13598</v>
      </c>
      <c r="P21" s="16">
        <v>12094</v>
      </c>
      <c r="Q21" s="16">
        <v>8746</v>
      </c>
    </row>
    <row r="22" spans="1:17" ht="15" customHeight="1">
      <c r="Q22" s="12"/>
    </row>
    <row r="23" spans="1:17" ht="15" customHeight="1"/>
    <row r="24" spans="1:17" ht="15" customHeight="1">
      <c r="A24" s="15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5" customHeight="1">
      <c r="A25" s="15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5" customHeight="1">
      <c r="A26" s="15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>
      <c r="A27" s="15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5" customHeight="1">
      <c r="A28" s="15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5" customHeight="1">
      <c r="A29" s="15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5" customHeight="1">
      <c r="A30" s="15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" customHeight="1">
      <c r="A31" s="15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" customHeight="1">
      <c r="A32" s="15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54" spans="1:17" ht="1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</sheetData>
  <pageMargins left="0.74803149606299213" right="0.74803149606299213" top="0.98425196850393704" bottom="0.98425196850393704" header="0" footer="0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4EBD-3795-504C-BB50-151CCE43C9E9}">
  <dimension ref="A1:C10"/>
  <sheetViews>
    <sheetView tabSelected="1" workbookViewId="0">
      <selection activeCell="D11" sqref="D11"/>
    </sheetView>
  </sheetViews>
  <sheetFormatPr baseColWidth="10" defaultRowHeight="16"/>
  <sheetData>
    <row r="1" spans="1:3">
      <c r="A1" s="2" t="s">
        <v>37</v>
      </c>
    </row>
    <row r="3" spans="1:3">
      <c r="A3" s="27" t="s">
        <v>31</v>
      </c>
      <c r="B3" s="27">
        <v>1488235</v>
      </c>
      <c r="C3" s="10">
        <f>B3/$B$10</f>
        <v>0.23900701201366623</v>
      </c>
    </row>
    <row r="4" spans="1:3">
      <c r="A4" s="27" t="s">
        <v>32</v>
      </c>
      <c r="B4" s="27">
        <v>1965064</v>
      </c>
      <c r="C4" s="10">
        <f t="shared" ref="C4:C7" si="0">B4/$B$10</f>
        <v>0.31558461872998755</v>
      </c>
    </row>
    <row r="5" spans="1:3">
      <c r="A5" s="27" t="s">
        <v>33</v>
      </c>
      <c r="B5" s="27">
        <v>663092</v>
      </c>
      <c r="C5" s="10">
        <f t="shared" si="0"/>
        <v>0.10649100283904488</v>
      </c>
    </row>
    <row r="6" spans="1:3">
      <c r="A6" s="27" t="s">
        <v>34</v>
      </c>
      <c r="B6" s="27">
        <v>1788605</v>
      </c>
      <c r="C6" s="10">
        <f t="shared" si="0"/>
        <v>0.28724572175946905</v>
      </c>
    </row>
    <row r="7" spans="1:3">
      <c r="A7" s="27" t="s">
        <v>35</v>
      </c>
      <c r="B7" s="27">
        <v>26529</v>
      </c>
      <c r="C7" s="10">
        <f t="shared" si="0"/>
        <v>4.260494492946713E-3</v>
      </c>
    </row>
    <row r="8" spans="1:3">
      <c r="A8" s="27" t="s">
        <v>36</v>
      </c>
      <c r="B8" s="27">
        <v>295217</v>
      </c>
      <c r="C8" s="10">
        <f>B8/$B$10</f>
        <v>4.7411150164885583E-2</v>
      </c>
    </row>
    <row r="10" spans="1:3">
      <c r="A10" s="28" t="s">
        <v>38</v>
      </c>
      <c r="B10" s="2">
        <f>SUM(B3:B8)</f>
        <v>6226742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Dead causes 2020</vt:lpstr>
      <vt:lpstr>Population 2020</vt:lpstr>
      <vt:lpstr>Vaccines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2022-01-10T19:53:06Z</dcterms:created>
  <dcterms:modified xsi:type="dcterms:W3CDTF">2022-01-26T14:22:19Z</dcterms:modified>
</cp:coreProperties>
</file>