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.shortcut-targets-by-id/0B0efpUDNVRiVME9hOFNHaU1xVW8/Nutrition_BiasInScience/MTurk/"/>
    </mc:Choice>
  </mc:AlternateContent>
  <xr:revisionPtr revIDLastSave="0" documentId="13_ncr:1_{CFA1D1EE-DB05-6343-9F98-5DAB2C5F8EF9}" xr6:coauthVersionLast="45" xr6:coauthVersionMax="45" xr10:uidLastSave="{00000000-0000-0000-0000-000000000000}"/>
  <bookViews>
    <workbookView xWindow="2380" yWindow="1440" windowWidth="25820" windowHeight="13500" xr2:uid="{00000000-000D-0000-FFFF-FFFF00000000}"/>
  </bookViews>
  <sheets>
    <sheet name="Sheet1" sheetId="1" r:id="rId1"/>
    <sheet name="Label Balance Estimates" sheetId="3" r:id="rId2"/>
    <sheet name="Group Distributions" sheetId="2" r:id="rId3"/>
  </sheets>
  <definedNames>
    <definedName name="_xlnm._FilterDatabase" localSheetId="0" hidden="1">Sheet1!$A$1:$R$165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3" i="1"/>
  <c r="L3" i="1" s="1"/>
  <c r="Q10" i="1" l="1"/>
  <c r="I4" i="1" l="1"/>
  <c r="I5" i="1"/>
  <c r="I6" i="1"/>
  <c r="I7" i="1"/>
  <c r="I8" i="1"/>
  <c r="I9" i="1"/>
  <c r="I10" i="1"/>
  <c r="I11" i="1"/>
  <c r="I12" i="1"/>
  <c r="I13" i="1"/>
  <c r="I14" i="1"/>
  <c r="I13" i="3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3" i="1"/>
  <c r="K8" i="1" l="1"/>
  <c r="O8" i="1" s="1"/>
  <c r="N8" i="1"/>
  <c r="K7" i="1"/>
  <c r="N7" i="1"/>
  <c r="K6" i="1"/>
  <c r="N6" i="1"/>
  <c r="K144" i="1"/>
  <c r="N144" i="1"/>
  <c r="K112" i="1"/>
  <c r="N112" i="1"/>
  <c r="K80" i="1"/>
  <c r="O80" i="1" s="1"/>
  <c r="N80" i="1"/>
  <c r="K48" i="1"/>
  <c r="N48" i="1"/>
  <c r="K16" i="1"/>
  <c r="O16" i="1" s="1"/>
  <c r="N16" i="1"/>
  <c r="K127" i="1"/>
  <c r="O127" i="1" s="1"/>
  <c r="N127" i="1"/>
  <c r="K95" i="1"/>
  <c r="O95" i="1" s="1"/>
  <c r="N95" i="1"/>
  <c r="K63" i="1"/>
  <c r="O63" i="1" s="1"/>
  <c r="N63" i="1"/>
  <c r="K31" i="1"/>
  <c r="N31" i="1"/>
  <c r="K142" i="1"/>
  <c r="N142" i="1"/>
  <c r="K110" i="1"/>
  <c r="N110" i="1"/>
  <c r="K78" i="1"/>
  <c r="N78" i="1"/>
  <c r="K62" i="1"/>
  <c r="O62" i="1" s="1"/>
  <c r="N62" i="1"/>
  <c r="K30" i="1"/>
  <c r="O30" i="1" s="1"/>
  <c r="N30" i="1"/>
  <c r="K157" i="1"/>
  <c r="N157" i="1"/>
  <c r="K125" i="1"/>
  <c r="O125" i="1" s="1"/>
  <c r="N125" i="1"/>
  <c r="K101" i="1"/>
  <c r="F124" i="3" s="1"/>
  <c r="N101" i="1"/>
  <c r="K85" i="1"/>
  <c r="N85" i="1"/>
  <c r="K77" i="1"/>
  <c r="N77" i="1"/>
  <c r="K69" i="1"/>
  <c r="O69" i="1" s="1"/>
  <c r="N69" i="1"/>
  <c r="K61" i="1"/>
  <c r="O61" i="1" s="1"/>
  <c r="N61" i="1"/>
  <c r="K53" i="1"/>
  <c r="N53" i="1"/>
  <c r="K45" i="1"/>
  <c r="N45" i="1"/>
  <c r="K37" i="1"/>
  <c r="O37" i="1" s="1"/>
  <c r="N37" i="1"/>
  <c r="K29" i="1"/>
  <c r="N29" i="1"/>
  <c r="K21" i="1"/>
  <c r="O21" i="1" s="1"/>
  <c r="N21" i="1"/>
  <c r="K13" i="1"/>
  <c r="O13" i="1" s="1"/>
  <c r="N13" i="1"/>
  <c r="K5" i="1"/>
  <c r="O5" i="1" s="1"/>
  <c r="N5" i="1"/>
  <c r="K152" i="1"/>
  <c r="O152" i="1" s="1"/>
  <c r="N152" i="1"/>
  <c r="K120" i="1"/>
  <c r="N120" i="1"/>
  <c r="K88" i="1"/>
  <c r="N88" i="1"/>
  <c r="K56" i="1"/>
  <c r="O56" i="1" s="1"/>
  <c r="N56" i="1"/>
  <c r="K40" i="1"/>
  <c r="N40" i="1"/>
  <c r="K159" i="1"/>
  <c r="N159" i="1"/>
  <c r="K135" i="1"/>
  <c r="N135" i="1"/>
  <c r="K103" i="1"/>
  <c r="F102" i="3" s="1"/>
  <c r="N103" i="1"/>
  <c r="K71" i="1"/>
  <c r="N71" i="1"/>
  <c r="K23" i="1"/>
  <c r="N23" i="1"/>
  <c r="K150" i="1"/>
  <c r="O150" i="1" s="1"/>
  <c r="N150" i="1"/>
  <c r="K126" i="1"/>
  <c r="O126" i="1" s="1"/>
  <c r="N126" i="1"/>
  <c r="K94" i="1"/>
  <c r="O94" i="1" s="1"/>
  <c r="N94" i="1"/>
  <c r="K54" i="1"/>
  <c r="N54" i="1"/>
  <c r="K22" i="1"/>
  <c r="O22" i="1" s="1"/>
  <c r="N22" i="1"/>
  <c r="K149" i="1"/>
  <c r="O149" i="1" s="1"/>
  <c r="N149" i="1"/>
  <c r="K117" i="1"/>
  <c r="O117" i="1" s="1"/>
  <c r="N117" i="1"/>
  <c r="K148" i="1"/>
  <c r="N148" i="1"/>
  <c r="K132" i="1"/>
  <c r="O132" i="1" s="1"/>
  <c r="N132" i="1"/>
  <c r="K124" i="1"/>
  <c r="N124" i="1"/>
  <c r="K116" i="1"/>
  <c r="O116" i="1" s="1"/>
  <c r="N116" i="1"/>
  <c r="K108" i="1"/>
  <c r="N108" i="1"/>
  <c r="K100" i="1"/>
  <c r="O100" i="1" s="1"/>
  <c r="N100" i="1"/>
  <c r="K92" i="1"/>
  <c r="O92" i="1" s="1"/>
  <c r="N92" i="1"/>
  <c r="K84" i="1"/>
  <c r="O84" i="1" s="1"/>
  <c r="N84" i="1"/>
  <c r="K76" i="1"/>
  <c r="O76" i="1" s="1"/>
  <c r="N76" i="1"/>
  <c r="K68" i="1"/>
  <c r="O68" i="1" s="1"/>
  <c r="N68" i="1"/>
  <c r="K60" i="1"/>
  <c r="O60" i="1" s="1"/>
  <c r="N60" i="1"/>
  <c r="K52" i="1"/>
  <c r="O52" i="1" s="1"/>
  <c r="N52" i="1"/>
  <c r="K44" i="1"/>
  <c r="O44" i="1" s="1"/>
  <c r="N44" i="1"/>
  <c r="K36" i="1"/>
  <c r="O36" i="1" s="1"/>
  <c r="N36" i="1"/>
  <c r="K28" i="1"/>
  <c r="O28" i="1" s="1"/>
  <c r="N28" i="1"/>
  <c r="K20" i="1"/>
  <c r="O20" i="1" s="1"/>
  <c r="N20" i="1"/>
  <c r="K12" i="1"/>
  <c r="O12" i="1" s="1"/>
  <c r="N12" i="1"/>
  <c r="K4" i="1"/>
  <c r="O4" i="1" s="1"/>
  <c r="N4" i="1"/>
  <c r="K136" i="1"/>
  <c r="F135" i="3" s="1"/>
  <c r="N136" i="1"/>
  <c r="K104" i="1"/>
  <c r="F103" i="3" s="1"/>
  <c r="N104" i="1"/>
  <c r="K72" i="1"/>
  <c r="N72" i="1"/>
  <c r="K24" i="1"/>
  <c r="O24" i="1" s="1"/>
  <c r="N24" i="1"/>
  <c r="K143" i="1"/>
  <c r="N143" i="1"/>
  <c r="K111" i="1"/>
  <c r="N111" i="1"/>
  <c r="K79" i="1"/>
  <c r="N79" i="1"/>
  <c r="K47" i="1"/>
  <c r="N47" i="1"/>
  <c r="K39" i="1"/>
  <c r="N39" i="1"/>
  <c r="K3" i="1"/>
  <c r="O3" i="1" s="1"/>
  <c r="N3" i="1"/>
  <c r="K134" i="1"/>
  <c r="N134" i="1"/>
  <c r="K102" i="1"/>
  <c r="F101" i="3" s="1"/>
  <c r="N102" i="1"/>
  <c r="K70" i="1"/>
  <c r="F69" i="3" s="1"/>
  <c r="N70" i="1"/>
  <c r="K38" i="1"/>
  <c r="F37" i="3" s="1"/>
  <c r="N38" i="1"/>
  <c r="K165" i="1"/>
  <c r="N165" i="1"/>
  <c r="K141" i="1"/>
  <c r="O141" i="1" s="1"/>
  <c r="N141" i="1"/>
  <c r="K109" i="1"/>
  <c r="F108" i="3" s="1"/>
  <c r="N109" i="1"/>
  <c r="K164" i="1"/>
  <c r="O164" i="1" s="1"/>
  <c r="N164" i="1"/>
  <c r="K140" i="1"/>
  <c r="O140" i="1" s="1"/>
  <c r="N140" i="1"/>
  <c r="K155" i="1"/>
  <c r="O155" i="1" s="1"/>
  <c r="N155" i="1"/>
  <c r="K139" i="1"/>
  <c r="O139" i="1" s="1"/>
  <c r="N139" i="1"/>
  <c r="K123" i="1"/>
  <c r="N123" i="1"/>
  <c r="K107" i="1"/>
  <c r="N107" i="1"/>
  <c r="K91" i="1"/>
  <c r="O91" i="1" s="1"/>
  <c r="N91" i="1"/>
  <c r="K75" i="1"/>
  <c r="O75" i="1" s="1"/>
  <c r="N75" i="1"/>
  <c r="K59" i="1"/>
  <c r="O59" i="1" s="1"/>
  <c r="N59" i="1"/>
  <c r="K43" i="1"/>
  <c r="O43" i="1" s="1"/>
  <c r="N43" i="1"/>
  <c r="K27" i="1"/>
  <c r="O27" i="1" s="1"/>
  <c r="N27" i="1"/>
  <c r="K11" i="1"/>
  <c r="O11" i="1" s="1"/>
  <c r="N11" i="1"/>
  <c r="K162" i="1"/>
  <c r="O162" i="1" s="1"/>
  <c r="N162" i="1"/>
  <c r="K154" i="1"/>
  <c r="O154" i="1" s="1"/>
  <c r="N154" i="1"/>
  <c r="K146" i="1"/>
  <c r="O146" i="1" s="1"/>
  <c r="N146" i="1"/>
  <c r="K138" i="1"/>
  <c r="O138" i="1" s="1"/>
  <c r="N138" i="1"/>
  <c r="K130" i="1"/>
  <c r="O130" i="1" s="1"/>
  <c r="N130" i="1"/>
  <c r="K122" i="1"/>
  <c r="N122" i="1"/>
  <c r="K114" i="1"/>
  <c r="O114" i="1" s="1"/>
  <c r="N114" i="1"/>
  <c r="K106" i="1"/>
  <c r="O106" i="1" s="1"/>
  <c r="N106" i="1"/>
  <c r="K98" i="1"/>
  <c r="N98" i="1"/>
  <c r="K90" i="1"/>
  <c r="O90" i="1" s="1"/>
  <c r="N90" i="1"/>
  <c r="K82" i="1"/>
  <c r="O82" i="1" s="1"/>
  <c r="N82" i="1"/>
  <c r="K74" i="1"/>
  <c r="O74" i="1" s="1"/>
  <c r="N74" i="1"/>
  <c r="K66" i="1"/>
  <c r="N66" i="1"/>
  <c r="K58" i="1"/>
  <c r="O58" i="1" s="1"/>
  <c r="N58" i="1"/>
  <c r="K50" i="1"/>
  <c r="O50" i="1" s="1"/>
  <c r="N50" i="1"/>
  <c r="K42" i="1"/>
  <c r="O42" i="1" s="1"/>
  <c r="N42" i="1"/>
  <c r="K34" i="1"/>
  <c r="O34" i="1" s="1"/>
  <c r="N34" i="1"/>
  <c r="K26" i="1"/>
  <c r="O26" i="1" s="1"/>
  <c r="N26" i="1"/>
  <c r="K18" i="1"/>
  <c r="O18" i="1" s="1"/>
  <c r="N18" i="1"/>
  <c r="K10" i="1"/>
  <c r="O10" i="1" s="1"/>
  <c r="N10" i="1"/>
  <c r="K160" i="1"/>
  <c r="F159" i="3" s="1"/>
  <c r="N160" i="1"/>
  <c r="K128" i="1"/>
  <c r="N128" i="1"/>
  <c r="K96" i="1"/>
  <c r="O96" i="1" s="1"/>
  <c r="N96" i="1"/>
  <c r="K64" i="1"/>
  <c r="F63" i="3" s="1"/>
  <c r="N64" i="1"/>
  <c r="K32" i="1"/>
  <c r="O32" i="1" s="1"/>
  <c r="N32" i="1"/>
  <c r="K151" i="1"/>
  <c r="N151" i="1"/>
  <c r="K119" i="1"/>
  <c r="O119" i="1" s="1"/>
  <c r="N119" i="1"/>
  <c r="K87" i="1"/>
  <c r="F86" i="3" s="1"/>
  <c r="N87" i="1"/>
  <c r="K55" i="1"/>
  <c r="O55" i="1" s="1"/>
  <c r="N55" i="1"/>
  <c r="K15" i="1"/>
  <c r="N15" i="1"/>
  <c r="K158" i="1"/>
  <c r="N158" i="1"/>
  <c r="K118" i="1"/>
  <c r="F117" i="3" s="1"/>
  <c r="N118" i="1"/>
  <c r="K86" i="1"/>
  <c r="F114" i="3" s="1"/>
  <c r="N86" i="1"/>
  <c r="K46" i="1"/>
  <c r="N46" i="1"/>
  <c r="K14" i="1"/>
  <c r="N14" i="1"/>
  <c r="K133" i="1"/>
  <c r="O133" i="1" s="1"/>
  <c r="N133" i="1"/>
  <c r="K93" i="1"/>
  <c r="O93" i="1" s="1"/>
  <c r="N93" i="1"/>
  <c r="K156" i="1"/>
  <c r="N156" i="1"/>
  <c r="K163" i="1"/>
  <c r="O163" i="1" s="1"/>
  <c r="N163" i="1"/>
  <c r="K147" i="1"/>
  <c r="O147" i="1" s="1"/>
  <c r="N147" i="1"/>
  <c r="K131" i="1"/>
  <c r="O131" i="1" s="1"/>
  <c r="N131" i="1"/>
  <c r="K115" i="1"/>
  <c r="N115" i="1"/>
  <c r="K99" i="1"/>
  <c r="O99" i="1" s="1"/>
  <c r="N99" i="1"/>
  <c r="K83" i="1"/>
  <c r="N83" i="1"/>
  <c r="K67" i="1"/>
  <c r="O67" i="1" s="1"/>
  <c r="N67" i="1"/>
  <c r="K51" i="1"/>
  <c r="O51" i="1" s="1"/>
  <c r="N51" i="1"/>
  <c r="K35" i="1"/>
  <c r="O35" i="1" s="1"/>
  <c r="N35" i="1"/>
  <c r="K19" i="1"/>
  <c r="O19" i="1" s="1"/>
  <c r="N19" i="1"/>
  <c r="K161" i="1"/>
  <c r="F160" i="3" s="1"/>
  <c r="N161" i="1"/>
  <c r="K153" i="1"/>
  <c r="O153" i="1" s="1"/>
  <c r="N153" i="1"/>
  <c r="K145" i="1"/>
  <c r="N145" i="1"/>
  <c r="K137" i="1"/>
  <c r="O137" i="1" s="1"/>
  <c r="N137" i="1"/>
  <c r="K129" i="1"/>
  <c r="O129" i="1" s="1"/>
  <c r="N129" i="1"/>
  <c r="K121" i="1"/>
  <c r="N121" i="1"/>
  <c r="K113" i="1"/>
  <c r="O113" i="1" s="1"/>
  <c r="N113" i="1"/>
  <c r="K105" i="1"/>
  <c r="O105" i="1" s="1"/>
  <c r="N105" i="1"/>
  <c r="K97" i="1"/>
  <c r="O97" i="1" s="1"/>
  <c r="N97" i="1"/>
  <c r="K89" i="1"/>
  <c r="O89" i="1" s="1"/>
  <c r="N89" i="1"/>
  <c r="K81" i="1"/>
  <c r="O81" i="1" s="1"/>
  <c r="N81" i="1"/>
  <c r="K73" i="1"/>
  <c r="O73" i="1" s="1"/>
  <c r="N73" i="1"/>
  <c r="K65" i="1"/>
  <c r="O65" i="1" s="1"/>
  <c r="N65" i="1"/>
  <c r="K57" i="1"/>
  <c r="O57" i="1" s="1"/>
  <c r="N57" i="1"/>
  <c r="K49" i="1"/>
  <c r="O49" i="1" s="1"/>
  <c r="N49" i="1"/>
  <c r="K41" i="1"/>
  <c r="O41" i="1" s="1"/>
  <c r="N41" i="1"/>
  <c r="K33" i="1"/>
  <c r="O33" i="1" s="1"/>
  <c r="N33" i="1"/>
  <c r="K25" i="1"/>
  <c r="O25" i="1" s="1"/>
  <c r="N25" i="1"/>
  <c r="K17" i="1"/>
  <c r="O17" i="1" s="1"/>
  <c r="N17" i="1"/>
  <c r="K9" i="1"/>
  <c r="O9" i="1" s="1"/>
  <c r="N9" i="1"/>
  <c r="F143" i="3"/>
  <c r="F31" i="3"/>
  <c r="F111" i="3"/>
  <c r="F55" i="3"/>
  <c r="F84" i="3"/>
  <c r="F121" i="3"/>
  <c r="F44" i="3"/>
  <c r="F75" i="3"/>
  <c r="F134" i="3"/>
  <c r="F131" i="3"/>
  <c r="F95" i="3"/>
  <c r="F153" i="3"/>
  <c r="F50" i="3"/>
  <c r="F139" i="3"/>
  <c r="F109" i="3"/>
  <c r="F149" i="3"/>
  <c r="F158" i="3"/>
  <c r="F156" i="3"/>
  <c r="F29" i="3"/>
  <c r="F147" i="3"/>
  <c r="F6" i="3"/>
  <c r="F123" i="3"/>
  <c r="F141" i="3"/>
  <c r="F150" i="3"/>
  <c r="F155" i="3"/>
  <c r="F152" i="3"/>
  <c r="F22" i="3"/>
  <c r="F21" i="3"/>
  <c r="Q9" i="1"/>
  <c r="R9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2" i="2"/>
  <c r="Q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3" i="1"/>
  <c r="F45" i="3" l="1"/>
  <c r="F56" i="3"/>
  <c r="F126" i="3"/>
  <c r="F38" i="3"/>
  <c r="F27" i="3"/>
  <c r="F88" i="3"/>
  <c r="F3" i="3"/>
  <c r="F52" i="3"/>
  <c r="F127" i="3"/>
  <c r="F43" i="3"/>
  <c r="F118" i="3"/>
  <c r="F77" i="3"/>
  <c r="F140" i="3"/>
  <c r="F82" i="3"/>
  <c r="F142" i="3"/>
  <c r="F133" i="3"/>
  <c r="F94" i="3"/>
  <c r="F36" i="3"/>
  <c r="F13" i="3"/>
  <c r="F157" i="3"/>
  <c r="F46" i="3"/>
  <c r="F119" i="3"/>
  <c r="F14" i="3"/>
  <c r="F164" i="3"/>
  <c r="F98" i="3"/>
  <c r="F162" i="3"/>
  <c r="F138" i="3"/>
  <c r="F132" i="3"/>
  <c r="F62" i="3"/>
  <c r="F91" i="3"/>
  <c r="F80" i="3"/>
  <c r="Q6" i="1"/>
  <c r="Q7" i="1" s="1"/>
  <c r="F92" i="3"/>
  <c r="F116" i="3"/>
  <c r="F125" i="3"/>
  <c r="F59" i="3"/>
  <c r="F72" i="3"/>
  <c r="F67" i="3"/>
  <c r="F90" i="3"/>
  <c r="F148" i="3"/>
  <c r="F136" i="3"/>
  <c r="F154" i="3"/>
  <c r="F60" i="3"/>
  <c r="F15" i="3"/>
  <c r="F115" i="3"/>
  <c r="O86" i="1"/>
  <c r="F89" i="3"/>
  <c r="O123" i="1"/>
  <c r="F99" i="3"/>
  <c r="O111" i="1"/>
  <c r="F106" i="3"/>
  <c r="O101" i="1"/>
  <c r="F58" i="3"/>
  <c r="F25" i="3"/>
  <c r="O83" i="1"/>
  <c r="F12" i="3"/>
  <c r="O118" i="1"/>
  <c r="F53" i="3"/>
  <c r="O87" i="1"/>
  <c r="F4" i="3"/>
  <c r="O64" i="1"/>
  <c r="F144" i="3"/>
  <c r="O109" i="1"/>
  <c r="F20" i="3"/>
  <c r="O70" i="1"/>
  <c r="F104" i="3"/>
  <c r="O39" i="1"/>
  <c r="F5" i="3"/>
  <c r="O143" i="1"/>
  <c r="F85" i="3"/>
  <c r="O136" i="1"/>
  <c r="F18" i="3"/>
  <c r="O124" i="1"/>
  <c r="F97" i="3"/>
  <c r="O103" i="1"/>
  <c r="F66" i="3"/>
  <c r="O78" i="1"/>
  <c r="F35" i="3"/>
  <c r="O48" i="1"/>
  <c r="F120" i="3"/>
  <c r="O6" i="1"/>
  <c r="F57" i="3"/>
  <c r="O66" i="1"/>
  <c r="F112" i="3"/>
  <c r="O144" i="1"/>
  <c r="F19" i="3"/>
  <c r="F61" i="3"/>
  <c r="F65" i="3"/>
  <c r="O40" i="1"/>
  <c r="F8" i="3"/>
  <c r="O29" i="1"/>
  <c r="F34" i="3"/>
  <c r="O31" i="1"/>
  <c r="F163" i="3"/>
  <c r="F83" i="3"/>
  <c r="F100" i="3"/>
  <c r="F30" i="3"/>
  <c r="F96" i="3"/>
  <c r="O145" i="1"/>
  <c r="F7" i="3"/>
  <c r="O14" i="1"/>
  <c r="F161" i="3"/>
  <c r="O158" i="1"/>
  <c r="F23" i="3"/>
  <c r="O102" i="1"/>
  <c r="F71" i="3"/>
  <c r="O47" i="1"/>
  <c r="F87" i="3"/>
  <c r="O135" i="1"/>
  <c r="F17" i="3"/>
  <c r="O88" i="1"/>
  <c r="F128" i="3"/>
  <c r="O45" i="1"/>
  <c r="F48" i="3"/>
  <c r="O77" i="1"/>
  <c r="F40" i="3"/>
  <c r="O157" i="1"/>
  <c r="F145" i="3"/>
  <c r="O110" i="1"/>
  <c r="F42" i="3"/>
  <c r="O7" i="1"/>
  <c r="F33" i="3"/>
  <c r="O161" i="1"/>
  <c r="F26" i="3"/>
  <c r="O98" i="1"/>
  <c r="F79" i="3"/>
  <c r="O71" i="1"/>
  <c r="F130" i="3"/>
  <c r="F70" i="3"/>
  <c r="F78" i="3"/>
  <c r="O160" i="1"/>
  <c r="F11" i="3"/>
  <c r="O38" i="1"/>
  <c r="F54" i="3"/>
  <c r="O104" i="1"/>
  <c r="F122" i="3"/>
  <c r="F93" i="3"/>
  <c r="F110" i="3"/>
  <c r="F32" i="3"/>
  <c r="F151" i="3"/>
  <c r="F81" i="3"/>
  <c r="O121" i="1"/>
  <c r="F74" i="3"/>
  <c r="O115" i="1"/>
  <c r="F24" i="3"/>
  <c r="O156" i="1"/>
  <c r="F129" i="3"/>
  <c r="O46" i="1"/>
  <c r="F113" i="3"/>
  <c r="O15" i="1"/>
  <c r="F68" i="3"/>
  <c r="O151" i="1"/>
  <c r="F16" i="3"/>
  <c r="O128" i="1"/>
  <c r="F73" i="3"/>
  <c r="O122" i="1"/>
  <c r="F49" i="3"/>
  <c r="O107" i="1"/>
  <c r="F39" i="3"/>
  <c r="O165" i="1"/>
  <c r="F107" i="3"/>
  <c r="O134" i="1"/>
  <c r="F47" i="3"/>
  <c r="O79" i="1"/>
  <c r="F105" i="3"/>
  <c r="O72" i="1"/>
  <c r="F10" i="3"/>
  <c r="O108" i="1"/>
  <c r="F64" i="3"/>
  <c r="O148" i="1"/>
  <c r="F28" i="3"/>
  <c r="O54" i="1"/>
  <c r="F9" i="3"/>
  <c r="O23" i="1"/>
  <c r="F2" i="3"/>
  <c r="O159" i="1"/>
  <c r="F41" i="3"/>
  <c r="O120" i="1"/>
  <c r="F51" i="3"/>
  <c r="O53" i="1"/>
  <c r="F137" i="3"/>
  <c r="O85" i="1"/>
  <c r="F76" i="3"/>
  <c r="O142" i="1"/>
  <c r="F146" i="3"/>
  <c r="O112" i="1"/>
  <c r="C163" i="2"/>
  <c r="D163" i="2" s="1"/>
  <c r="J164" i="1"/>
  <c r="C83" i="2"/>
  <c r="J84" i="1"/>
  <c r="C154" i="2"/>
  <c r="D154" i="2" s="1"/>
  <c r="J155" i="1"/>
  <c r="C130" i="2"/>
  <c r="D130" i="2" s="1"/>
  <c r="J131" i="1"/>
  <c r="C90" i="2"/>
  <c r="D90" i="2" s="1"/>
  <c r="J91" i="1"/>
  <c r="C50" i="2"/>
  <c r="D50" i="2" s="1"/>
  <c r="J51" i="1"/>
  <c r="C161" i="2"/>
  <c r="D161" i="2" s="1"/>
  <c r="J162" i="1"/>
  <c r="C121" i="2"/>
  <c r="D121" i="2" s="1"/>
  <c r="J122" i="1"/>
  <c r="C65" i="2"/>
  <c r="D65" i="2" s="1"/>
  <c r="J66" i="1"/>
  <c r="C160" i="2"/>
  <c r="D160" i="2" s="1"/>
  <c r="J161" i="1"/>
  <c r="C128" i="2"/>
  <c r="D128" i="2" s="1"/>
  <c r="J129" i="1"/>
  <c r="C72" i="2"/>
  <c r="D72" i="2" s="1"/>
  <c r="J73" i="1"/>
  <c r="C159" i="2"/>
  <c r="D159" i="2" s="1"/>
  <c r="J160" i="1"/>
  <c r="C127" i="2"/>
  <c r="D127" i="2" s="1"/>
  <c r="J128" i="1"/>
  <c r="C95" i="2"/>
  <c r="D95" i="2" s="1"/>
  <c r="J96" i="1"/>
  <c r="C55" i="2"/>
  <c r="D55" i="2" s="1"/>
  <c r="J56" i="1"/>
  <c r="C150" i="2"/>
  <c r="D150" i="2" s="1"/>
  <c r="J151" i="1"/>
  <c r="C142" i="2"/>
  <c r="D142" i="2" s="1"/>
  <c r="J143" i="1"/>
  <c r="C134" i="2"/>
  <c r="D134" i="2" s="1"/>
  <c r="J135" i="1"/>
  <c r="C126" i="2"/>
  <c r="D126" i="2" s="1"/>
  <c r="J127" i="1"/>
  <c r="C118" i="2"/>
  <c r="D118" i="2" s="1"/>
  <c r="J119" i="1"/>
  <c r="C110" i="2"/>
  <c r="D110" i="2" s="1"/>
  <c r="J111" i="1"/>
  <c r="C102" i="2"/>
  <c r="D102" i="2" s="1"/>
  <c r="J103" i="1"/>
  <c r="C94" i="2"/>
  <c r="D94" i="2" s="1"/>
  <c r="J95" i="1"/>
  <c r="C86" i="2"/>
  <c r="D86" i="2" s="1"/>
  <c r="J87" i="1"/>
  <c r="C78" i="2"/>
  <c r="D78" i="2" s="1"/>
  <c r="J79" i="1"/>
  <c r="C70" i="2"/>
  <c r="D70" i="2" s="1"/>
  <c r="J71" i="1"/>
  <c r="C62" i="2"/>
  <c r="D62" i="2" s="1"/>
  <c r="J63" i="1"/>
  <c r="C54" i="2"/>
  <c r="D54" i="2" s="1"/>
  <c r="J55" i="1"/>
  <c r="C46" i="2"/>
  <c r="D46" i="2" s="1"/>
  <c r="J47" i="1"/>
  <c r="C38" i="2"/>
  <c r="D38" i="2" s="1"/>
  <c r="J39" i="1"/>
  <c r="C30" i="2"/>
  <c r="D30" i="2" s="1"/>
  <c r="J31" i="1"/>
  <c r="C22" i="2"/>
  <c r="D22" i="2" s="1"/>
  <c r="J23" i="1"/>
  <c r="C14" i="2"/>
  <c r="D14" i="2" s="1"/>
  <c r="J15" i="1"/>
  <c r="C6" i="2"/>
  <c r="D6" i="2" s="1"/>
  <c r="J7" i="1"/>
  <c r="C155" i="2"/>
  <c r="D155" i="2" s="1"/>
  <c r="J156" i="1"/>
  <c r="C139" i="2"/>
  <c r="J140" i="1"/>
  <c r="C123" i="2"/>
  <c r="D123" i="2" s="1"/>
  <c r="J124" i="1"/>
  <c r="C107" i="2"/>
  <c r="D107" i="2" s="1"/>
  <c r="J108" i="1"/>
  <c r="C91" i="2"/>
  <c r="D91" i="2" s="1"/>
  <c r="J92" i="1"/>
  <c r="C67" i="2"/>
  <c r="D67" i="2" s="1"/>
  <c r="J68" i="1"/>
  <c r="C51" i="2"/>
  <c r="D51" i="2" s="1"/>
  <c r="J52" i="1"/>
  <c r="C35" i="2"/>
  <c r="D35" i="2" s="1"/>
  <c r="J36" i="1"/>
  <c r="C11" i="2"/>
  <c r="D11" i="2" s="1"/>
  <c r="J12" i="1"/>
  <c r="C162" i="2"/>
  <c r="D162" i="2" s="1"/>
  <c r="J163" i="1"/>
  <c r="C146" i="2"/>
  <c r="D146" i="2" s="1"/>
  <c r="J147" i="1"/>
  <c r="C138" i="2"/>
  <c r="D138" i="2" s="1"/>
  <c r="J139" i="1"/>
  <c r="C122" i="2"/>
  <c r="D122" i="2" s="1"/>
  <c r="J123" i="1"/>
  <c r="C114" i="2"/>
  <c r="D114" i="2" s="1"/>
  <c r="J115" i="1"/>
  <c r="C98" i="2"/>
  <c r="D98" i="2" s="1"/>
  <c r="J99" i="1"/>
  <c r="C82" i="2"/>
  <c r="D82" i="2" s="1"/>
  <c r="J83" i="1"/>
  <c r="C74" i="2"/>
  <c r="D74" i="2" s="1"/>
  <c r="J75" i="1"/>
  <c r="C66" i="2"/>
  <c r="D66" i="2" s="1"/>
  <c r="J67" i="1"/>
  <c r="C58" i="2"/>
  <c r="D58" i="2" s="1"/>
  <c r="J59" i="1"/>
  <c r="C42" i="2"/>
  <c r="D42" i="2" s="1"/>
  <c r="J43" i="1"/>
  <c r="C34" i="2"/>
  <c r="D34" i="2" s="1"/>
  <c r="J35" i="1"/>
  <c r="C26" i="2"/>
  <c r="D26" i="2" s="1"/>
  <c r="J27" i="1"/>
  <c r="C18" i="2"/>
  <c r="D18" i="2" s="1"/>
  <c r="J19" i="1"/>
  <c r="C10" i="2"/>
  <c r="D10" i="2" s="1"/>
  <c r="J11" i="1"/>
  <c r="C153" i="2"/>
  <c r="D153" i="2" s="1"/>
  <c r="J154" i="1"/>
  <c r="C137" i="2"/>
  <c r="D137" i="2" s="1"/>
  <c r="J138" i="1"/>
  <c r="C113" i="2"/>
  <c r="D113" i="2" s="1"/>
  <c r="J114" i="1"/>
  <c r="C97" i="2"/>
  <c r="D97" i="2" s="1"/>
  <c r="J98" i="1"/>
  <c r="C89" i="2"/>
  <c r="D89" i="2" s="1"/>
  <c r="J90" i="1"/>
  <c r="C73" i="2"/>
  <c r="D73" i="2" s="1"/>
  <c r="J74" i="1"/>
  <c r="C57" i="2"/>
  <c r="D57" i="2" s="1"/>
  <c r="J58" i="1"/>
  <c r="C49" i="2"/>
  <c r="D49" i="2" s="1"/>
  <c r="J50" i="1"/>
  <c r="C33" i="2"/>
  <c r="D33" i="2" s="1"/>
  <c r="J34" i="1"/>
  <c r="C25" i="2"/>
  <c r="D25" i="2" s="1"/>
  <c r="J26" i="1"/>
  <c r="C17" i="2"/>
  <c r="D17" i="2" s="1"/>
  <c r="J18" i="1"/>
  <c r="C9" i="2"/>
  <c r="D9" i="2" s="1"/>
  <c r="J10" i="1"/>
  <c r="C152" i="2"/>
  <c r="D152" i="2" s="1"/>
  <c r="J153" i="1"/>
  <c r="C136" i="2"/>
  <c r="D136" i="2" s="1"/>
  <c r="J137" i="1"/>
  <c r="C120" i="2"/>
  <c r="D120" i="2" s="1"/>
  <c r="J121" i="1"/>
  <c r="C112" i="2"/>
  <c r="D112" i="2" s="1"/>
  <c r="J113" i="1"/>
  <c r="C104" i="2"/>
  <c r="D104" i="2" s="1"/>
  <c r="J105" i="1"/>
  <c r="C96" i="2"/>
  <c r="D96" i="2" s="1"/>
  <c r="J97" i="1"/>
  <c r="C80" i="2"/>
  <c r="D80" i="2" s="1"/>
  <c r="J81" i="1"/>
  <c r="C64" i="2"/>
  <c r="D64" i="2" s="1"/>
  <c r="J65" i="1"/>
  <c r="C56" i="2"/>
  <c r="D56" i="2" s="1"/>
  <c r="J57" i="1"/>
  <c r="C48" i="2"/>
  <c r="D48" i="2" s="1"/>
  <c r="J49" i="1"/>
  <c r="C40" i="2"/>
  <c r="D40" i="2" s="1"/>
  <c r="J41" i="1"/>
  <c r="C32" i="2"/>
  <c r="D32" i="2" s="1"/>
  <c r="J33" i="1"/>
  <c r="C24" i="2"/>
  <c r="D24" i="2" s="1"/>
  <c r="J25" i="1"/>
  <c r="C16" i="2"/>
  <c r="D16" i="2" s="1"/>
  <c r="J17" i="1"/>
  <c r="C8" i="2"/>
  <c r="D8" i="2" s="1"/>
  <c r="J9" i="1"/>
  <c r="C151" i="2"/>
  <c r="D151" i="2" s="1"/>
  <c r="J152" i="1"/>
  <c r="C135" i="2"/>
  <c r="D135" i="2" s="1"/>
  <c r="J136" i="1"/>
  <c r="C111" i="2"/>
  <c r="D111" i="2" s="1"/>
  <c r="J112" i="1"/>
  <c r="C103" i="2"/>
  <c r="D103" i="2" s="1"/>
  <c r="J104" i="1"/>
  <c r="C87" i="2"/>
  <c r="D87" i="2" s="1"/>
  <c r="J88" i="1"/>
  <c r="C71" i="2"/>
  <c r="D71" i="2" s="1"/>
  <c r="J72" i="1"/>
  <c r="C63" i="2"/>
  <c r="D63" i="2" s="1"/>
  <c r="J64" i="1"/>
  <c r="C47" i="2"/>
  <c r="D47" i="2" s="1"/>
  <c r="J48" i="1"/>
  <c r="C31" i="2"/>
  <c r="D31" i="2" s="1"/>
  <c r="J32" i="1"/>
  <c r="C23" i="2"/>
  <c r="D23" i="2" s="1"/>
  <c r="J24" i="1"/>
  <c r="C15" i="2"/>
  <c r="D15" i="2" s="1"/>
  <c r="J16" i="1"/>
  <c r="C7" i="2"/>
  <c r="D7" i="2" s="1"/>
  <c r="J8" i="1"/>
  <c r="C158" i="2"/>
  <c r="D158" i="2" s="1"/>
  <c r="J159" i="1"/>
  <c r="C2" i="2"/>
  <c r="D2" i="2" s="1"/>
  <c r="J3" i="1"/>
  <c r="C157" i="2"/>
  <c r="D157" i="2" s="1"/>
  <c r="J158" i="1"/>
  <c r="C149" i="2"/>
  <c r="D149" i="2" s="1"/>
  <c r="J150" i="1"/>
  <c r="C141" i="2"/>
  <c r="D141" i="2" s="1"/>
  <c r="J142" i="1"/>
  <c r="C133" i="2"/>
  <c r="D133" i="2" s="1"/>
  <c r="J134" i="1"/>
  <c r="C125" i="2"/>
  <c r="D125" i="2" s="1"/>
  <c r="J126" i="1"/>
  <c r="C117" i="2"/>
  <c r="D117" i="2" s="1"/>
  <c r="J118" i="1"/>
  <c r="C109" i="2"/>
  <c r="D109" i="2" s="1"/>
  <c r="J110" i="1"/>
  <c r="C101" i="2"/>
  <c r="D101" i="2" s="1"/>
  <c r="J102" i="1"/>
  <c r="C93" i="2"/>
  <c r="D93" i="2" s="1"/>
  <c r="J94" i="1"/>
  <c r="C85" i="2"/>
  <c r="D85" i="2" s="1"/>
  <c r="J86" i="1"/>
  <c r="C77" i="2"/>
  <c r="D77" i="2" s="1"/>
  <c r="J78" i="1"/>
  <c r="C69" i="2"/>
  <c r="D69" i="2" s="1"/>
  <c r="J70" i="1"/>
  <c r="C61" i="2"/>
  <c r="D61" i="2" s="1"/>
  <c r="J62" i="1"/>
  <c r="C53" i="2"/>
  <c r="D53" i="2" s="1"/>
  <c r="J54" i="1"/>
  <c r="C45" i="2"/>
  <c r="D45" i="2" s="1"/>
  <c r="J46" i="1"/>
  <c r="C37" i="2"/>
  <c r="D37" i="2" s="1"/>
  <c r="J38" i="1"/>
  <c r="C29" i="2"/>
  <c r="D29" i="2" s="1"/>
  <c r="J30" i="1"/>
  <c r="C21" i="2"/>
  <c r="D21" i="2" s="1"/>
  <c r="J22" i="1"/>
  <c r="C13" i="2"/>
  <c r="D13" i="2" s="1"/>
  <c r="J14" i="1"/>
  <c r="C5" i="2"/>
  <c r="D5" i="2" s="1"/>
  <c r="J6" i="1"/>
  <c r="C147" i="2"/>
  <c r="D147" i="2" s="1"/>
  <c r="J148" i="1"/>
  <c r="C131" i="2"/>
  <c r="D131" i="2" s="1"/>
  <c r="J132" i="1"/>
  <c r="C115" i="2"/>
  <c r="D115" i="2" s="1"/>
  <c r="J116" i="1"/>
  <c r="C99" i="2"/>
  <c r="D99" i="2" s="1"/>
  <c r="J100" i="1"/>
  <c r="C75" i="2"/>
  <c r="D75" i="2" s="1"/>
  <c r="J76" i="1"/>
  <c r="C59" i="2"/>
  <c r="D59" i="2" s="1"/>
  <c r="J60" i="1"/>
  <c r="C43" i="2"/>
  <c r="D43" i="2" s="1"/>
  <c r="J44" i="1"/>
  <c r="C27" i="2"/>
  <c r="D27" i="2" s="1"/>
  <c r="J28" i="1"/>
  <c r="C19" i="2"/>
  <c r="D19" i="2" s="1"/>
  <c r="J20" i="1"/>
  <c r="C3" i="2"/>
  <c r="D3" i="2" s="1"/>
  <c r="J4" i="1"/>
  <c r="C106" i="2"/>
  <c r="D106" i="2" s="1"/>
  <c r="J107" i="1"/>
  <c r="C145" i="2"/>
  <c r="D145" i="2" s="1"/>
  <c r="J146" i="1"/>
  <c r="C129" i="2"/>
  <c r="D129" i="2" s="1"/>
  <c r="J130" i="1"/>
  <c r="C105" i="2"/>
  <c r="D105" i="2" s="1"/>
  <c r="J106" i="1"/>
  <c r="C81" i="2"/>
  <c r="D81" i="2" s="1"/>
  <c r="J82" i="1"/>
  <c r="C41" i="2"/>
  <c r="D41" i="2" s="1"/>
  <c r="J42" i="1"/>
  <c r="Q3" i="1"/>
  <c r="R2" i="1" s="1"/>
  <c r="C144" i="2"/>
  <c r="D144" i="2" s="1"/>
  <c r="J145" i="1"/>
  <c r="C88" i="2"/>
  <c r="D88" i="2" s="1"/>
  <c r="J89" i="1"/>
  <c r="C143" i="2"/>
  <c r="D143" i="2" s="1"/>
  <c r="J144" i="1"/>
  <c r="C119" i="2"/>
  <c r="D119" i="2" s="1"/>
  <c r="J120" i="1"/>
  <c r="C79" i="2"/>
  <c r="D79" i="2" s="1"/>
  <c r="J80" i="1"/>
  <c r="C39" i="2"/>
  <c r="D39" i="2" s="1"/>
  <c r="J40" i="1"/>
  <c r="C164" i="2"/>
  <c r="D164" i="2" s="1"/>
  <c r="J165" i="1"/>
  <c r="C156" i="2"/>
  <c r="D156" i="2" s="1"/>
  <c r="J157" i="1"/>
  <c r="C148" i="2"/>
  <c r="D148" i="2" s="1"/>
  <c r="J149" i="1"/>
  <c r="C140" i="2"/>
  <c r="D140" i="2" s="1"/>
  <c r="J141" i="1"/>
  <c r="C132" i="2"/>
  <c r="D132" i="2" s="1"/>
  <c r="J133" i="1"/>
  <c r="C124" i="2"/>
  <c r="D124" i="2" s="1"/>
  <c r="J125" i="1"/>
  <c r="C116" i="2"/>
  <c r="D116" i="2" s="1"/>
  <c r="J117" i="1"/>
  <c r="C108" i="2"/>
  <c r="D108" i="2" s="1"/>
  <c r="J109" i="1"/>
  <c r="C100" i="2"/>
  <c r="D100" i="2" s="1"/>
  <c r="J101" i="1"/>
  <c r="C92" i="2"/>
  <c r="D92" i="2" s="1"/>
  <c r="J93" i="1"/>
  <c r="C84" i="2"/>
  <c r="D84" i="2" s="1"/>
  <c r="J85" i="1"/>
  <c r="C76" i="2"/>
  <c r="D76" i="2" s="1"/>
  <c r="J77" i="1"/>
  <c r="C68" i="2"/>
  <c r="D68" i="2" s="1"/>
  <c r="J69" i="1"/>
  <c r="C60" i="2"/>
  <c r="D60" i="2" s="1"/>
  <c r="J61" i="1"/>
  <c r="C52" i="2"/>
  <c r="D52" i="2" s="1"/>
  <c r="J53" i="1"/>
  <c r="C44" i="2"/>
  <c r="D44" i="2" s="1"/>
  <c r="J45" i="1"/>
  <c r="C36" i="2"/>
  <c r="D36" i="2" s="1"/>
  <c r="J37" i="1"/>
  <c r="C28" i="2"/>
  <c r="D28" i="2" s="1"/>
  <c r="J29" i="1"/>
  <c r="C20" i="2"/>
  <c r="D20" i="2" s="1"/>
  <c r="J21" i="1"/>
  <c r="C12" i="2"/>
  <c r="D12" i="2" s="1"/>
  <c r="J13" i="1"/>
  <c r="C4" i="2"/>
  <c r="D4" i="2" s="1"/>
  <c r="J5" i="1"/>
  <c r="D139" i="2"/>
  <c r="D83" i="2"/>
  <c r="R6" i="1" l="1"/>
  <c r="M37" i="1"/>
  <c r="E103" i="3"/>
  <c r="M133" i="1"/>
  <c r="E102" i="3"/>
  <c r="M144" i="1"/>
  <c r="E112" i="3"/>
  <c r="M61" i="1"/>
  <c r="E100" i="3"/>
  <c r="M125" i="1"/>
  <c r="E150" i="3"/>
  <c r="M157" i="1"/>
  <c r="E40" i="3"/>
  <c r="M42" i="1"/>
  <c r="E72" i="3"/>
  <c r="M146" i="1"/>
  <c r="E157" i="3"/>
  <c r="M28" i="1"/>
  <c r="E38" i="3"/>
  <c r="M100" i="1"/>
  <c r="E91" i="3"/>
  <c r="M6" i="1"/>
  <c r="E120" i="3"/>
  <c r="M38" i="1"/>
  <c r="E11" i="3"/>
  <c r="M70" i="1"/>
  <c r="E20" i="3"/>
  <c r="M102" i="1"/>
  <c r="E23" i="3"/>
  <c r="M134" i="1"/>
  <c r="E107" i="3"/>
  <c r="M3" i="1"/>
  <c r="E111" i="3"/>
  <c r="M24" i="1"/>
  <c r="E31" i="3"/>
  <c r="M72" i="1"/>
  <c r="E105" i="3"/>
  <c r="M136" i="1"/>
  <c r="E85" i="3"/>
  <c r="M25" i="1"/>
  <c r="E62" i="3"/>
  <c r="M57" i="1"/>
  <c r="E118" i="3"/>
  <c r="M105" i="1"/>
  <c r="E55" i="3"/>
  <c r="M153" i="1"/>
  <c r="E160" i="3"/>
  <c r="M34" i="1"/>
  <c r="E52" i="3"/>
  <c r="M90" i="1"/>
  <c r="E6" i="3"/>
  <c r="M154" i="1"/>
  <c r="E29" i="3"/>
  <c r="M35" i="1"/>
  <c r="E109" i="3"/>
  <c r="M75" i="1"/>
  <c r="E136" i="3"/>
  <c r="M123" i="1"/>
  <c r="E89" i="3"/>
  <c r="M12" i="1"/>
  <c r="E124" i="3"/>
  <c r="M92" i="1"/>
  <c r="E140" i="3"/>
  <c r="M156" i="1"/>
  <c r="E24" i="3"/>
  <c r="M31" i="1"/>
  <c r="E34" i="3"/>
  <c r="M63" i="1"/>
  <c r="E86" i="3"/>
  <c r="M95" i="1"/>
  <c r="E142" i="3"/>
  <c r="M127" i="1"/>
  <c r="E151" i="3"/>
  <c r="M56" i="1"/>
  <c r="E84" i="3"/>
  <c r="M73" i="1"/>
  <c r="E36" i="3"/>
  <c r="M122" i="1"/>
  <c r="E73" i="3"/>
  <c r="M131" i="1"/>
  <c r="E153" i="3"/>
  <c r="M82" i="1"/>
  <c r="E119" i="3"/>
  <c r="M107" i="1"/>
  <c r="E49" i="3"/>
  <c r="M44" i="1"/>
  <c r="E56" i="3"/>
  <c r="M116" i="1"/>
  <c r="E70" i="3"/>
  <c r="M14" i="1"/>
  <c r="E7" i="3"/>
  <c r="M46" i="1"/>
  <c r="E129" i="3"/>
  <c r="M78" i="1"/>
  <c r="E66" i="3"/>
  <c r="M110" i="1"/>
  <c r="E145" i="3"/>
  <c r="M142" i="1"/>
  <c r="E76" i="3"/>
  <c r="M159" i="1"/>
  <c r="E2" i="3"/>
  <c r="M32" i="1"/>
  <c r="E126" i="3"/>
  <c r="M88" i="1"/>
  <c r="E17" i="3"/>
  <c r="M152" i="1"/>
  <c r="E159" i="3"/>
  <c r="M33" i="1"/>
  <c r="E21" i="3"/>
  <c r="M65" i="1"/>
  <c r="E133" i="3"/>
  <c r="M113" i="1"/>
  <c r="E37" i="3"/>
  <c r="M10" i="1"/>
  <c r="E123" i="3"/>
  <c r="M50" i="1"/>
  <c r="E130" i="3"/>
  <c r="M98" i="1"/>
  <c r="E26" i="3"/>
  <c r="M11" i="1"/>
  <c r="E14" i="3"/>
  <c r="M43" i="1"/>
  <c r="E127" i="3"/>
  <c r="M83" i="1"/>
  <c r="E25" i="3"/>
  <c r="M139" i="1"/>
  <c r="E156" i="3"/>
  <c r="M36" i="1"/>
  <c r="E80" i="3"/>
  <c r="M108" i="1"/>
  <c r="E10" i="3"/>
  <c r="M7" i="1"/>
  <c r="E42" i="3"/>
  <c r="M39" i="1"/>
  <c r="E104" i="3"/>
  <c r="M71" i="1"/>
  <c r="E79" i="3"/>
  <c r="M103" i="1"/>
  <c r="E97" i="3"/>
  <c r="M135" i="1"/>
  <c r="E87" i="3"/>
  <c r="M96" i="1"/>
  <c r="E143" i="3"/>
  <c r="M129" i="1"/>
  <c r="E152" i="3"/>
  <c r="M162" i="1"/>
  <c r="E162" i="3"/>
  <c r="M155" i="1"/>
  <c r="E116" i="3"/>
  <c r="M165" i="1"/>
  <c r="E39" i="3"/>
  <c r="M5" i="1"/>
  <c r="E94" i="3"/>
  <c r="M106" i="1"/>
  <c r="E63" i="3"/>
  <c r="M4" i="1"/>
  <c r="E13" i="3"/>
  <c r="M60" i="1"/>
  <c r="E131" i="3"/>
  <c r="M132" i="1"/>
  <c r="E154" i="3"/>
  <c r="M22" i="1"/>
  <c r="E44" i="3"/>
  <c r="M54" i="1"/>
  <c r="E28" i="3"/>
  <c r="M86" i="1"/>
  <c r="E115" i="3"/>
  <c r="M118" i="1"/>
  <c r="E12" i="3"/>
  <c r="M150" i="1"/>
  <c r="E158" i="3"/>
  <c r="M8" i="1"/>
  <c r="E121" i="3"/>
  <c r="M48" i="1"/>
  <c r="E35" i="3"/>
  <c r="M104" i="1"/>
  <c r="E54" i="3"/>
  <c r="M9" i="1"/>
  <c r="E122" i="3"/>
  <c r="M41" i="1"/>
  <c r="E27" i="3"/>
  <c r="M81" i="1"/>
  <c r="E93" i="3"/>
  <c r="M121" i="1"/>
  <c r="E81" i="3"/>
  <c r="M18" i="1"/>
  <c r="E45" i="3"/>
  <c r="M58" i="1"/>
  <c r="E32" i="3"/>
  <c r="M114" i="1"/>
  <c r="E147" i="3"/>
  <c r="M19" i="1"/>
  <c r="E69" i="3"/>
  <c r="M59" i="1"/>
  <c r="E82" i="3"/>
  <c r="M99" i="1"/>
  <c r="E50" i="3"/>
  <c r="M147" i="1"/>
  <c r="E67" i="3"/>
  <c r="M52" i="1"/>
  <c r="E95" i="3"/>
  <c r="M124" i="1"/>
  <c r="E18" i="3"/>
  <c r="M15" i="1"/>
  <c r="E113" i="3"/>
  <c r="M47" i="1"/>
  <c r="E71" i="3"/>
  <c r="M79" i="1"/>
  <c r="E47" i="3"/>
  <c r="M111" i="1"/>
  <c r="E99" i="3"/>
  <c r="M143" i="1"/>
  <c r="E5" i="3"/>
  <c r="M128" i="1"/>
  <c r="E16" i="3"/>
  <c r="M161" i="1"/>
  <c r="E33" i="3"/>
  <c r="M51" i="1"/>
  <c r="E114" i="3"/>
  <c r="M84" i="1"/>
  <c r="E90" i="3"/>
  <c r="M101" i="1"/>
  <c r="E106" i="3"/>
  <c r="M13" i="1"/>
  <c r="E98" i="3"/>
  <c r="M77" i="1"/>
  <c r="E48" i="3"/>
  <c r="M141" i="1"/>
  <c r="E61" i="3"/>
  <c r="M40" i="1"/>
  <c r="E65" i="3"/>
  <c r="M21" i="1"/>
  <c r="E43" i="3"/>
  <c r="M53" i="1"/>
  <c r="E51" i="3"/>
  <c r="M85" i="1"/>
  <c r="E137" i="3"/>
  <c r="M117" i="1"/>
  <c r="E148" i="3"/>
  <c r="M149" i="1"/>
  <c r="E110" i="3"/>
  <c r="M80" i="1"/>
  <c r="E108" i="3"/>
  <c r="M145" i="1"/>
  <c r="E96" i="3"/>
  <c r="M69" i="1"/>
  <c r="E135" i="3"/>
  <c r="M45" i="1"/>
  <c r="E128" i="3"/>
  <c r="M109" i="1"/>
  <c r="E144" i="3"/>
  <c r="M89" i="1"/>
  <c r="E138" i="3"/>
  <c r="M130" i="1"/>
  <c r="E19" i="3"/>
  <c r="M20" i="1"/>
  <c r="E125" i="3"/>
  <c r="M76" i="1"/>
  <c r="E75" i="3"/>
  <c r="M148" i="1"/>
  <c r="E64" i="3"/>
  <c r="M30" i="1"/>
  <c r="E60" i="3"/>
  <c r="M62" i="1"/>
  <c r="E132" i="3"/>
  <c r="M94" i="1"/>
  <c r="E141" i="3"/>
  <c r="M126" i="1"/>
  <c r="E30" i="3"/>
  <c r="M158" i="1"/>
  <c r="E161" i="3"/>
  <c r="M16" i="1"/>
  <c r="E59" i="3"/>
  <c r="M64" i="1"/>
  <c r="E4" i="3"/>
  <c r="M112" i="1"/>
  <c r="E146" i="3"/>
  <c r="M17" i="1"/>
  <c r="E15" i="3"/>
  <c r="M49" i="1"/>
  <c r="E3" i="3"/>
  <c r="M97" i="1"/>
  <c r="E22" i="3"/>
  <c r="M137" i="1"/>
  <c r="E155" i="3"/>
  <c r="M26" i="1"/>
  <c r="E58" i="3"/>
  <c r="M74" i="1"/>
  <c r="E117" i="3"/>
  <c r="M138" i="1"/>
  <c r="E88" i="3"/>
  <c r="M27" i="1"/>
  <c r="E46" i="3"/>
  <c r="M67" i="1"/>
  <c r="E83" i="3"/>
  <c r="M115" i="1"/>
  <c r="E74" i="3"/>
  <c r="M163" i="1"/>
  <c r="E163" i="3"/>
  <c r="M68" i="1"/>
  <c r="E134" i="3"/>
  <c r="M140" i="1"/>
  <c r="E92" i="3"/>
  <c r="M23" i="1"/>
  <c r="E9" i="3"/>
  <c r="M55" i="1"/>
  <c r="E101" i="3"/>
  <c r="M87" i="1"/>
  <c r="E53" i="3"/>
  <c r="M119" i="1"/>
  <c r="E149" i="3"/>
  <c r="M151" i="1"/>
  <c r="E68" i="3"/>
  <c r="M160" i="1"/>
  <c r="E78" i="3"/>
  <c r="M66" i="1"/>
  <c r="E57" i="3"/>
  <c r="M91" i="1"/>
  <c r="E139" i="3"/>
  <c r="M164" i="1"/>
  <c r="E164" i="3"/>
  <c r="M29" i="1"/>
  <c r="E8" i="3"/>
  <c r="M93" i="1"/>
  <c r="E77" i="3"/>
  <c r="M120" i="1"/>
  <c r="E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Rao, Anita</author>
  </authors>
  <commentList>
    <comment ref="N2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Rao, Anita: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means non ind will never be sampled. Need to increase to N_ind*3</t>
        </r>
      </text>
    </comment>
  </commentList>
</comments>
</file>

<file path=xl/sharedStrings.xml><?xml version="1.0" encoding="utf-8"?>
<sst xmlns="http://schemas.openxmlformats.org/spreadsheetml/2006/main" count="622" uniqueCount="202">
  <si>
    <t>Food.Code</t>
  </si>
  <si>
    <t>Food.Name</t>
  </si>
  <si>
    <t>total</t>
  </si>
  <si>
    <t>non_missing_total</t>
  </si>
  <si>
    <t>TI = (amaranth)</t>
  </si>
  <si>
    <t>TI = (barley)</t>
  </si>
  <si>
    <t>TI = (buckwheat)</t>
  </si>
  <si>
    <t>TI = (bulgur)</t>
  </si>
  <si>
    <t>TI = (corn OR maize  OR Zea mays)</t>
  </si>
  <si>
    <t>TI = (einkorn)</t>
  </si>
  <si>
    <t>TI = (farro OR emmer)</t>
  </si>
  <si>
    <t>TI = (fonio)</t>
  </si>
  <si>
    <t>TI = (khorasan wheat OR oriental wheat OR kamut OR khorasan grain)</t>
  </si>
  <si>
    <t>TI = (kaniwa OR Chenopodium pallidicaule OR ca√±ihua OR canihua OR ca√±ahua OR kaiwa)</t>
  </si>
  <si>
    <t>TI = (millet)</t>
  </si>
  <si>
    <t>TI = (oats or oatmeal)</t>
  </si>
  <si>
    <t>TI = (quinoa)</t>
  </si>
  <si>
    <t>TI = (rice)</t>
  </si>
  <si>
    <t>TI = (rye)</t>
  </si>
  <si>
    <t>TI = (sorghum OR milo OR durra OR jowari OR great millet)</t>
  </si>
  <si>
    <t>TI = (spelt OR "dinkel wheat" OR "hulled wheat" OR "Triticum aestivum spelta")</t>
  </si>
  <si>
    <t>TI = (teff OR "Williams lovegrass" OR "annual bunch grass" OR "Eragrostis abyssinica" OR "Eragrostis tef")</t>
  </si>
  <si>
    <t>TI = (triticale OR "wheat-rye")</t>
  </si>
  <si>
    <t>TI = (wheat OR Triticum)</t>
  </si>
  <si>
    <t>TI = ("wild rice" OR "Indian rice" OR Zizania OR "water oats" OR "water rice")</t>
  </si>
  <si>
    <t>TI=(almond*)</t>
  </si>
  <si>
    <t>TI=(brazil nut* )</t>
  </si>
  <si>
    <t>TI=(cashew)</t>
  </si>
  <si>
    <t>TI=(chestnut*)</t>
  </si>
  <si>
    <t>TI=(hazel* OR cobnut OR filbert)</t>
  </si>
  <si>
    <t>TI=(macadamia)</t>
  </si>
  <si>
    <t>TI=(peanut* OR groundnut* OR "ground nut*")</t>
  </si>
  <si>
    <t>TI=(pecan*)</t>
  </si>
  <si>
    <t>TI=("pine nut*" OR "pinenut*" OR pinon OR pignon)</t>
  </si>
  <si>
    <t>TI=(pista*)</t>
  </si>
  <si>
    <t>TI=(walnut* OR juglans)</t>
  </si>
  <si>
    <t>TI=(acerola or "west indian cherry")</t>
  </si>
  <si>
    <t>TI=(apple)</t>
  </si>
  <si>
    <t>TI=(apricots)</t>
  </si>
  <si>
    <t>TI=(avocado)</t>
  </si>
  <si>
    <t>TI=(banana)</t>
  </si>
  <si>
    <t>TI=(blackberries)</t>
  </si>
  <si>
    <t>TI=(blackcurrant)</t>
  </si>
  <si>
    <t>TI=(blueberries)</t>
  </si>
  <si>
    <t>TI=(breadfruit)</t>
  </si>
  <si>
    <t>TI=(cantaloupe)</t>
  </si>
  <si>
    <t>TI=(carambola)</t>
  </si>
  <si>
    <t>TI=(cherimoya)</t>
  </si>
  <si>
    <t>TI=(cherries)</t>
  </si>
  <si>
    <t>TI=(coconut)</t>
  </si>
  <si>
    <t>TI=(cranberries)</t>
  </si>
  <si>
    <t>TI=(custard apple)</t>
  </si>
  <si>
    <t>TI=(date fruit)</t>
  </si>
  <si>
    <t>TI=(durian)</t>
  </si>
  <si>
    <t>TI=(elderberries)</t>
  </si>
  <si>
    <t>TI=(feijoa)</t>
  </si>
  <si>
    <t>TI=(figs)</t>
  </si>
  <si>
    <t>TI=(gooseberries)</t>
  </si>
  <si>
    <t>TI=(grapefruit)</t>
  </si>
  <si>
    <t>TI=(grapes)</t>
  </si>
  <si>
    <t>TI=(guava)</t>
  </si>
  <si>
    <t>TI=(honeydew melon)</t>
  </si>
  <si>
    <t>TI=(jackfruit)</t>
  </si>
  <si>
    <t>TI=(java plum)</t>
  </si>
  <si>
    <t>TI=(jujube fruit)</t>
  </si>
  <si>
    <t>TI=(kiwifruit)</t>
  </si>
  <si>
    <t>TI=(kumquat)</t>
  </si>
  <si>
    <t>TI=(lemon)</t>
  </si>
  <si>
    <t>TI=(lime)</t>
  </si>
  <si>
    <t>TI=(longan)</t>
  </si>
  <si>
    <t>TI=(loquat)</t>
  </si>
  <si>
    <t>TI=(lychee)</t>
  </si>
  <si>
    <t>TI=(mandarin)</t>
  </si>
  <si>
    <t>TI=(mango)</t>
  </si>
  <si>
    <t>TI=(mangosteen)</t>
  </si>
  <si>
    <t>TI=(mulberries)</t>
  </si>
  <si>
    <t>TI=(nectarine)</t>
  </si>
  <si>
    <t>TI=(olives)</t>
  </si>
  <si>
    <t>TI=(orange)</t>
  </si>
  <si>
    <t>TI=(papaya)</t>
  </si>
  <si>
    <t>TI=(passion fruit)</t>
  </si>
  <si>
    <t>TI=(peaches)</t>
  </si>
  <si>
    <t>TI=(pear)</t>
  </si>
  <si>
    <t>TI=(persimmon)</t>
  </si>
  <si>
    <t>TI=(dragon fruit OR pitaya)</t>
  </si>
  <si>
    <t>TI=(pineapple)</t>
  </si>
  <si>
    <t>TI=(pitanga)</t>
  </si>
  <si>
    <t>TI=(plantain)</t>
  </si>
  <si>
    <t>TI=(plums)</t>
  </si>
  <si>
    <t>TI=(pomegranate)</t>
  </si>
  <si>
    <t>TI=(prickly pear)</t>
  </si>
  <si>
    <t>TI=(prunes)</t>
  </si>
  <si>
    <t>TI=(pummelo)</t>
  </si>
  <si>
    <t>TI=(quince)</t>
  </si>
  <si>
    <t>TI=(raspberries)</t>
  </si>
  <si>
    <t>TI=(rhubarb)</t>
  </si>
  <si>
    <t>TI=(rose apple)</t>
  </si>
  <si>
    <t>TI=(sapodilla)</t>
  </si>
  <si>
    <t>TI=(sapote OR chikoo OR sapota)</t>
  </si>
  <si>
    <t>TI=(soursop)</t>
  </si>
  <si>
    <t>TI=(strawberries)</t>
  </si>
  <si>
    <t>TI=(sugar apple)</t>
  </si>
  <si>
    <t>TI=(tamarind)</t>
  </si>
  <si>
    <t>TI=(tangerine)</t>
  </si>
  <si>
    <t>TI=(watermelon)</t>
  </si>
  <si>
    <t>TI=(bean*)</t>
  </si>
  <si>
    <t>TI=(lentil*)</t>
  </si>
  <si>
    <t>TI=(peas OR chickpeas)</t>
  </si>
  <si>
    <t>TI=(soy OR tofu)</t>
  </si>
  <si>
    <t>TI = (dairy OR milk OR yogurt OR cheese)</t>
  </si>
  <si>
    <t>TI=(amaranth leaves)</t>
  </si>
  <si>
    <t>TI=(arrowroot)</t>
  </si>
  <si>
    <t>TI=(artichoke)</t>
  </si>
  <si>
    <t>TI=(arugula)</t>
  </si>
  <si>
    <t>TI=(asparagus)</t>
  </si>
  <si>
    <t>TI=(bamboo shoots)</t>
  </si>
  <si>
    <t>TI=(green beans)</t>
  </si>
  <si>
    <t>TI=(beets or beetroot)</t>
  </si>
  <si>
    <t>TI=(belgian endive)</t>
  </si>
  <si>
    <t>TI=(bitter melon )</t>
  </si>
  <si>
    <t>TI=(bok choy)</t>
  </si>
  <si>
    <t>TI=(broccoli)</t>
  </si>
  <si>
    <t>TI=(cabbage)</t>
  </si>
  <si>
    <t>TI=(carrot)</t>
  </si>
  <si>
    <t>TI=(cassava OR yucca root)</t>
  </si>
  <si>
    <t>TI=(cauliflower)</t>
  </si>
  <si>
    <t>TI=(celeriac OR celery root)</t>
  </si>
  <si>
    <t>TI=(celery)</t>
  </si>
  <si>
    <t>TI=(chayote)</t>
  </si>
  <si>
    <t>TI=(chicory or curly endive)</t>
  </si>
  <si>
    <t>TI=(collards)</t>
  </si>
  <si>
    <t>TI=(cucumber)</t>
  </si>
  <si>
    <t>TI=(daikon)</t>
  </si>
  <si>
    <t>TI=(dandelion greens)</t>
  </si>
  <si>
    <t>TI=(eggplant)</t>
  </si>
  <si>
    <t>TI=(fennel)</t>
  </si>
  <si>
    <t>TI=(ginger)</t>
  </si>
  <si>
    <t>TI=(horseradish)</t>
  </si>
  <si>
    <t>TI=(jicama)</t>
  </si>
  <si>
    <t>TI=(kale)</t>
  </si>
  <si>
    <t>TI=(kohlrabi)</t>
  </si>
  <si>
    <t>TI=(leeks)</t>
  </si>
  <si>
    <t>TI=(lettuce)</t>
  </si>
  <si>
    <t>TI=(mushrooms)</t>
  </si>
  <si>
    <t>TI=(mustard greens)</t>
  </si>
  <si>
    <t>TI=(okra)</t>
  </si>
  <si>
    <t>TI=(onion)</t>
  </si>
  <si>
    <t>TI=(parsnip)</t>
  </si>
  <si>
    <t>TI=(pepper)</t>
  </si>
  <si>
    <t>TI=(potato)</t>
  </si>
  <si>
    <t>TI=(pumpkin)</t>
  </si>
  <si>
    <t>TI=(radicchio)</t>
  </si>
  <si>
    <t>TI=(radishes)</t>
  </si>
  <si>
    <t>TI=(rutabaga)</t>
  </si>
  <si>
    <t>TI=(salsify or oysterplant)</t>
  </si>
  <si>
    <t>TI=(shallots)</t>
  </si>
  <si>
    <t>TI=(sorrel or dock)</t>
  </si>
  <si>
    <t>TI=(squash)</t>
  </si>
  <si>
    <t>TI=(spinach)</t>
  </si>
  <si>
    <t>TI=(swiss chard)</t>
  </si>
  <si>
    <t>TI=(tomatillo)</t>
  </si>
  <si>
    <t>TI=(tomato)</t>
  </si>
  <si>
    <t>TI=(turnip)</t>
  </si>
  <si>
    <t>TI=(watercress)</t>
  </si>
  <si>
    <t>TI=(yam root)</t>
  </si>
  <si>
    <t>TI=(zucchini)</t>
  </si>
  <si>
    <t>TI=(gourd)</t>
  </si>
  <si>
    <t>industry_total</t>
  </si>
  <si>
    <t xml:space="preserve">(Approach 1) N_Ind + N_Ind * 3 </t>
  </si>
  <si>
    <t>Approach 1 Industry Total</t>
  </si>
  <si>
    <t>Approach 1 Non-Industry Total</t>
  </si>
  <si>
    <t>Approach 2 Industry Total</t>
  </si>
  <si>
    <t>Approach 2 Non-Industry Total</t>
  </si>
  <si>
    <t>Original Proportion</t>
  </si>
  <si>
    <t>Approach 1 Proportion</t>
  </si>
  <si>
    <t>% Change</t>
  </si>
  <si>
    <t>True Industry Total</t>
  </si>
  <si>
    <t>True Non-Industry Total</t>
  </si>
  <si>
    <t>Sample Size - 1</t>
  </si>
  <si>
    <t>Sample Size - 2</t>
  </si>
  <si>
    <t xml:space="preserve">(Approach 2) 10_Perc_Sample_Size </t>
  </si>
  <si>
    <t>Ratio - 1</t>
  </si>
  <si>
    <t>Ratio - 2</t>
  </si>
  <si>
    <t>Ind/ALL</t>
  </si>
  <si>
    <t>Ratio - TRUE</t>
  </si>
  <si>
    <t>AR Notes:</t>
  </si>
  <si>
    <t>Both options over-represent Industyr</t>
  </si>
  <si>
    <t>Option 1: More so when True Ratio &gt;2.5%</t>
  </si>
  <si>
    <t>Option 2: More so when True Ratio &lt;2.5%</t>
  </si>
  <si>
    <t>Ratio -1 &gt; Ratio-2</t>
  </si>
  <si>
    <t>Food Code Coefficient</t>
  </si>
  <si>
    <t>Interaction Coefficient</t>
  </si>
  <si>
    <t>NA</t>
  </si>
  <si>
    <t>Approach 1 Label Balance Estimate</t>
  </si>
  <si>
    <t>Approach 2 Label Balance Estimate</t>
  </si>
  <si>
    <t>Food Coefficient T Value</t>
  </si>
  <si>
    <t>Interaction T Value</t>
  </si>
  <si>
    <t>Is sample &lt; Non ind</t>
  </si>
  <si>
    <t>Is non-ind &lt; 50%</t>
  </si>
  <si>
    <t>Sample Size - 3</t>
  </si>
  <si>
    <t>(Approach 3) 100% Ind + 10% Non_ind</t>
  </si>
  <si>
    <t>Ratio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</si>
</sst>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5"/>
  <sheetViews>
    <sheetView tabSelected="1" workbookViewId="0">
      <selection activeCell="F3" sqref="F3"/>
    </sheetView>
  </sheetViews>
  <sheetFormatPr baseColWidth="10" defaultColWidth="10.6640625" defaultRowHeight="16" x14ac:dyDescent="0.2"/>
  <cols>
    <col min="2" max="2" width="15.6640625" customWidth="1"/>
    <col min="4" max="4" width="15.5" hidden="1" customWidth="1"/>
    <col min="5" max="5" width="14.5" customWidth="1"/>
    <col min="6" max="8" width="20.5" customWidth="1"/>
    <col min="9" max="9" width="14.6640625" customWidth="1"/>
    <col min="10" max="12" width="14" customWidth="1"/>
    <col min="13" max="13" width="19.6640625" customWidth="1"/>
    <col min="14" max="15" width="9.33203125" customWidth="1"/>
    <col min="16" max="16" width="28.5" customWidth="1"/>
  </cols>
  <sheetData>
    <row r="1" spans="1:18" x14ac:dyDescent="0.2">
      <c r="F1" s="3" t="s">
        <v>178</v>
      </c>
      <c r="G1" s="3" t="s">
        <v>179</v>
      </c>
      <c r="H1" s="3" t="s">
        <v>199</v>
      </c>
      <c r="I1" s="3" t="s">
        <v>184</v>
      </c>
      <c r="J1" s="3" t="s">
        <v>181</v>
      </c>
      <c r="K1" s="3" t="s">
        <v>182</v>
      </c>
      <c r="L1" s="3" t="s">
        <v>201</v>
      </c>
      <c r="M1" s="3" t="s">
        <v>189</v>
      </c>
    </row>
    <row r="2" spans="1:18" ht="34" x14ac:dyDescent="0.2">
      <c r="A2" t="s">
        <v>0</v>
      </c>
      <c r="B2" t="s">
        <v>1</v>
      </c>
      <c r="C2" t="s">
        <v>2</v>
      </c>
      <c r="D2" t="s">
        <v>3</v>
      </c>
      <c r="E2" t="s">
        <v>167</v>
      </c>
      <c r="F2" s="2" t="s">
        <v>168</v>
      </c>
      <c r="G2" s="2" t="s">
        <v>180</v>
      </c>
      <c r="H2" s="2" t="s">
        <v>200</v>
      </c>
      <c r="I2" s="2" t="s">
        <v>183</v>
      </c>
      <c r="J2" s="2" t="s">
        <v>183</v>
      </c>
      <c r="K2" s="2" t="s">
        <v>183</v>
      </c>
      <c r="L2" s="2"/>
      <c r="M2" s="2"/>
      <c r="N2" s="8" t="s">
        <v>197</v>
      </c>
      <c r="O2" s="8" t="s">
        <v>198</v>
      </c>
      <c r="P2" s="1" t="s">
        <v>169</v>
      </c>
      <c r="Q2">
        <f>SUM(E3:E165)</f>
        <v>6634</v>
      </c>
      <c r="R2">
        <f>Q2/(Q3 + Q2)</f>
        <v>0.25</v>
      </c>
    </row>
    <row r="3" spans="1:18" x14ac:dyDescent="0.2">
      <c r="A3">
        <v>1</v>
      </c>
      <c r="B3" t="s">
        <v>4</v>
      </c>
      <c r="C3">
        <v>474</v>
      </c>
      <c r="D3">
        <v>231</v>
      </c>
      <c r="E3">
        <v>6</v>
      </c>
      <c r="F3">
        <f t="shared" ref="F3:F34" si="0">E3*4</f>
        <v>24</v>
      </c>
      <c r="G3">
        <f t="shared" ref="G3:G34" si="1">ROUND(0.1*C3, 0)</f>
        <v>47</v>
      </c>
      <c r="H3">
        <f t="shared" ref="H3:H34" si="2">E3+ROUND(0.1*(C3-E3),0)</f>
        <v>53</v>
      </c>
      <c r="I3" s="5">
        <f t="shared" ref="I3:I34" si="3">E3/C3</f>
        <v>1.2658227848101266E-2</v>
      </c>
      <c r="J3">
        <f t="shared" ref="J3:J34" si="4">E3/(F3)</f>
        <v>0.25</v>
      </c>
      <c r="K3" s="4">
        <f t="shared" ref="K3:K34" si="5">E3/G3</f>
        <v>0.1276595744680851</v>
      </c>
      <c r="L3" s="4">
        <f t="shared" ref="L3:L34" si="6">E3/H3</f>
        <v>0.11320754716981132</v>
      </c>
      <c r="M3" s="4" t="b">
        <f t="shared" ref="M3:M34" si="7">J3&gt;K3</f>
        <v>1</v>
      </c>
      <c r="N3" s="4" t="str">
        <f t="shared" ref="N3:N34" si="8">IF(AND(G3&gt;0,G3&lt;=E3),1,"")</f>
        <v/>
      </c>
      <c r="O3" s="4" t="str">
        <f t="shared" ref="O3:O34" si="9">IF(1-K3&lt;0.5,1,"")</f>
        <v/>
      </c>
      <c r="P3" s="1" t="s">
        <v>170</v>
      </c>
      <c r="Q3">
        <f>Q2*3</f>
        <v>19902</v>
      </c>
    </row>
    <row r="4" spans="1:18" x14ac:dyDescent="0.2">
      <c r="A4">
        <v>2</v>
      </c>
      <c r="B4" t="s">
        <v>5</v>
      </c>
      <c r="C4">
        <v>2353</v>
      </c>
      <c r="D4">
        <v>955</v>
      </c>
      <c r="E4">
        <v>174</v>
      </c>
      <c r="F4">
        <f t="shared" si="0"/>
        <v>696</v>
      </c>
      <c r="G4">
        <f t="shared" si="1"/>
        <v>235</v>
      </c>
      <c r="H4">
        <f t="shared" si="2"/>
        <v>392</v>
      </c>
      <c r="I4" s="5">
        <f t="shared" si="3"/>
        <v>7.3948151296217596E-2</v>
      </c>
      <c r="J4">
        <f t="shared" si="4"/>
        <v>0.25</v>
      </c>
      <c r="K4" s="4">
        <f t="shared" si="5"/>
        <v>0.74042553191489358</v>
      </c>
      <c r="L4" s="4">
        <f t="shared" si="6"/>
        <v>0.44387755102040816</v>
      </c>
      <c r="M4" s="4" t="b">
        <f t="shared" si="7"/>
        <v>0</v>
      </c>
      <c r="N4" s="4" t="str">
        <f t="shared" si="8"/>
        <v/>
      </c>
      <c r="O4" s="4">
        <f t="shared" si="9"/>
        <v>1</v>
      </c>
    </row>
    <row r="5" spans="1:18" x14ac:dyDescent="0.2">
      <c r="A5">
        <v>3</v>
      </c>
      <c r="B5" t="s">
        <v>6</v>
      </c>
      <c r="C5">
        <v>681</v>
      </c>
      <c r="D5">
        <v>376</v>
      </c>
      <c r="E5">
        <v>8</v>
      </c>
      <c r="F5">
        <f t="shared" si="0"/>
        <v>32</v>
      </c>
      <c r="G5">
        <f t="shared" si="1"/>
        <v>68</v>
      </c>
      <c r="H5">
        <f t="shared" si="2"/>
        <v>75</v>
      </c>
      <c r="I5" s="5">
        <f t="shared" si="3"/>
        <v>1.1747430249632892E-2</v>
      </c>
      <c r="J5">
        <f t="shared" si="4"/>
        <v>0.25</v>
      </c>
      <c r="K5" s="4">
        <f t="shared" si="5"/>
        <v>0.11764705882352941</v>
      </c>
      <c r="L5" s="4">
        <f t="shared" si="6"/>
        <v>0.10666666666666667</v>
      </c>
      <c r="M5" s="4" t="b">
        <f t="shared" si="7"/>
        <v>1</v>
      </c>
      <c r="N5" s="4" t="str">
        <f t="shared" si="8"/>
        <v/>
      </c>
      <c r="O5" s="4" t="str">
        <f t="shared" si="9"/>
        <v/>
      </c>
    </row>
    <row r="6" spans="1:18" x14ac:dyDescent="0.2">
      <c r="A6">
        <v>4</v>
      </c>
      <c r="B6" t="s">
        <v>7</v>
      </c>
      <c r="C6">
        <v>51</v>
      </c>
      <c r="D6">
        <v>16</v>
      </c>
      <c r="E6">
        <v>0</v>
      </c>
      <c r="F6">
        <f t="shared" si="0"/>
        <v>0</v>
      </c>
      <c r="G6">
        <f t="shared" si="1"/>
        <v>5</v>
      </c>
      <c r="H6">
        <f t="shared" si="2"/>
        <v>5</v>
      </c>
      <c r="I6" s="5">
        <f t="shared" si="3"/>
        <v>0</v>
      </c>
      <c r="J6" t="e">
        <f t="shared" si="4"/>
        <v>#DIV/0!</v>
      </c>
      <c r="K6" s="4">
        <f t="shared" si="5"/>
        <v>0</v>
      </c>
      <c r="L6" s="4">
        <f t="shared" si="6"/>
        <v>0</v>
      </c>
      <c r="M6" s="4" t="e">
        <f t="shared" si="7"/>
        <v>#DIV/0!</v>
      </c>
      <c r="N6" s="4" t="str">
        <f t="shared" si="8"/>
        <v/>
      </c>
      <c r="O6" s="4" t="str">
        <f t="shared" si="9"/>
        <v/>
      </c>
      <c r="P6" s="1" t="s">
        <v>171</v>
      </c>
      <c r="Q6">
        <f>Q2</f>
        <v>6634</v>
      </c>
      <c r="R6">
        <f>Q6/(Q7 + Q6)</f>
        <v>0.48254291533313937</v>
      </c>
    </row>
    <row r="7" spans="1:18" x14ac:dyDescent="0.2">
      <c r="A7">
        <v>5</v>
      </c>
      <c r="B7" t="s">
        <v>8</v>
      </c>
      <c r="C7">
        <v>6613</v>
      </c>
      <c r="D7">
        <v>2916</v>
      </c>
      <c r="E7">
        <v>262</v>
      </c>
      <c r="F7">
        <f t="shared" si="0"/>
        <v>1048</v>
      </c>
      <c r="G7">
        <f t="shared" si="1"/>
        <v>661</v>
      </c>
      <c r="H7">
        <f t="shared" si="2"/>
        <v>897</v>
      </c>
      <c r="I7" s="5">
        <f t="shared" si="3"/>
        <v>3.9618932405867231E-2</v>
      </c>
      <c r="J7">
        <f t="shared" si="4"/>
        <v>0.25</v>
      </c>
      <c r="K7" s="4">
        <f t="shared" si="5"/>
        <v>0.39636913767019666</v>
      </c>
      <c r="L7" s="4">
        <f t="shared" si="6"/>
        <v>0.29208472686733555</v>
      </c>
      <c r="M7" s="4" t="b">
        <f t="shared" si="7"/>
        <v>0</v>
      </c>
      <c r="N7" s="4" t="str">
        <f t="shared" si="8"/>
        <v/>
      </c>
      <c r="O7" s="4" t="str">
        <f t="shared" si="9"/>
        <v/>
      </c>
      <c r="P7" s="1" t="s">
        <v>172</v>
      </c>
      <c r="Q7">
        <f>SUM(G3:G165)-Q6</f>
        <v>7114</v>
      </c>
    </row>
    <row r="8" spans="1:18" x14ac:dyDescent="0.2">
      <c r="A8">
        <v>6</v>
      </c>
      <c r="B8" t="s">
        <v>9</v>
      </c>
      <c r="C8">
        <v>50</v>
      </c>
      <c r="D8">
        <v>19</v>
      </c>
      <c r="E8">
        <v>0</v>
      </c>
      <c r="F8">
        <f t="shared" si="0"/>
        <v>0</v>
      </c>
      <c r="G8">
        <f t="shared" si="1"/>
        <v>5</v>
      </c>
      <c r="H8">
        <f t="shared" si="2"/>
        <v>5</v>
      </c>
      <c r="I8" s="5">
        <f t="shared" si="3"/>
        <v>0</v>
      </c>
      <c r="J8" t="e">
        <f t="shared" si="4"/>
        <v>#DIV/0!</v>
      </c>
      <c r="K8" s="4">
        <f t="shared" si="5"/>
        <v>0</v>
      </c>
      <c r="L8" s="4">
        <f t="shared" si="6"/>
        <v>0</v>
      </c>
      <c r="M8" s="4" t="e">
        <f t="shared" si="7"/>
        <v>#DIV/0!</v>
      </c>
      <c r="N8" s="4" t="str">
        <f t="shared" si="8"/>
        <v/>
      </c>
      <c r="O8" s="4" t="str">
        <f t="shared" si="9"/>
        <v/>
      </c>
    </row>
    <row r="9" spans="1:18" x14ac:dyDescent="0.2">
      <c r="A9">
        <v>7</v>
      </c>
      <c r="B9" t="s">
        <v>10</v>
      </c>
      <c r="C9">
        <v>41</v>
      </c>
      <c r="D9">
        <v>26</v>
      </c>
      <c r="E9">
        <v>0</v>
      </c>
      <c r="F9">
        <f t="shared" si="0"/>
        <v>0</v>
      </c>
      <c r="G9">
        <f t="shared" si="1"/>
        <v>4</v>
      </c>
      <c r="H9">
        <f t="shared" si="2"/>
        <v>4</v>
      </c>
      <c r="I9" s="5">
        <f t="shared" si="3"/>
        <v>0</v>
      </c>
      <c r="J9" t="e">
        <f t="shared" si="4"/>
        <v>#DIV/0!</v>
      </c>
      <c r="K9" s="4">
        <f t="shared" si="5"/>
        <v>0</v>
      </c>
      <c r="L9" s="4">
        <f t="shared" si="6"/>
        <v>0</v>
      </c>
      <c r="M9" s="4" t="e">
        <f t="shared" si="7"/>
        <v>#DIV/0!</v>
      </c>
      <c r="N9" s="4" t="str">
        <f t="shared" si="8"/>
        <v/>
      </c>
      <c r="O9" s="4" t="str">
        <f t="shared" si="9"/>
        <v/>
      </c>
      <c r="P9" s="1" t="s">
        <v>176</v>
      </c>
      <c r="Q9">
        <f>SUM(E3:E165)</f>
        <v>6634</v>
      </c>
      <c r="R9">
        <f>Q9/(Q9 + Q10)</f>
        <v>4.6065605643974113E-2</v>
      </c>
    </row>
    <row r="10" spans="1:18" x14ac:dyDescent="0.2">
      <c r="A10">
        <v>8</v>
      </c>
      <c r="B10" t="s">
        <v>11</v>
      </c>
      <c r="C10">
        <v>13</v>
      </c>
      <c r="D10">
        <v>5</v>
      </c>
      <c r="E10">
        <v>0</v>
      </c>
      <c r="F10">
        <f t="shared" si="0"/>
        <v>0</v>
      </c>
      <c r="G10">
        <f t="shared" si="1"/>
        <v>1</v>
      </c>
      <c r="H10">
        <f t="shared" si="2"/>
        <v>1</v>
      </c>
      <c r="I10" s="5">
        <f t="shared" si="3"/>
        <v>0</v>
      </c>
      <c r="J10" t="e">
        <f t="shared" si="4"/>
        <v>#DIV/0!</v>
      </c>
      <c r="K10" s="4">
        <f t="shared" si="5"/>
        <v>0</v>
      </c>
      <c r="L10" s="4">
        <f t="shared" si="6"/>
        <v>0</v>
      </c>
      <c r="M10" s="4" t="e">
        <f t="shared" si="7"/>
        <v>#DIV/0!</v>
      </c>
      <c r="N10" s="4" t="str">
        <f t="shared" si="8"/>
        <v/>
      </c>
      <c r="O10" s="4" t="str">
        <f t="shared" si="9"/>
        <v/>
      </c>
      <c r="P10" s="1" t="s">
        <v>177</v>
      </c>
      <c r="Q10">
        <f>SUM(C3:C165)</f>
        <v>137378</v>
      </c>
    </row>
    <row r="11" spans="1:18" x14ac:dyDescent="0.2">
      <c r="A11">
        <v>10</v>
      </c>
      <c r="B11" t="s">
        <v>12</v>
      </c>
      <c r="C11">
        <v>20</v>
      </c>
      <c r="D11">
        <v>13</v>
      </c>
      <c r="E11">
        <v>4</v>
      </c>
      <c r="F11">
        <f t="shared" si="0"/>
        <v>16</v>
      </c>
      <c r="G11">
        <f t="shared" si="1"/>
        <v>2</v>
      </c>
      <c r="H11">
        <f t="shared" si="2"/>
        <v>6</v>
      </c>
      <c r="I11" s="5">
        <f t="shared" si="3"/>
        <v>0.2</v>
      </c>
      <c r="J11">
        <f t="shared" si="4"/>
        <v>0.25</v>
      </c>
      <c r="K11" s="4">
        <f t="shared" si="5"/>
        <v>2</v>
      </c>
      <c r="L11" s="4">
        <f t="shared" si="6"/>
        <v>0.66666666666666663</v>
      </c>
      <c r="M11" s="4" t="b">
        <f t="shared" si="7"/>
        <v>0</v>
      </c>
      <c r="N11" s="4">
        <f t="shared" si="8"/>
        <v>1</v>
      </c>
      <c r="O11" s="4">
        <f t="shared" si="9"/>
        <v>1</v>
      </c>
    </row>
    <row r="12" spans="1:18" x14ac:dyDescent="0.2">
      <c r="A12">
        <v>11</v>
      </c>
      <c r="B12" t="s">
        <v>13</v>
      </c>
      <c r="C12">
        <v>18</v>
      </c>
      <c r="D12">
        <v>10</v>
      </c>
      <c r="E12">
        <v>0</v>
      </c>
      <c r="F12">
        <f t="shared" si="0"/>
        <v>0</v>
      </c>
      <c r="G12">
        <f t="shared" si="1"/>
        <v>2</v>
      </c>
      <c r="H12">
        <f t="shared" si="2"/>
        <v>2</v>
      </c>
      <c r="I12" s="5">
        <f t="shared" si="3"/>
        <v>0</v>
      </c>
      <c r="J12" t="e">
        <f t="shared" si="4"/>
        <v>#DIV/0!</v>
      </c>
      <c r="K12" s="4">
        <f t="shared" si="5"/>
        <v>0</v>
      </c>
      <c r="L12" s="4">
        <f t="shared" si="6"/>
        <v>0</v>
      </c>
      <c r="M12" s="4" t="e">
        <f t="shared" si="7"/>
        <v>#DIV/0!</v>
      </c>
      <c r="N12" s="4" t="str">
        <f t="shared" si="8"/>
        <v/>
      </c>
      <c r="O12" s="4" t="str">
        <f t="shared" si="9"/>
        <v/>
      </c>
      <c r="P12" s="1" t="s">
        <v>185</v>
      </c>
    </row>
    <row r="13" spans="1:18" x14ac:dyDescent="0.2">
      <c r="A13">
        <v>12</v>
      </c>
      <c r="B13" t="s">
        <v>14</v>
      </c>
      <c r="C13">
        <v>726</v>
      </c>
      <c r="D13">
        <v>327</v>
      </c>
      <c r="E13">
        <v>8</v>
      </c>
      <c r="F13">
        <f t="shared" si="0"/>
        <v>32</v>
      </c>
      <c r="G13">
        <f t="shared" si="1"/>
        <v>73</v>
      </c>
      <c r="H13">
        <f t="shared" si="2"/>
        <v>80</v>
      </c>
      <c r="I13" s="5">
        <f t="shared" si="3"/>
        <v>1.1019283746556474E-2</v>
      </c>
      <c r="J13">
        <f t="shared" si="4"/>
        <v>0.25</v>
      </c>
      <c r="K13" s="4">
        <f t="shared" si="5"/>
        <v>0.1095890410958904</v>
      </c>
      <c r="L13" s="4">
        <f t="shared" si="6"/>
        <v>0.1</v>
      </c>
      <c r="M13" s="4" t="b">
        <f t="shared" si="7"/>
        <v>1</v>
      </c>
      <c r="N13" s="4" t="str">
        <f t="shared" si="8"/>
        <v/>
      </c>
      <c r="O13" s="4" t="str">
        <f t="shared" si="9"/>
        <v/>
      </c>
      <c r="P13" s="1" t="s">
        <v>186</v>
      </c>
    </row>
    <row r="14" spans="1:18" x14ac:dyDescent="0.2">
      <c r="A14">
        <v>13</v>
      </c>
      <c r="B14" t="s">
        <v>15</v>
      </c>
      <c r="C14">
        <v>1388</v>
      </c>
      <c r="D14">
        <v>640</v>
      </c>
      <c r="E14">
        <v>124</v>
      </c>
      <c r="F14">
        <f t="shared" si="0"/>
        <v>496</v>
      </c>
      <c r="G14">
        <f t="shared" si="1"/>
        <v>139</v>
      </c>
      <c r="H14">
        <f t="shared" si="2"/>
        <v>250</v>
      </c>
      <c r="I14" s="5">
        <f t="shared" si="3"/>
        <v>8.9337175792507204E-2</v>
      </c>
      <c r="J14">
        <f t="shared" si="4"/>
        <v>0.25</v>
      </c>
      <c r="K14" s="4">
        <f t="shared" si="5"/>
        <v>0.8920863309352518</v>
      </c>
      <c r="L14" s="4">
        <f t="shared" si="6"/>
        <v>0.496</v>
      </c>
      <c r="M14" s="4" t="b">
        <f t="shared" si="7"/>
        <v>0</v>
      </c>
      <c r="N14" s="4" t="str">
        <f t="shared" si="8"/>
        <v/>
      </c>
      <c r="O14" s="4">
        <f t="shared" si="9"/>
        <v>1</v>
      </c>
      <c r="P14" s="1" t="s">
        <v>187</v>
      </c>
    </row>
    <row r="15" spans="1:18" x14ac:dyDescent="0.2">
      <c r="A15">
        <v>14</v>
      </c>
      <c r="B15" t="s">
        <v>16</v>
      </c>
      <c r="C15">
        <v>391</v>
      </c>
      <c r="D15">
        <v>237</v>
      </c>
      <c r="E15">
        <v>8</v>
      </c>
      <c r="F15">
        <f t="shared" si="0"/>
        <v>32</v>
      </c>
      <c r="G15">
        <f t="shared" si="1"/>
        <v>39</v>
      </c>
      <c r="H15">
        <f t="shared" si="2"/>
        <v>46</v>
      </c>
      <c r="I15" s="5">
        <f t="shared" si="3"/>
        <v>2.0460358056265986E-2</v>
      </c>
      <c r="J15">
        <f t="shared" si="4"/>
        <v>0.25</v>
      </c>
      <c r="K15" s="4">
        <f t="shared" si="5"/>
        <v>0.20512820512820512</v>
      </c>
      <c r="L15" s="4">
        <f t="shared" si="6"/>
        <v>0.17391304347826086</v>
      </c>
      <c r="M15" s="4" t="b">
        <f t="shared" si="7"/>
        <v>1</v>
      </c>
      <c r="N15" s="4" t="str">
        <f t="shared" si="8"/>
        <v/>
      </c>
      <c r="O15" s="4" t="str">
        <f t="shared" si="9"/>
        <v/>
      </c>
      <c r="P15" s="1" t="s">
        <v>188</v>
      </c>
    </row>
    <row r="16" spans="1:18" x14ac:dyDescent="0.2">
      <c r="A16">
        <v>15</v>
      </c>
      <c r="B16" t="s">
        <v>17</v>
      </c>
      <c r="C16">
        <v>7314</v>
      </c>
      <c r="D16">
        <v>3778</v>
      </c>
      <c r="E16">
        <v>203</v>
      </c>
      <c r="F16">
        <f t="shared" si="0"/>
        <v>812</v>
      </c>
      <c r="G16">
        <f t="shared" si="1"/>
        <v>731</v>
      </c>
      <c r="H16">
        <f t="shared" si="2"/>
        <v>914</v>
      </c>
      <c r="I16" s="5">
        <f t="shared" si="3"/>
        <v>2.7754990429313644E-2</v>
      </c>
      <c r="J16">
        <f t="shared" si="4"/>
        <v>0.25</v>
      </c>
      <c r="K16" s="4">
        <f t="shared" si="5"/>
        <v>0.27770177838577292</v>
      </c>
      <c r="L16" s="4">
        <f t="shared" si="6"/>
        <v>0.22210065645514224</v>
      </c>
      <c r="M16" s="4" t="b">
        <f t="shared" si="7"/>
        <v>0</v>
      </c>
      <c r="N16" s="4" t="str">
        <f t="shared" si="8"/>
        <v/>
      </c>
      <c r="O16" s="4" t="str">
        <f t="shared" si="9"/>
        <v/>
      </c>
    </row>
    <row r="17" spans="1:15" x14ac:dyDescent="0.2">
      <c r="A17">
        <v>16</v>
      </c>
      <c r="B17" t="s">
        <v>18</v>
      </c>
      <c r="C17">
        <v>596</v>
      </c>
      <c r="D17">
        <v>247</v>
      </c>
      <c r="E17">
        <v>45</v>
      </c>
      <c r="F17">
        <f t="shared" si="0"/>
        <v>180</v>
      </c>
      <c r="G17">
        <f t="shared" si="1"/>
        <v>60</v>
      </c>
      <c r="H17">
        <f t="shared" si="2"/>
        <v>100</v>
      </c>
      <c r="I17" s="5">
        <f t="shared" si="3"/>
        <v>7.5503355704697989E-2</v>
      </c>
      <c r="J17">
        <f t="shared" si="4"/>
        <v>0.25</v>
      </c>
      <c r="K17" s="4">
        <f t="shared" si="5"/>
        <v>0.75</v>
      </c>
      <c r="L17" s="4">
        <f t="shared" si="6"/>
        <v>0.45</v>
      </c>
      <c r="M17" s="4" t="b">
        <f t="shared" si="7"/>
        <v>0</v>
      </c>
      <c r="N17" s="4" t="str">
        <f t="shared" si="8"/>
        <v/>
      </c>
      <c r="O17" s="4">
        <f t="shared" si="9"/>
        <v>1</v>
      </c>
    </row>
    <row r="18" spans="1:15" x14ac:dyDescent="0.2">
      <c r="A18">
        <v>17</v>
      </c>
      <c r="B18" t="s">
        <v>19</v>
      </c>
      <c r="C18">
        <v>1236</v>
      </c>
      <c r="D18">
        <v>492</v>
      </c>
      <c r="E18">
        <v>47</v>
      </c>
      <c r="F18">
        <f t="shared" si="0"/>
        <v>188</v>
      </c>
      <c r="G18">
        <f t="shared" si="1"/>
        <v>124</v>
      </c>
      <c r="H18">
        <f t="shared" si="2"/>
        <v>166</v>
      </c>
      <c r="I18" s="5">
        <f t="shared" si="3"/>
        <v>3.802588996763754E-2</v>
      </c>
      <c r="J18">
        <f t="shared" si="4"/>
        <v>0.25</v>
      </c>
      <c r="K18" s="4">
        <f t="shared" si="5"/>
        <v>0.37903225806451613</v>
      </c>
      <c r="L18" s="4">
        <f t="shared" si="6"/>
        <v>0.28313253012048195</v>
      </c>
      <c r="M18" s="4" t="b">
        <f t="shared" si="7"/>
        <v>0</v>
      </c>
      <c r="N18" s="4" t="str">
        <f t="shared" si="8"/>
        <v/>
      </c>
      <c r="O18" s="4" t="str">
        <f t="shared" si="9"/>
        <v/>
      </c>
    </row>
    <row r="19" spans="1:15" x14ac:dyDescent="0.2">
      <c r="A19">
        <v>18</v>
      </c>
      <c r="B19" t="s">
        <v>20</v>
      </c>
      <c r="C19">
        <v>106</v>
      </c>
      <c r="D19">
        <v>44</v>
      </c>
      <c r="E19">
        <v>1</v>
      </c>
      <c r="F19">
        <f t="shared" si="0"/>
        <v>4</v>
      </c>
      <c r="G19">
        <f t="shared" si="1"/>
        <v>11</v>
      </c>
      <c r="H19">
        <f t="shared" si="2"/>
        <v>12</v>
      </c>
      <c r="I19" s="5">
        <f t="shared" si="3"/>
        <v>9.433962264150943E-3</v>
      </c>
      <c r="J19">
        <f t="shared" si="4"/>
        <v>0.25</v>
      </c>
      <c r="K19" s="4">
        <f t="shared" si="5"/>
        <v>9.0909090909090912E-2</v>
      </c>
      <c r="L19" s="4">
        <f t="shared" si="6"/>
        <v>8.3333333333333329E-2</v>
      </c>
      <c r="M19" s="4" t="b">
        <f t="shared" si="7"/>
        <v>1</v>
      </c>
      <c r="N19" s="4" t="str">
        <f t="shared" si="8"/>
        <v/>
      </c>
      <c r="O19" s="4" t="str">
        <f t="shared" si="9"/>
        <v/>
      </c>
    </row>
    <row r="20" spans="1:15" x14ac:dyDescent="0.2">
      <c r="A20">
        <v>19</v>
      </c>
      <c r="B20" t="s">
        <v>21</v>
      </c>
      <c r="C20">
        <v>54</v>
      </c>
      <c r="D20">
        <v>39</v>
      </c>
      <c r="E20">
        <v>0</v>
      </c>
      <c r="F20">
        <f t="shared" si="0"/>
        <v>0</v>
      </c>
      <c r="G20">
        <f t="shared" si="1"/>
        <v>5</v>
      </c>
      <c r="H20">
        <f t="shared" si="2"/>
        <v>5</v>
      </c>
      <c r="I20" s="5">
        <f t="shared" si="3"/>
        <v>0</v>
      </c>
      <c r="J20" t="e">
        <f t="shared" si="4"/>
        <v>#DIV/0!</v>
      </c>
      <c r="K20" s="4">
        <f t="shared" si="5"/>
        <v>0</v>
      </c>
      <c r="L20" s="4">
        <f t="shared" si="6"/>
        <v>0</v>
      </c>
      <c r="M20" s="4" t="e">
        <f t="shared" si="7"/>
        <v>#DIV/0!</v>
      </c>
      <c r="N20" s="4" t="str">
        <f t="shared" si="8"/>
        <v/>
      </c>
      <c r="O20" s="4" t="str">
        <f t="shared" si="9"/>
        <v/>
      </c>
    </row>
    <row r="21" spans="1:15" x14ac:dyDescent="0.2">
      <c r="A21">
        <v>20</v>
      </c>
      <c r="B21" t="s">
        <v>22</v>
      </c>
      <c r="C21">
        <v>179</v>
      </c>
      <c r="D21">
        <v>84</v>
      </c>
      <c r="E21">
        <v>8</v>
      </c>
      <c r="F21">
        <f t="shared" si="0"/>
        <v>32</v>
      </c>
      <c r="G21">
        <f t="shared" si="1"/>
        <v>18</v>
      </c>
      <c r="H21">
        <f t="shared" si="2"/>
        <v>25</v>
      </c>
      <c r="I21" s="5">
        <f t="shared" si="3"/>
        <v>4.4692737430167599E-2</v>
      </c>
      <c r="J21">
        <f t="shared" si="4"/>
        <v>0.25</v>
      </c>
      <c r="K21" s="4">
        <f t="shared" si="5"/>
        <v>0.44444444444444442</v>
      </c>
      <c r="L21" s="4">
        <f t="shared" si="6"/>
        <v>0.32</v>
      </c>
      <c r="M21" s="4" t="b">
        <f t="shared" si="7"/>
        <v>0</v>
      </c>
      <c r="N21" s="4" t="str">
        <f t="shared" si="8"/>
        <v/>
      </c>
      <c r="O21" s="4" t="str">
        <f t="shared" si="9"/>
        <v/>
      </c>
    </row>
    <row r="22" spans="1:15" x14ac:dyDescent="0.2">
      <c r="A22">
        <v>21</v>
      </c>
      <c r="B22" t="s">
        <v>23</v>
      </c>
      <c r="C22">
        <v>8790</v>
      </c>
      <c r="D22">
        <v>3791</v>
      </c>
      <c r="E22">
        <v>355</v>
      </c>
      <c r="F22">
        <f t="shared" si="0"/>
        <v>1420</v>
      </c>
      <c r="G22">
        <f t="shared" si="1"/>
        <v>879</v>
      </c>
      <c r="H22">
        <f t="shared" si="2"/>
        <v>1199</v>
      </c>
      <c r="I22" s="5">
        <f t="shared" si="3"/>
        <v>4.0386803185437997E-2</v>
      </c>
      <c r="J22">
        <f t="shared" si="4"/>
        <v>0.25</v>
      </c>
      <c r="K22" s="4">
        <f t="shared" si="5"/>
        <v>0.40386803185437997</v>
      </c>
      <c r="L22" s="4">
        <f t="shared" si="6"/>
        <v>0.29608006672226855</v>
      </c>
      <c r="M22" s="4" t="b">
        <f t="shared" si="7"/>
        <v>0</v>
      </c>
      <c r="N22" s="4" t="str">
        <f t="shared" si="8"/>
        <v/>
      </c>
      <c r="O22" s="4" t="str">
        <f t="shared" si="9"/>
        <v/>
      </c>
    </row>
    <row r="23" spans="1:15" x14ac:dyDescent="0.2">
      <c r="A23">
        <v>22</v>
      </c>
      <c r="B23" t="s">
        <v>24</v>
      </c>
      <c r="C23">
        <v>67</v>
      </c>
      <c r="D23">
        <v>41</v>
      </c>
      <c r="E23">
        <v>4</v>
      </c>
      <c r="F23">
        <f t="shared" si="0"/>
        <v>16</v>
      </c>
      <c r="G23">
        <f t="shared" si="1"/>
        <v>7</v>
      </c>
      <c r="H23">
        <f t="shared" si="2"/>
        <v>10</v>
      </c>
      <c r="I23" s="5">
        <f t="shared" si="3"/>
        <v>5.9701492537313432E-2</v>
      </c>
      <c r="J23">
        <f t="shared" si="4"/>
        <v>0.25</v>
      </c>
      <c r="K23" s="4">
        <f t="shared" si="5"/>
        <v>0.5714285714285714</v>
      </c>
      <c r="L23" s="4">
        <f t="shared" si="6"/>
        <v>0.4</v>
      </c>
      <c r="M23" s="4" t="b">
        <f t="shared" si="7"/>
        <v>0</v>
      </c>
      <c r="N23" s="4" t="str">
        <f t="shared" si="8"/>
        <v/>
      </c>
      <c r="O23" s="4">
        <f t="shared" si="9"/>
        <v>1</v>
      </c>
    </row>
    <row r="24" spans="1:15" x14ac:dyDescent="0.2">
      <c r="A24">
        <v>23</v>
      </c>
      <c r="B24" t="s">
        <v>25</v>
      </c>
      <c r="C24">
        <v>592</v>
      </c>
      <c r="D24">
        <v>326</v>
      </c>
      <c r="E24">
        <v>107</v>
      </c>
      <c r="F24">
        <f t="shared" si="0"/>
        <v>428</v>
      </c>
      <c r="G24">
        <f t="shared" si="1"/>
        <v>59</v>
      </c>
      <c r="H24">
        <f t="shared" si="2"/>
        <v>156</v>
      </c>
      <c r="I24" s="5">
        <f t="shared" si="3"/>
        <v>0.18074324324324326</v>
      </c>
      <c r="J24">
        <f t="shared" si="4"/>
        <v>0.25</v>
      </c>
      <c r="K24" s="4">
        <f t="shared" si="5"/>
        <v>1.8135593220338984</v>
      </c>
      <c r="L24" s="4">
        <f t="shared" si="6"/>
        <v>0.6858974358974359</v>
      </c>
      <c r="M24" s="4" t="b">
        <f t="shared" si="7"/>
        <v>0</v>
      </c>
      <c r="N24" s="4">
        <f t="shared" si="8"/>
        <v>1</v>
      </c>
      <c r="O24" s="4">
        <f t="shared" si="9"/>
        <v>1</v>
      </c>
    </row>
    <row r="25" spans="1:15" x14ac:dyDescent="0.2">
      <c r="A25">
        <v>24</v>
      </c>
      <c r="B25" t="s">
        <v>26</v>
      </c>
      <c r="C25">
        <v>197</v>
      </c>
      <c r="D25">
        <v>109</v>
      </c>
      <c r="E25">
        <v>4</v>
      </c>
      <c r="F25">
        <f t="shared" si="0"/>
        <v>16</v>
      </c>
      <c r="G25">
        <f t="shared" si="1"/>
        <v>20</v>
      </c>
      <c r="H25">
        <f t="shared" si="2"/>
        <v>23</v>
      </c>
      <c r="I25" s="5">
        <f t="shared" si="3"/>
        <v>2.030456852791878E-2</v>
      </c>
      <c r="J25">
        <f t="shared" si="4"/>
        <v>0.25</v>
      </c>
      <c r="K25" s="4">
        <f t="shared" si="5"/>
        <v>0.2</v>
      </c>
      <c r="L25" s="4">
        <f t="shared" si="6"/>
        <v>0.17391304347826086</v>
      </c>
      <c r="M25" s="4" t="b">
        <f t="shared" si="7"/>
        <v>1</v>
      </c>
      <c r="N25" s="4" t="str">
        <f t="shared" si="8"/>
        <v/>
      </c>
      <c r="O25" s="4" t="str">
        <f t="shared" si="9"/>
        <v/>
      </c>
    </row>
    <row r="26" spans="1:15" x14ac:dyDescent="0.2">
      <c r="A26">
        <v>25</v>
      </c>
      <c r="B26" t="s">
        <v>27</v>
      </c>
      <c r="C26">
        <v>273</v>
      </c>
      <c r="D26">
        <v>145</v>
      </c>
      <c r="E26">
        <v>13</v>
      </c>
      <c r="F26">
        <f t="shared" si="0"/>
        <v>52</v>
      </c>
      <c r="G26">
        <f t="shared" si="1"/>
        <v>27</v>
      </c>
      <c r="H26">
        <f t="shared" si="2"/>
        <v>39</v>
      </c>
      <c r="I26" s="5">
        <f t="shared" si="3"/>
        <v>4.7619047619047616E-2</v>
      </c>
      <c r="J26">
        <f t="shared" si="4"/>
        <v>0.25</v>
      </c>
      <c r="K26" s="4">
        <f t="shared" si="5"/>
        <v>0.48148148148148145</v>
      </c>
      <c r="L26" s="4">
        <f t="shared" si="6"/>
        <v>0.33333333333333331</v>
      </c>
      <c r="M26" s="4" t="b">
        <f t="shared" si="7"/>
        <v>0</v>
      </c>
      <c r="N26" s="4" t="str">
        <f t="shared" si="8"/>
        <v/>
      </c>
      <c r="O26" s="4" t="str">
        <f t="shared" si="9"/>
        <v/>
      </c>
    </row>
    <row r="27" spans="1:15" x14ac:dyDescent="0.2">
      <c r="A27">
        <v>26</v>
      </c>
      <c r="B27" t="s">
        <v>28</v>
      </c>
      <c r="C27">
        <v>404</v>
      </c>
      <c r="D27">
        <v>240</v>
      </c>
      <c r="E27">
        <v>12</v>
      </c>
      <c r="F27">
        <f t="shared" si="0"/>
        <v>48</v>
      </c>
      <c r="G27">
        <f t="shared" si="1"/>
        <v>40</v>
      </c>
      <c r="H27">
        <f t="shared" si="2"/>
        <v>51</v>
      </c>
      <c r="I27" s="5">
        <f t="shared" si="3"/>
        <v>2.9702970297029702E-2</v>
      </c>
      <c r="J27">
        <f t="shared" si="4"/>
        <v>0.25</v>
      </c>
      <c r="K27" s="4">
        <f t="shared" si="5"/>
        <v>0.3</v>
      </c>
      <c r="L27" s="4">
        <f t="shared" si="6"/>
        <v>0.23529411764705882</v>
      </c>
      <c r="M27" s="4" t="b">
        <f t="shared" si="7"/>
        <v>0</v>
      </c>
      <c r="N27" s="4" t="str">
        <f t="shared" si="8"/>
        <v/>
      </c>
      <c r="O27" s="4" t="str">
        <f t="shared" si="9"/>
        <v/>
      </c>
    </row>
    <row r="28" spans="1:15" x14ac:dyDescent="0.2">
      <c r="A28">
        <v>27</v>
      </c>
      <c r="B28" t="s">
        <v>29</v>
      </c>
      <c r="C28">
        <v>466</v>
      </c>
      <c r="D28">
        <v>188</v>
      </c>
      <c r="E28">
        <v>16</v>
      </c>
      <c r="F28">
        <f t="shared" si="0"/>
        <v>64</v>
      </c>
      <c r="G28">
        <f t="shared" si="1"/>
        <v>47</v>
      </c>
      <c r="H28">
        <f t="shared" si="2"/>
        <v>61</v>
      </c>
      <c r="I28" s="5">
        <f t="shared" si="3"/>
        <v>3.4334763948497854E-2</v>
      </c>
      <c r="J28">
        <f t="shared" si="4"/>
        <v>0.25</v>
      </c>
      <c r="K28" s="4">
        <f t="shared" si="5"/>
        <v>0.34042553191489361</v>
      </c>
      <c r="L28" s="4">
        <f t="shared" si="6"/>
        <v>0.26229508196721313</v>
      </c>
      <c r="M28" s="4" t="b">
        <f t="shared" si="7"/>
        <v>0</v>
      </c>
      <c r="N28" s="4" t="str">
        <f t="shared" si="8"/>
        <v/>
      </c>
      <c r="O28" s="4" t="str">
        <f t="shared" si="9"/>
        <v/>
      </c>
    </row>
    <row r="29" spans="1:15" x14ac:dyDescent="0.2">
      <c r="A29">
        <v>28</v>
      </c>
      <c r="B29" t="s">
        <v>30</v>
      </c>
      <c r="C29">
        <v>60</v>
      </c>
      <c r="D29">
        <v>27</v>
      </c>
      <c r="E29">
        <v>6</v>
      </c>
      <c r="F29">
        <f t="shared" si="0"/>
        <v>24</v>
      </c>
      <c r="G29">
        <f t="shared" si="1"/>
        <v>6</v>
      </c>
      <c r="H29">
        <f t="shared" si="2"/>
        <v>11</v>
      </c>
      <c r="I29" s="5">
        <f t="shared" si="3"/>
        <v>0.1</v>
      </c>
      <c r="J29">
        <f t="shared" si="4"/>
        <v>0.25</v>
      </c>
      <c r="K29" s="4">
        <f t="shared" si="5"/>
        <v>1</v>
      </c>
      <c r="L29" s="4">
        <f t="shared" si="6"/>
        <v>0.54545454545454541</v>
      </c>
      <c r="M29" s="4" t="b">
        <f t="shared" si="7"/>
        <v>0</v>
      </c>
      <c r="N29" s="4">
        <f t="shared" si="8"/>
        <v>1</v>
      </c>
      <c r="O29" s="4">
        <f t="shared" si="9"/>
        <v>1</v>
      </c>
    </row>
    <row r="30" spans="1:15" x14ac:dyDescent="0.2">
      <c r="A30">
        <v>29</v>
      </c>
      <c r="B30" t="s">
        <v>31</v>
      </c>
      <c r="C30">
        <v>1757</v>
      </c>
      <c r="D30">
        <v>804</v>
      </c>
      <c r="E30">
        <v>48</v>
      </c>
      <c r="F30">
        <f t="shared" si="0"/>
        <v>192</v>
      </c>
      <c r="G30">
        <f t="shared" si="1"/>
        <v>176</v>
      </c>
      <c r="H30">
        <f t="shared" si="2"/>
        <v>219</v>
      </c>
      <c r="I30" s="5">
        <f t="shared" si="3"/>
        <v>2.7319294251565169E-2</v>
      </c>
      <c r="J30">
        <f t="shared" si="4"/>
        <v>0.25</v>
      </c>
      <c r="K30" s="4">
        <f t="shared" si="5"/>
        <v>0.27272727272727271</v>
      </c>
      <c r="L30" s="4">
        <f t="shared" si="6"/>
        <v>0.21917808219178081</v>
      </c>
      <c r="M30" s="4" t="b">
        <f t="shared" si="7"/>
        <v>0</v>
      </c>
      <c r="N30" s="4" t="str">
        <f t="shared" si="8"/>
        <v/>
      </c>
      <c r="O30" s="4" t="str">
        <f t="shared" si="9"/>
        <v/>
      </c>
    </row>
    <row r="31" spans="1:15" x14ac:dyDescent="0.2">
      <c r="A31">
        <v>30</v>
      </c>
      <c r="B31" t="s">
        <v>32</v>
      </c>
      <c r="C31">
        <v>125</v>
      </c>
      <c r="D31">
        <v>75</v>
      </c>
      <c r="E31">
        <v>13</v>
      </c>
      <c r="F31">
        <f t="shared" si="0"/>
        <v>52</v>
      </c>
      <c r="G31">
        <f t="shared" si="1"/>
        <v>13</v>
      </c>
      <c r="H31">
        <f t="shared" si="2"/>
        <v>24</v>
      </c>
      <c r="I31" s="5">
        <f t="shared" si="3"/>
        <v>0.104</v>
      </c>
      <c r="J31">
        <f t="shared" si="4"/>
        <v>0.25</v>
      </c>
      <c r="K31" s="4">
        <f t="shared" si="5"/>
        <v>1</v>
      </c>
      <c r="L31" s="4">
        <f t="shared" si="6"/>
        <v>0.54166666666666663</v>
      </c>
      <c r="M31" s="4" t="b">
        <f t="shared" si="7"/>
        <v>0</v>
      </c>
      <c r="N31" s="4">
        <f t="shared" si="8"/>
        <v>1</v>
      </c>
      <c r="O31" s="4">
        <f t="shared" si="9"/>
        <v>1</v>
      </c>
    </row>
    <row r="32" spans="1:15" x14ac:dyDescent="0.2">
      <c r="A32">
        <v>31</v>
      </c>
      <c r="B32" t="s">
        <v>33</v>
      </c>
      <c r="C32">
        <v>78</v>
      </c>
      <c r="D32">
        <v>48</v>
      </c>
      <c r="E32">
        <v>0</v>
      </c>
      <c r="F32">
        <f t="shared" si="0"/>
        <v>0</v>
      </c>
      <c r="G32">
        <f t="shared" si="1"/>
        <v>8</v>
      </c>
      <c r="H32">
        <f t="shared" si="2"/>
        <v>8</v>
      </c>
      <c r="I32" s="5">
        <f t="shared" si="3"/>
        <v>0</v>
      </c>
      <c r="J32" t="e">
        <f t="shared" si="4"/>
        <v>#DIV/0!</v>
      </c>
      <c r="K32" s="4">
        <f t="shared" si="5"/>
        <v>0</v>
      </c>
      <c r="L32" s="4">
        <f t="shared" si="6"/>
        <v>0</v>
      </c>
      <c r="M32" s="4" t="e">
        <f t="shared" si="7"/>
        <v>#DIV/0!</v>
      </c>
      <c r="N32" s="4" t="str">
        <f t="shared" si="8"/>
        <v/>
      </c>
      <c r="O32" s="4" t="str">
        <f t="shared" si="9"/>
        <v/>
      </c>
    </row>
    <row r="33" spans="1:15" x14ac:dyDescent="0.2">
      <c r="A33">
        <v>32</v>
      </c>
      <c r="B33" t="s">
        <v>34</v>
      </c>
      <c r="C33">
        <v>447</v>
      </c>
      <c r="D33">
        <v>200</v>
      </c>
      <c r="E33">
        <v>34</v>
      </c>
      <c r="F33">
        <f t="shared" si="0"/>
        <v>136</v>
      </c>
      <c r="G33">
        <f t="shared" si="1"/>
        <v>45</v>
      </c>
      <c r="H33">
        <f t="shared" si="2"/>
        <v>75</v>
      </c>
      <c r="I33" s="5">
        <f t="shared" si="3"/>
        <v>7.6062639821029079E-2</v>
      </c>
      <c r="J33">
        <f t="shared" si="4"/>
        <v>0.25</v>
      </c>
      <c r="K33" s="4">
        <f t="shared" si="5"/>
        <v>0.75555555555555554</v>
      </c>
      <c r="L33" s="4">
        <f t="shared" si="6"/>
        <v>0.45333333333333331</v>
      </c>
      <c r="M33" s="4" t="b">
        <f t="shared" si="7"/>
        <v>0</v>
      </c>
      <c r="N33" s="4" t="str">
        <f t="shared" si="8"/>
        <v/>
      </c>
      <c r="O33" s="4">
        <f t="shared" si="9"/>
        <v>1</v>
      </c>
    </row>
    <row r="34" spans="1:15" x14ac:dyDescent="0.2">
      <c r="A34">
        <v>33</v>
      </c>
      <c r="B34" t="s">
        <v>35</v>
      </c>
      <c r="C34">
        <v>563</v>
      </c>
      <c r="D34">
        <v>334</v>
      </c>
      <c r="E34">
        <v>76</v>
      </c>
      <c r="F34">
        <f t="shared" si="0"/>
        <v>304</v>
      </c>
      <c r="G34">
        <f t="shared" si="1"/>
        <v>56</v>
      </c>
      <c r="H34">
        <f t="shared" si="2"/>
        <v>125</v>
      </c>
      <c r="I34" s="5">
        <f t="shared" si="3"/>
        <v>0.13499111900532859</v>
      </c>
      <c r="J34">
        <f t="shared" si="4"/>
        <v>0.25</v>
      </c>
      <c r="K34" s="4">
        <f t="shared" si="5"/>
        <v>1.3571428571428572</v>
      </c>
      <c r="L34" s="4">
        <f t="shared" si="6"/>
        <v>0.60799999999999998</v>
      </c>
      <c r="M34" s="4" t="b">
        <f t="shared" si="7"/>
        <v>0</v>
      </c>
      <c r="N34" s="4">
        <f t="shared" si="8"/>
        <v>1</v>
      </c>
      <c r="O34" s="4">
        <f t="shared" si="9"/>
        <v>1</v>
      </c>
    </row>
    <row r="35" spans="1:15" x14ac:dyDescent="0.2">
      <c r="A35">
        <v>34</v>
      </c>
      <c r="B35" t="s">
        <v>36</v>
      </c>
      <c r="C35">
        <v>109</v>
      </c>
      <c r="D35">
        <v>53</v>
      </c>
      <c r="E35">
        <v>1</v>
      </c>
      <c r="F35">
        <f t="shared" ref="F35:F66" si="10">E35*4</f>
        <v>4</v>
      </c>
      <c r="G35">
        <f t="shared" ref="G35:G66" si="11">ROUND(0.1*C35, 0)</f>
        <v>11</v>
      </c>
      <c r="H35">
        <f t="shared" ref="H35:H66" si="12">E35+ROUND(0.1*(C35-E35),0)</f>
        <v>12</v>
      </c>
      <c r="I35" s="5">
        <f t="shared" ref="I35:I66" si="13">E35/C35</f>
        <v>9.1743119266055051E-3</v>
      </c>
      <c r="J35">
        <f t="shared" ref="J35:J66" si="14">E35/(F35)</f>
        <v>0.25</v>
      </c>
      <c r="K35" s="4">
        <f t="shared" ref="K35:K66" si="15">E35/G35</f>
        <v>9.0909090909090912E-2</v>
      </c>
      <c r="L35" s="4">
        <f t="shared" ref="L35:L66" si="16">E35/H35</f>
        <v>8.3333333333333329E-2</v>
      </c>
      <c r="M35" s="4" t="b">
        <f t="shared" ref="M35:M66" si="17">J35&gt;K35</f>
        <v>1</v>
      </c>
      <c r="N35" s="4" t="str">
        <f t="shared" ref="N35:N66" si="18">IF(AND(G35&gt;0,G35&lt;=E35),1,"")</f>
        <v/>
      </c>
      <c r="O35" s="4" t="str">
        <f t="shared" ref="O35:O66" si="19">IF(1-K35&lt;0.5,1,"")</f>
        <v/>
      </c>
    </row>
    <row r="36" spans="1:15" x14ac:dyDescent="0.2">
      <c r="A36">
        <v>35</v>
      </c>
      <c r="B36" t="s">
        <v>37</v>
      </c>
      <c r="C36">
        <v>4424</v>
      </c>
      <c r="D36">
        <v>2003</v>
      </c>
      <c r="E36">
        <v>108</v>
      </c>
      <c r="F36">
        <f t="shared" si="10"/>
        <v>432</v>
      </c>
      <c r="G36">
        <f t="shared" si="11"/>
        <v>442</v>
      </c>
      <c r="H36">
        <f t="shared" si="12"/>
        <v>540</v>
      </c>
      <c r="I36" s="5">
        <f t="shared" si="13"/>
        <v>2.4412296564195298E-2</v>
      </c>
      <c r="J36">
        <f t="shared" si="14"/>
        <v>0.25</v>
      </c>
      <c r="K36" s="4">
        <f t="shared" si="15"/>
        <v>0.24434389140271492</v>
      </c>
      <c r="L36" s="4">
        <f t="shared" si="16"/>
        <v>0.2</v>
      </c>
      <c r="M36" s="4" t="b">
        <f t="shared" si="17"/>
        <v>1</v>
      </c>
      <c r="N36" s="4" t="str">
        <f t="shared" si="18"/>
        <v/>
      </c>
      <c r="O36" s="4" t="str">
        <f t="shared" si="19"/>
        <v/>
      </c>
    </row>
    <row r="37" spans="1:15" x14ac:dyDescent="0.2">
      <c r="A37">
        <v>36</v>
      </c>
      <c r="B37" t="s">
        <v>38</v>
      </c>
      <c r="C37">
        <v>403</v>
      </c>
      <c r="D37">
        <v>181</v>
      </c>
      <c r="E37">
        <v>7</v>
      </c>
      <c r="F37">
        <f t="shared" si="10"/>
        <v>28</v>
      </c>
      <c r="G37">
        <f t="shared" si="11"/>
        <v>40</v>
      </c>
      <c r="H37">
        <f t="shared" si="12"/>
        <v>47</v>
      </c>
      <c r="I37" s="5">
        <f t="shared" si="13"/>
        <v>1.7369727047146403E-2</v>
      </c>
      <c r="J37">
        <f t="shared" si="14"/>
        <v>0.25</v>
      </c>
      <c r="K37" s="4">
        <f t="shared" si="15"/>
        <v>0.17499999999999999</v>
      </c>
      <c r="L37" s="4">
        <f t="shared" si="16"/>
        <v>0.14893617021276595</v>
      </c>
      <c r="M37" s="4" t="b">
        <f t="shared" si="17"/>
        <v>1</v>
      </c>
      <c r="N37" s="4" t="str">
        <f t="shared" si="18"/>
        <v/>
      </c>
      <c r="O37" s="4" t="str">
        <f t="shared" si="19"/>
        <v/>
      </c>
    </row>
    <row r="38" spans="1:15" x14ac:dyDescent="0.2">
      <c r="A38">
        <v>37</v>
      </c>
      <c r="B38" t="s">
        <v>39</v>
      </c>
      <c r="C38">
        <v>348</v>
      </c>
      <c r="D38">
        <v>195</v>
      </c>
      <c r="E38">
        <v>36</v>
      </c>
      <c r="F38">
        <f t="shared" si="10"/>
        <v>144</v>
      </c>
      <c r="G38">
        <f t="shared" si="11"/>
        <v>35</v>
      </c>
      <c r="H38">
        <f t="shared" si="12"/>
        <v>67</v>
      </c>
      <c r="I38" s="5">
        <f t="shared" si="13"/>
        <v>0.10344827586206896</v>
      </c>
      <c r="J38">
        <f t="shared" si="14"/>
        <v>0.25</v>
      </c>
      <c r="K38" s="4">
        <f t="shared" si="15"/>
        <v>1.0285714285714285</v>
      </c>
      <c r="L38" s="4">
        <f t="shared" si="16"/>
        <v>0.53731343283582089</v>
      </c>
      <c r="M38" s="4" t="b">
        <f t="shared" si="17"/>
        <v>0</v>
      </c>
      <c r="N38" s="4">
        <f t="shared" si="18"/>
        <v>1</v>
      </c>
      <c r="O38" s="4">
        <f t="shared" si="19"/>
        <v>1</v>
      </c>
    </row>
    <row r="39" spans="1:15" x14ac:dyDescent="0.2">
      <c r="A39">
        <v>38</v>
      </c>
      <c r="B39" t="s">
        <v>40</v>
      </c>
      <c r="C39">
        <v>1010</v>
      </c>
      <c r="D39">
        <v>488</v>
      </c>
      <c r="E39">
        <v>10</v>
      </c>
      <c r="F39">
        <f t="shared" si="10"/>
        <v>40</v>
      </c>
      <c r="G39">
        <f t="shared" si="11"/>
        <v>101</v>
      </c>
      <c r="H39">
        <f t="shared" si="12"/>
        <v>110</v>
      </c>
      <c r="I39" s="5">
        <f t="shared" si="13"/>
        <v>9.9009900990099011E-3</v>
      </c>
      <c r="J39">
        <f t="shared" si="14"/>
        <v>0.25</v>
      </c>
      <c r="K39" s="4">
        <f t="shared" si="15"/>
        <v>9.9009900990099015E-2</v>
      </c>
      <c r="L39" s="4">
        <f t="shared" si="16"/>
        <v>9.0909090909090912E-2</v>
      </c>
      <c r="M39" s="4" t="b">
        <f t="shared" si="17"/>
        <v>1</v>
      </c>
      <c r="N39" s="4" t="str">
        <f t="shared" si="18"/>
        <v/>
      </c>
      <c r="O39" s="4" t="str">
        <f t="shared" si="19"/>
        <v/>
      </c>
    </row>
    <row r="40" spans="1:15" x14ac:dyDescent="0.2">
      <c r="A40">
        <v>39</v>
      </c>
      <c r="B40" t="s">
        <v>41</v>
      </c>
      <c r="C40">
        <v>251</v>
      </c>
      <c r="D40">
        <v>144</v>
      </c>
      <c r="E40">
        <v>6</v>
      </c>
      <c r="F40">
        <f t="shared" si="10"/>
        <v>24</v>
      </c>
      <c r="G40">
        <f t="shared" si="11"/>
        <v>25</v>
      </c>
      <c r="H40">
        <f t="shared" si="12"/>
        <v>31</v>
      </c>
      <c r="I40" s="5">
        <f t="shared" si="13"/>
        <v>2.3904382470119521E-2</v>
      </c>
      <c r="J40">
        <f t="shared" si="14"/>
        <v>0.25</v>
      </c>
      <c r="K40" s="4">
        <f t="shared" si="15"/>
        <v>0.24</v>
      </c>
      <c r="L40" s="4">
        <f t="shared" si="16"/>
        <v>0.19354838709677419</v>
      </c>
      <c r="M40" s="4" t="b">
        <f t="shared" si="17"/>
        <v>1</v>
      </c>
      <c r="N40" s="4" t="str">
        <f t="shared" si="18"/>
        <v/>
      </c>
      <c r="O40" s="4" t="str">
        <f t="shared" si="19"/>
        <v/>
      </c>
    </row>
    <row r="41" spans="1:15" x14ac:dyDescent="0.2">
      <c r="A41">
        <v>40</v>
      </c>
      <c r="B41" t="s">
        <v>42</v>
      </c>
      <c r="C41">
        <v>145</v>
      </c>
      <c r="D41">
        <v>87</v>
      </c>
      <c r="E41">
        <v>6</v>
      </c>
      <c r="F41">
        <f t="shared" si="10"/>
        <v>24</v>
      </c>
      <c r="G41">
        <f t="shared" si="11"/>
        <v>15</v>
      </c>
      <c r="H41">
        <f t="shared" si="12"/>
        <v>20</v>
      </c>
      <c r="I41" s="5">
        <f t="shared" si="13"/>
        <v>4.1379310344827586E-2</v>
      </c>
      <c r="J41">
        <f t="shared" si="14"/>
        <v>0.25</v>
      </c>
      <c r="K41" s="4">
        <f t="shared" si="15"/>
        <v>0.4</v>
      </c>
      <c r="L41" s="4">
        <f t="shared" si="16"/>
        <v>0.3</v>
      </c>
      <c r="M41" s="4" t="b">
        <f t="shared" si="17"/>
        <v>0</v>
      </c>
      <c r="N41" s="4" t="str">
        <f t="shared" si="18"/>
        <v/>
      </c>
      <c r="O41" s="4" t="str">
        <f t="shared" si="19"/>
        <v/>
      </c>
    </row>
    <row r="42" spans="1:15" x14ac:dyDescent="0.2">
      <c r="A42">
        <v>41</v>
      </c>
      <c r="B42" t="s">
        <v>43</v>
      </c>
      <c r="C42">
        <v>810</v>
      </c>
      <c r="D42">
        <v>524</v>
      </c>
      <c r="E42">
        <v>65</v>
      </c>
      <c r="F42">
        <f t="shared" si="10"/>
        <v>260</v>
      </c>
      <c r="G42">
        <f t="shared" si="11"/>
        <v>81</v>
      </c>
      <c r="H42">
        <f t="shared" si="12"/>
        <v>140</v>
      </c>
      <c r="I42" s="5">
        <f t="shared" si="13"/>
        <v>8.0246913580246909E-2</v>
      </c>
      <c r="J42">
        <f t="shared" si="14"/>
        <v>0.25</v>
      </c>
      <c r="K42" s="4">
        <f t="shared" si="15"/>
        <v>0.80246913580246915</v>
      </c>
      <c r="L42" s="4">
        <f t="shared" si="16"/>
        <v>0.4642857142857143</v>
      </c>
      <c r="M42" s="4" t="b">
        <f t="shared" si="17"/>
        <v>0</v>
      </c>
      <c r="N42" s="4" t="str">
        <f t="shared" si="18"/>
        <v/>
      </c>
      <c r="O42" s="4">
        <f t="shared" si="19"/>
        <v>1</v>
      </c>
    </row>
    <row r="43" spans="1:15" x14ac:dyDescent="0.2">
      <c r="A43">
        <v>42</v>
      </c>
      <c r="B43" t="s">
        <v>44</v>
      </c>
      <c r="C43">
        <v>79</v>
      </c>
      <c r="D43">
        <v>17</v>
      </c>
      <c r="E43">
        <v>0</v>
      </c>
      <c r="F43">
        <f t="shared" si="10"/>
        <v>0</v>
      </c>
      <c r="G43">
        <f t="shared" si="11"/>
        <v>8</v>
      </c>
      <c r="H43">
        <f t="shared" si="12"/>
        <v>8</v>
      </c>
      <c r="I43" s="5">
        <f t="shared" si="13"/>
        <v>0</v>
      </c>
      <c r="J43" t="e">
        <f t="shared" si="14"/>
        <v>#DIV/0!</v>
      </c>
      <c r="K43" s="4">
        <f t="shared" si="15"/>
        <v>0</v>
      </c>
      <c r="L43" s="4">
        <f t="shared" si="16"/>
        <v>0</v>
      </c>
      <c r="M43" s="4" t="e">
        <f t="shared" si="17"/>
        <v>#DIV/0!</v>
      </c>
      <c r="N43" s="4" t="str">
        <f t="shared" si="18"/>
        <v/>
      </c>
      <c r="O43" s="4" t="str">
        <f t="shared" si="19"/>
        <v/>
      </c>
    </row>
    <row r="44" spans="1:15" x14ac:dyDescent="0.2">
      <c r="A44">
        <v>43</v>
      </c>
      <c r="B44" t="s">
        <v>45</v>
      </c>
      <c r="C44">
        <v>219</v>
      </c>
      <c r="D44">
        <v>84</v>
      </c>
      <c r="E44">
        <v>6</v>
      </c>
      <c r="F44">
        <f t="shared" si="10"/>
        <v>24</v>
      </c>
      <c r="G44">
        <f t="shared" si="11"/>
        <v>22</v>
      </c>
      <c r="H44">
        <f t="shared" si="12"/>
        <v>27</v>
      </c>
      <c r="I44" s="5">
        <f t="shared" si="13"/>
        <v>2.7397260273972601E-2</v>
      </c>
      <c r="J44">
        <f t="shared" si="14"/>
        <v>0.25</v>
      </c>
      <c r="K44" s="4">
        <f t="shared" si="15"/>
        <v>0.27272727272727271</v>
      </c>
      <c r="L44" s="4">
        <f t="shared" si="16"/>
        <v>0.22222222222222221</v>
      </c>
      <c r="M44" s="4" t="b">
        <f t="shared" si="17"/>
        <v>0</v>
      </c>
      <c r="N44" s="4" t="str">
        <f t="shared" si="18"/>
        <v/>
      </c>
      <c r="O44" s="4" t="str">
        <f t="shared" si="19"/>
        <v/>
      </c>
    </row>
    <row r="45" spans="1:15" x14ac:dyDescent="0.2">
      <c r="A45">
        <v>44</v>
      </c>
      <c r="B45" t="s">
        <v>46</v>
      </c>
      <c r="C45">
        <v>58</v>
      </c>
      <c r="D45">
        <v>25</v>
      </c>
      <c r="E45">
        <v>0</v>
      </c>
      <c r="F45">
        <f t="shared" si="10"/>
        <v>0</v>
      </c>
      <c r="G45">
        <f t="shared" si="11"/>
        <v>6</v>
      </c>
      <c r="H45">
        <f t="shared" si="12"/>
        <v>6</v>
      </c>
      <c r="I45" s="5">
        <f t="shared" si="13"/>
        <v>0</v>
      </c>
      <c r="J45" t="e">
        <f t="shared" si="14"/>
        <v>#DIV/0!</v>
      </c>
      <c r="K45" s="4">
        <f t="shared" si="15"/>
        <v>0</v>
      </c>
      <c r="L45" s="4">
        <f t="shared" si="16"/>
        <v>0</v>
      </c>
      <c r="M45" s="4" t="e">
        <f t="shared" si="17"/>
        <v>#DIV/0!</v>
      </c>
      <c r="N45" s="4" t="str">
        <f t="shared" si="18"/>
        <v/>
      </c>
      <c r="O45" s="4" t="str">
        <f t="shared" si="19"/>
        <v/>
      </c>
    </row>
    <row r="46" spans="1:15" x14ac:dyDescent="0.2">
      <c r="A46">
        <v>45</v>
      </c>
      <c r="B46" t="s">
        <v>47</v>
      </c>
      <c r="C46">
        <v>30</v>
      </c>
      <c r="D46">
        <v>11</v>
      </c>
      <c r="E46">
        <v>0</v>
      </c>
      <c r="F46">
        <f t="shared" si="10"/>
        <v>0</v>
      </c>
      <c r="G46">
        <f t="shared" si="11"/>
        <v>3</v>
      </c>
      <c r="H46">
        <f t="shared" si="12"/>
        <v>3</v>
      </c>
      <c r="I46" s="5">
        <f t="shared" si="13"/>
        <v>0</v>
      </c>
      <c r="J46" t="e">
        <f t="shared" si="14"/>
        <v>#DIV/0!</v>
      </c>
      <c r="K46" s="4">
        <f t="shared" si="15"/>
        <v>0</v>
      </c>
      <c r="L46" s="4">
        <f t="shared" si="16"/>
        <v>0</v>
      </c>
      <c r="M46" s="4" t="e">
        <f t="shared" si="17"/>
        <v>#DIV/0!</v>
      </c>
      <c r="N46" s="4" t="str">
        <f t="shared" si="18"/>
        <v/>
      </c>
      <c r="O46" s="4" t="str">
        <f t="shared" si="19"/>
        <v/>
      </c>
    </row>
    <row r="47" spans="1:15" x14ac:dyDescent="0.2">
      <c r="A47">
        <v>46</v>
      </c>
      <c r="B47" t="s">
        <v>48</v>
      </c>
      <c r="C47">
        <v>911</v>
      </c>
      <c r="D47">
        <v>493</v>
      </c>
      <c r="E47">
        <v>52</v>
      </c>
      <c r="F47">
        <f t="shared" si="10"/>
        <v>208</v>
      </c>
      <c r="G47">
        <f t="shared" si="11"/>
        <v>91</v>
      </c>
      <c r="H47">
        <f t="shared" si="12"/>
        <v>138</v>
      </c>
      <c r="I47" s="5">
        <f t="shared" si="13"/>
        <v>5.7080131723380903E-2</v>
      </c>
      <c r="J47">
        <f t="shared" si="14"/>
        <v>0.25</v>
      </c>
      <c r="K47" s="4">
        <f t="shared" si="15"/>
        <v>0.5714285714285714</v>
      </c>
      <c r="L47" s="4">
        <f t="shared" si="16"/>
        <v>0.37681159420289856</v>
      </c>
      <c r="M47" s="4" t="b">
        <f t="shared" si="17"/>
        <v>0</v>
      </c>
      <c r="N47" s="4" t="str">
        <f t="shared" si="18"/>
        <v/>
      </c>
      <c r="O47" s="4">
        <f t="shared" si="19"/>
        <v>1</v>
      </c>
    </row>
    <row r="48" spans="1:15" x14ac:dyDescent="0.2">
      <c r="A48">
        <v>48</v>
      </c>
      <c r="B48" t="s">
        <v>49</v>
      </c>
      <c r="C48">
        <v>687</v>
      </c>
      <c r="D48">
        <v>350</v>
      </c>
      <c r="E48">
        <v>35</v>
      </c>
      <c r="F48">
        <f t="shared" si="10"/>
        <v>140</v>
      </c>
      <c r="G48">
        <f t="shared" si="11"/>
        <v>69</v>
      </c>
      <c r="H48">
        <f t="shared" si="12"/>
        <v>100</v>
      </c>
      <c r="I48" s="5">
        <f t="shared" si="13"/>
        <v>5.0946142649199416E-2</v>
      </c>
      <c r="J48">
        <f t="shared" si="14"/>
        <v>0.25</v>
      </c>
      <c r="K48" s="4">
        <f t="shared" si="15"/>
        <v>0.50724637681159424</v>
      </c>
      <c r="L48" s="4">
        <f t="shared" si="16"/>
        <v>0.35</v>
      </c>
      <c r="M48" s="4" t="b">
        <f t="shared" si="17"/>
        <v>0</v>
      </c>
      <c r="N48" s="4" t="str">
        <f t="shared" si="18"/>
        <v/>
      </c>
      <c r="O48" s="4">
        <f t="shared" si="19"/>
        <v>1</v>
      </c>
    </row>
    <row r="49" spans="1:15" x14ac:dyDescent="0.2">
      <c r="A49">
        <v>49</v>
      </c>
      <c r="B49" t="s">
        <v>50</v>
      </c>
      <c r="C49">
        <v>351</v>
      </c>
      <c r="D49">
        <v>215</v>
      </c>
      <c r="E49">
        <v>60</v>
      </c>
      <c r="F49">
        <f t="shared" si="10"/>
        <v>240</v>
      </c>
      <c r="G49">
        <f t="shared" si="11"/>
        <v>35</v>
      </c>
      <c r="H49">
        <f t="shared" si="12"/>
        <v>89</v>
      </c>
      <c r="I49" s="5">
        <f t="shared" si="13"/>
        <v>0.17094017094017094</v>
      </c>
      <c r="J49">
        <f t="shared" si="14"/>
        <v>0.25</v>
      </c>
      <c r="K49" s="4">
        <f t="shared" si="15"/>
        <v>1.7142857142857142</v>
      </c>
      <c r="L49" s="4">
        <f t="shared" si="16"/>
        <v>0.6741573033707865</v>
      </c>
      <c r="M49" s="4" t="b">
        <f t="shared" si="17"/>
        <v>0</v>
      </c>
      <c r="N49" s="4">
        <f t="shared" si="18"/>
        <v>1</v>
      </c>
      <c r="O49" s="4">
        <f t="shared" si="19"/>
        <v>1</v>
      </c>
    </row>
    <row r="50" spans="1:15" x14ac:dyDescent="0.2">
      <c r="A50">
        <v>50</v>
      </c>
      <c r="B50" t="s">
        <v>51</v>
      </c>
      <c r="C50">
        <v>13</v>
      </c>
      <c r="D50">
        <v>5</v>
      </c>
      <c r="E50">
        <v>0</v>
      </c>
      <c r="F50">
        <f t="shared" si="10"/>
        <v>0</v>
      </c>
      <c r="G50">
        <f t="shared" si="11"/>
        <v>1</v>
      </c>
      <c r="H50">
        <f t="shared" si="12"/>
        <v>1</v>
      </c>
      <c r="I50" s="5">
        <f t="shared" si="13"/>
        <v>0</v>
      </c>
      <c r="J50" t="e">
        <f t="shared" si="14"/>
        <v>#DIV/0!</v>
      </c>
      <c r="K50" s="4">
        <f t="shared" si="15"/>
        <v>0</v>
      </c>
      <c r="L50" s="4">
        <f t="shared" si="16"/>
        <v>0</v>
      </c>
      <c r="M50" s="4" t="e">
        <f t="shared" si="17"/>
        <v>#DIV/0!</v>
      </c>
      <c r="N50" s="4" t="str">
        <f t="shared" si="18"/>
        <v/>
      </c>
      <c r="O50" s="4" t="str">
        <f t="shared" si="19"/>
        <v/>
      </c>
    </row>
    <row r="51" spans="1:15" x14ac:dyDescent="0.2">
      <c r="A51">
        <v>51</v>
      </c>
      <c r="B51" t="s">
        <v>52</v>
      </c>
      <c r="C51">
        <v>136</v>
      </c>
      <c r="D51">
        <v>52</v>
      </c>
      <c r="E51">
        <v>1</v>
      </c>
      <c r="F51">
        <f t="shared" si="10"/>
        <v>4</v>
      </c>
      <c r="G51">
        <f t="shared" si="11"/>
        <v>14</v>
      </c>
      <c r="H51">
        <f t="shared" si="12"/>
        <v>15</v>
      </c>
      <c r="I51" s="5">
        <f t="shared" si="13"/>
        <v>7.3529411764705881E-3</v>
      </c>
      <c r="J51">
        <f t="shared" si="14"/>
        <v>0.25</v>
      </c>
      <c r="K51" s="4">
        <f t="shared" si="15"/>
        <v>7.1428571428571425E-2</v>
      </c>
      <c r="L51" s="4">
        <f t="shared" si="16"/>
        <v>6.6666666666666666E-2</v>
      </c>
      <c r="M51" s="4" t="b">
        <f t="shared" si="17"/>
        <v>1</v>
      </c>
      <c r="N51" s="4" t="str">
        <f t="shared" si="18"/>
        <v/>
      </c>
      <c r="O51" s="4" t="str">
        <f t="shared" si="19"/>
        <v/>
      </c>
    </row>
    <row r="52" spans="1:15" x14ac:dyDescent="0.2">
      <c r="A52">
        <v>52</v>
      </c>
      <c r="B52" t="s">
        <v>53</v>
      </c>
      <c r="C52">
        <v>86</v>
      </c>
      <c r="D52">
        <v>50</v>
      </c>
      <c r="E52">
        <v>0</v>
      </c>
      <c r="F52">
        <f t="shared" si="10"/>
        <v>0</v>
      </c>
      <c r="G52">
        <f t="shared" si="11"/>
        <v>9</v>
      </c>
      <c r="H52">
        <f t="shared" si="12"/>
        <v>9</v>
      </c>
      <c r="I52" s="5">
        <f t="shared" si="13"/>
        <v>0</v>
      </c>
      <c r="J52" t="e">
        <f t="shared" si="14"/>
        <v>#DIV/0!</v>
      </c>
      <c r="K52" s="4">
        <f t="shared" si="15"/>
        <v>0</v>
      </c>
      <c r="L52" s="4">
        <f t="shared" si="16"/>
        <v>0</v>
      </c>
      <c r="M52" s="4" t="e">
        <f t="shared" si="17"/>
        <v>#DIV/0!</v>
      </c>
      <c r="N52" s="4" t="str">
        <f t="shared" si="18"/>
        <v/>
      </c>
      <c r="O52" s="4" t="str">
        <f t="shared" si="19"/>
        <v/>
      </c>
    </row>
    <row r="53" spans="1:15" x14ac:dyDescent="0.2">
      <c r="A53">
        <v>53</v>
      </c>
      <c r="B53" t="s">
        <v>54</v>
      </c>
      <c r="C53">
        <v>79</v>
      </c>
      <c r="D53">
        <v>38</v>
      </c>
      <c r="E53">
        <v>2</v>
      </c>
      <c r="F53">
        <f t="shared" si="10"/>
        <v>8</v>
      </c>
      <c r="G53">
        <f t="shared" si="11"/>
        <v>8</v>
      </c>
      <c r="H53">
        <f t="shared" si="12"/>
        <v>10</v>
      </c>
      <c r="I53" s="5">
        <f t="shared" si="13"/>
        <v>2.5316455696202531E-2</v>
      </c>
      <c r="J53">
        <f t="shared" si="14"/>
        <v>0.25</v>
      </c>
      <c r="K53" s="4">
        <f t="shared" si="15"/>
        <v>0.25</v>
      </c>
      <c r="L53" s="4">
        <f t="shared" si="16"/>
        <v>0.2</v>
      </c>
      <c r="M53" s="4" t="b">
        <f t="shared" si="17"/>
        <v>0</v>
      </c>
      <c r="N53" s="4" t="str">
        <f t="shared" si="18"/>
        <v/>
      </c>
      <c r="O53" s="4" t="str">
        <f t="shared" si="19"/>
        <v/>
      </c>
    </row>
    <row r="54" spans="1:15" x14ac:dyDescent="0.2">
      <c r="A54">
        <v>54</v>
      </c>
      <c r="B54" t="s">
        <v>55</v>
      </c>
      <c r="C54">
        <v>29</v>
      </c>
      <c r="D54">
        <v>11</v>
      </c>
      <c r="E54">
        <v>2</v>
      </c>
      <c r="F54">
        <f t="shared" si="10"/>
        <v>8</v>
      </c>
      <c r="G54">
        <f t="shared" si="11"/>
        <v>3</v>
      </c>
      <c r="H54">
        <f t="shared" si="12"/>
        <v>5</v>
      </c>
      <c r="I54" s="5">
        <f t="shared" si="13"/>
        <v>6.8965517241379309E-2</v>
      </c>
      <c r="J54">
        <f t="shared" si="14"/>
        <v>0.25</v>
      </c>
      <c r="K54" s="4">
        <f t="shared" si="15"/>
        <v>0.66666666666666663</v>
      </c>
      <c r="L54" s="4">
        <f t="shared" si="16"/>
        <v>0.4</v>
      </c>
      <c r="M54" s="4" t="b">
        <f t="shared" si="17"/>
        <v>0</v>
      </c>
      <c r="N54" s="4" t="str">
        <f t="shared" si="18"/>
        <v/>
      </c>
      <c r="O54" s="4">
        <f t="shared" si="19"/>
        <v>1</v>
      </c>
    </row>
    <row r="55" spans="1:15" x14ac:dyDescent="0.2">
      <c r="A55">
        <v>55</v>
      </c>
      <c r="B55" t="s">
        <v>56</v>
      </c>
      <c r="C55">
        <v>199</v>
      </c>
      <c r="D55">
        <v>88</v>
      </c>
      <c r="E55">
        <v>6</v>
      </c>
      <c r="F55">
        <f t="shared" si="10"/>
        <v>24</v>
      </c>
      <c r="G55">
        <f t="shared" si="11"/>
        <v>20</v>
      </c>
      <c r="H55">
        <f t="shared" si="12"/>
        <v>25</v>
      </c>
      <c r="I55" s="5">
        <f t="shared" si="13"/>
        <v>3.015075376884422E-2</v>
      </c>
      <c r="J55">
        <f t="shared" si="14"/>
        <v>0.25</v>
      </c>
      <c r="K55" s="4">
        <f t="shared" si="15"/>
        <v>0.3</v>
      </c>
      <c r="L55" s="4">
        <f t="shared" si="16"/>
        <v>0.24</v>
      </c>
      <c r="M55" s="4" t="b">
        <f t="shared" si="17"/>
        <v>0</v>
      </c>
      <c r="N55" s="4" t="str">
        <f t="shared" si="18"/>
        <v/>
      </c>
      <c r="O55" s="4" t="str">
        <f t="shared" si="19"/>
        <v/>
      </c>
    </row>
    <row r="56" spans="1:15" x14ac:dyDescent="0.2">
      <c r="A56">
        <v>56</v>
      </c>
      <c r="B56" t="s">
        <v>57</v>
      </c>
      <c r="C56">
        <v>66</v>
      </c>
      <c r="D56">
        <v>32</v>
      </c>
      <c r="E56">
        <v>1</v>
      </c>
      <c r="F56">
        <f t="shared" si="10"/>
        <v>4</v>
      </c>
      <c r="G56">
        <f t="shared" si="11"/>
        <v>7</v>
      </c>
      <c r="H56">
        <f t="shared" si="12"/>
        <v>8</v>
      </c>
      <c r="I56" s="5">
        <f t="shared" si="13"/>
        <v>1.5151515151515152E-2</v>
      </c>
      <c r="J56">
        <f t="shared" si="14"/>
        <v>0.25</v>
      </c>
      <c r="K56" s="4">
        <f t="shared" si="15"/>
        <v>0.14285714285714285</v>
      </c>
      <c r="L56" s="4">
        <f t="shared" si="16"/>
        <v>0.125</v>
      </c>
      <c r="M56" s="4" t="b">
        <f t="shared" si="17"/>
        <v>1</v>
      </c>
      <c r="N56" s="4" t="str">
        <f t="shared" si="18"/>
        <v/>
      </c>
      <c r="O56" s="4" t="str">
        <f t="shared" si="19"/>
        <v/>
      </c>
    </row>
    <row r="57" spans="1:15" x14ac:dyDescent="0.2">
      <c r="A57">
        <v>57</v>
      </c>
      <c r="B57" t="s">
        <v>58</v>
      </c>
      <c r="C57">
        <v>332</v>
      </c>
      <c r="D57">
        <v>130</v>
      </c>
      <c r="E57">
        <v>1</v>
      </c>
      <c r="F57">
        <f t="shared" si="10"/>
        <v>4</v>
      </c>
      <c r="G57">
        <f t="shared" si="11"/>
        <v>33</v>
      </c>
      <c r="H57">
        <f t="shared" si="12"/>
        <v>34</v>
      </c>
      <c r="I57" s="5">
        <f t="shared" si="13"/>
        <v>3.0120481927710845E-3</v>
      </c>
      <c r="J57">
        <f t="shared" si="14"/>
        <v>0.25</v>
      </c>
      <c r="K57" s="4">
        <f t="shared" si="15"/>
        <v>3.0303030303030304E-2</v>
      </c>
      <c r="L57" s="4">
        <f t="shared" si="16"/>
        <v>2.9411764705882353E-2</v>
      </c>
      <c r="M57" s="4" t="b">
        <f t="shared" si="17"/>
        <v>1</v>
      </c>
      <c r="N57" s="4" t="str">
        <f t="shared" si="18"/>
        <v/>
      </c>
      <c r="O57" s="4" t="str">
        <f t="shared" si="19"/>
        <v/>
      </c>
    </row>
    <row r="58" spans="1:15" x14ac:dyDescent="0.2">
      <c r="A58">
        <v>58</v>
      </c>
      <c r="B58" t="s">
        <v>59</v>
      </c>
      <c r="C58">
        <v>4537</v>
      </c>
      <c r="D58">
        <v>2447</v>
      </c>
      <c r="E58">
        <v>167</v>
      </c>
      <c r="F58">
        <f t="shared" si="10"/>
        <v>668</v>
      </c>
      <c r="G58">
        <f t="shared" si="11"/>
        <v>454</v>
      </c>
      <c r="H58">
        <f t="shared" si="12"/>
        <v>604</v>
      </c>
      <c r="I58" s="5">
        <f t="shared" si="13"/>
        <v>3.6808463742561165E-2</v>
      </c>
      <c r="J58">
        <f t="shared" si="14"/>
        <v>0.25</v>
      </c>
      <c r="K58" s="4">
        <f t="shared" si="15"/>
        <v>0.36784140969162998</v>
      </c>
      <c r="L58" s="4">
        <f t="shared" si="16"/>
        <v>0.27649006622516559</v>
      </c>
      <c r="M58" s="4" t="b">
        <f t="shared" si="17"/>
        <v>0</v>
      </c>
      <c r="N58" s="4" t="str">
        <f t="shared" si="18"/>
        <v/>
      </c>
      <c r="O58" s="4" t="str">
        <f t="shared" si="19"/>
        <v/>
      </c>
    </row>
    <row r="59" spans="1:15" x14ac:dyDescent="0.2">
      <c r="A59">
        <v>59</v>
      </c>
      <c r="B59" t="s">
        <v>60</v>
      </c>
      <c r="C59">
        <v>359</v>
      </c>
      <c r="D59">
        <v>186</v>
      </c>
      <c r="E59">
        <v>6</v>
      </c>
      <c r="F59">
        <f t="shared" si="10"/>
        <v>24</v>
      </c>
      <c r="G59">
        <f t="shared" si="11"/>
        <v>36</v>
      </c>
      <c r="H59">
        <f t="shared" si="12"/>
        <v>41</v>
      </c>
      <c r="I59" s="5">
        <f t="shared" si="13"/>
        <v>1.6713091922005572E-2</v>
      </c>
      <c r="J59">
        <f t="shared" si="14"/>
        <v>0.25</v>
      </c>
      <c r="K59" s="4">
        <f t="shared" si="15"/>
        <v>0.16666666666666666</v>
      </c>
      <c r="L59" s="4">
        <f t="shared" si="16"/>
        <v>0.14634146341463414</v>
      </c>
      <c r="M59" s="4" t="b">
        <f t="shared" si="17"/>
        <v>1</v>
      </c>
      <c r="N59" s="4" t="str">
        <f t="shared" si="18"/>
        <v/>
      </c>
      <c r="O59" s="4" t="str">
        <f t="shared" si="19"/>
        <v/>
      </c>
    </row>
    <row r="60" spans="1:15" x14ac:dyDescent="0.2">
      <c r="A60">
        <v>60</v>
      </c>
      <c r="B60" t="s">
        <v>61</v>
      </c>
      <c r="C60">
        <v>17</v>
      </c>
      <c r="D60">
        <v>5</v>
      </c>
      <c r="E60">
        <v>1</v>
      </c>
      <c r="F60">
        <f t="shared" si="10"/>
        <v>4</v>
      </c>
      <c r="G60">
        <f t="shared" si="11"/>
        <v>2</v>
      </c>
      <c r="H60">
        <f t="shared" si="12"/>
        <v>3</v>
      </c>
      <c r="I60" s="5">
        <f t="shared" si="13"/>
        <v>5.8823529411764705E-2</v>
      </c>
      <c r="J60">
        <f t="shared" si="14"/>
        <v>0.25</v>
      </c>
      <c r="K60" s="4">
        <f t="shared" si="15"/>
        <v>0.5</v>
      </c>
      <c r="L60" s="4">
        <f t="shared" si="16"/>
        <v>0.33333333333333331</v>
      </c>
      <c r="M60" s="4" t="b">
        <f t="shared" si="17"/>
        <v>0</v>
      </c>
      <c r="N60" s="4" t="str">
        <f t="shared" si="18"/>
        <v/>
      </c>
      <c r="O60" s="4" t="str">
        <f t="shared" si="19"/>
        <v/>
      </c>
    </row>
    <row r="61" spans="1:15" x14ac:dyDescent="0.2">
      <c r="A61">
        <v>61</v>
      </c>
      <c r="B61" t="s">
        <v>62</v>
      </c>
      <c r="C61">
        <v>95</v>
      </c>
      <c r="D61">
        <v>50</v>
      </c>
      <c r="E61">
        <v>1</v>
      </c>
      <c r="F61">
        <f t="shared" si="10"/>
        <v>4</v>
      </c>
      <c r="G61">
        <f t="shared" si="11"/>
        <v>10</v>
      </c>
      <c r="H61">
        <f t="shared" si="12"/>
        <v>10</v>
      </c>
      <c r="I61" s="5">
        <f t="shared" si="13"/>
        <v>1.0526315789473684E-2</v>
      </c>
      <c r="J61">
        <f t="shared" si="14"/>
        <v>0.25</v>
      </c>
      <c r="K61" s="4">
        <f t="shared" si="15"/>
        <v>0.1</v>
      </c>
      <c r="L61" s="4">
        <f t="shared" si="16"/>
        <v>0.1</v>
      </c>
      <c r="M61" s="4" t="b">
        <f t="shared" si="17"/>
        <v>1</v>
      </c>
      <c r="N61" s="4" t="str">
        <f t="shared" si="18"/>
        <v/>
      </c>
      <c r="O61" s="4" t="str">
        <f t="shared" si="19"/>
        <v/>
      </c>
    </row>
    <row r="62" spans="1:15" x14ac:dyDescent="0.2">
      <c r="A62">
        <v>62</v>
      </c>
      <c r="B62" t="s">
        <v>63</v>
      </c>
      <c r="C62">
        <v>3</v>
      </c>
      <c r="D62">
        <v>1</v>
      </c>
      <c r="E62">
        <v>0</v>
      </c>
      <c r="F62">
        <f t="shared" si="10"/>
        <v>0</v>
      </c>
      <c r="G62">
        <f t="shared" si="11"/>
        <v>0</v>
      </c>
      <c r="H62">
        <f t="shared" si="12"/>
        <v>0</v>
      </c>
      <c r="I62" s="5">
        <f t="shared" si="13"/>
        <v>0</v>
      </c>
      <c r="J62" t="e">
        <f t="shared" si="14"/>
        <v>#DIV/0!</v>
      </c>
      <c r="K62" s="4" t="e">
        <f t="shared" si="15"/>
        <v>#DIV/0!</v>
      </c>
      <c r="L62" s="4" t="e">
        <f t="shared" si="16"/>
        <v>#DIV/0!</v>
      </c>
      <c r="M62" s="4" t="e">
        <f t="shared" si="17"/>
        <v>#DIV/0!</v>
      </c>
      <c r="N62" s="4" t="str">
        <f t="shared" si="18"/>
        <v/>
      </c>
      <c r="O62" s="4" t="e">
        <f t="shared" si="19"/>
        <v>#DIV/0!</v>
      </c>
    </row>
    <row r="63" spans="1:15" x14ac:dyDescent="0.2">
      <c r="A63">
        <v>63</v>
      </c>
      <c r="B63" t="s">
        <v>64</v>
      </c>
      <c r="C63">
        <v>67</v>
      </c>
      <c r="D63">
        <v>47</v>
      </c>
      <c r="E63">
        <v>1</v>
      </c>
      <c r="F63">
        <f t="shared" si="10"/>
        <v>4</v>
      </c>
      <c r="G63">
        <f t="shared" si="11"/>
        <v>7</v>
      </c>
      <c r="H63">
        <f t="shared" si="12"/>
        <v>8</v>
      </c>
      <c r="I63" s="5">
        <f t="shared" si="13"/>
        <v>1.4925373134328358E-2</v>
      </c>
      <c r="J63">
        <f t="shared" si="14"/>
        <v>0.25</v>
      </c>
      <c r="K63" s="4">
        <f t="shared" si="15"/>
        <v>0.14285714285714285</v>
      </c>
      <c r="L63" s="4">
        <f t="shared" si="16"/>
        <v>0.125</v>
      </c>
      <c r="M63" s="4" t="b">
        <f t="shared" si="17"/>
        <v>1</v>
      </c>
      <c r="N63" s="4" t="str">
        <f t="shared" si="18"/>
        <v/>
      </c>
      <c r="O63" s="4" t="str">
        <f t="shared" si="19"/>
        <v/>
      </c>
    </row>
    <row r="64" spans="1:15" x14ac:dyDescent="0.2">
      <c r="A64">
        <v>64</v>
      </c>
      <c r="B64" t="s">
        <v>65</v>
      </c>
      <c r="C64">
        <v>457</v>
      </c>
      <c r="D64">
        <v>250</v>
      </c>
      <c r="E64">
        <v>60</v>
      </c>
      <c r="F64">
        <f t="shared" si="10"/>
        <v>240</v>
      </c>
      <c r="G64">
        <f t="shared" si="11"/>
        <v>46</v>
      </c>
      <c r="H64">
        <f t="shared" si="12"/>
        <v>100</v>
      </c>
      <c r="I64" s="5">
        <f t="shared" si="13"/>
        <v>0.13129102844638948</v>
      </c>
      <c r="J64">
        <f t="shared" si="14"/>
        <v>0.25</v>
      </c>
      <c r="K64" s="4">
        <f t="shared" si="15"/>
        <v>1.3043478260869565</v>
      </c>
      <c r="L64" s="4">
        <f t="shared" si="16"/>
        <v>0.6</v>
      </c>
      <c r="M64" s="4" t="b">
        <f t="shared" si="17"/>
        <v>0</v>
      </c>
      <c r="N64" s="4">
        <f t="shared" si="18"/>
        <v>1</v>
      </c>
      <c r="O64" s="4">
        <f t="shared" si="19"/>
        <v>1</v>
      </c>
    </row>
    <row r="65" spans="1:15" x14ac:dyDescent="0.2">
      <c r="A65">
        <v>65</v>
      </c>
      <c r="B65" t="s">
        <v>66</v>
      </c>
      <c r="C65">
        <v>26</v>
      </c>
      <c r="D65">
        <v>11</v>
      </c>
      <c r="E65">
        <v>1</v>
      </c>
      <c r="F65">
        <f t="shared" si="10"/>
        <v>4</v>
      </c>
      <c r="G65">
        <f t="shared" si="11"/>
        <v>3</v>
      </c>
      <c r="H65">
        <f t="shared" si="12"/>
        <v>4</v>
      </c>
      <c r="I65" s="5">
        <f t="shared" si="13"/>
        <v>3.8461538461538464E-2</v>
      </c>
      <c r="J65">
        <f t="shared" si="14"/>
        <v>0.25</v>
      </c>
      <c r="K65" s="4">
        <f t="shared" si="15"/>
        <v>0.33333333333333331</v>
      </c>
      <c r="L65" s="4">
        <f t="shared" si="16"/>
        <v>0.25</v>
      </c>
      <c r="M65" s="4" t="b">
        <f t="shared" si="17"/>
        <v>0</v>
      </c>
      <c r="N65" s="4" t="str">
        <f t="shared" si="18"/>
        <v/>
      </c>
      <c r="O65" s="4" t="str">
        <f t="shared" si="19"/>
        <v/>
      </c>
    </row>
    <row r="66" spans="1:15" x14ac:dyDescent="0.2">
      <c r="A66">
        <v>66</v>
      </c>
      <c r="B66" t="s">
        <v>67</v>
      </c>
      <c r="C66">
        <v>451</v>
      </c>
      <c r="D66">
        <v>202</v>
      </c>
      <c r="E66">
        <v>9</v>
      </c>
      <c r="F66">
        <f t="shared" si="10"/>
        <v>36</v>
      </c>
      <c r="G66">
        <f t="shared" si="11"/>
        <v>45</v>
      </c>
      <c r="H66">
        <f t="shared" si="12"/>
        <v>53</v>
      </c>
      <c r="I66" s="5">
        <f t="shared" si="13"/>
        <v>1.9955654101995565E-2</v>
      </c>
      <c r="J66">
        <f t="shared" si="14"/>
        <v>0.25</v>
      </c>
      <c r="K66" s="4">
        <f t="shared" si="15"/>
        <v>0.2</v>
      </c>
      <c r="L66" s="4">
        <f t="shared" si="16"/>
        <v>0.16981132075471697</v>
      </c>
      <c r="M66" s="4" t="b">
        <f t="shared" si="17"/>
        <v>1</v>
      </c>
      <c r="N66" s="4" t="str">
        <f t="shared" si="18"/>
        <v/>
      </c>
      <c r="O66" s="4" t="str">
        <f t="shared" si="19"/>
        <v/>
      </c>
    </row>
    <row r="67" spans="1:15" x14ac:dyDescent="0.2">
      <c r="A67">
        <v>67</v>
      </c>
      <c r="B67" t="s">
        <v>68</v>
      </c>
      <c r="C67">
        <v>257</v>
      </c>
      <c r="D67">
        <v>104</v>
      </c>
      <c r="E67">
        <v>4</v>
      </c>
      <c r="F67">
        <f t="shared" ref="F67:F98" si="20">E67*4</f>
        <v>16</v>
      </c>
      <c r="G67">
        <f t="shared" ref="G67:G98" si="21">ROUND(0.1*C67, 0)</f>
        <v>26</v>
      </c>
      <c r="H67">
        <f t="shared" ref="H67:H98" si="22">E67+ROUND(0.1*(C67-E67),0)</f>
        <v>29</v>
      </c>
      <c r="I67" s="5">
        <f t="shared" ref="I67:I98" si="23">E67/C67</f>
        <v>1.556420233463035E-2</v>
      </c>
      <c r="J67">
        <f t="shared" ref="J67:J98" si="24">E67/(F67)</f>
        <v>0.25</v>
      </c>
      <c r="K67" s="4">
        <f t="shared" ref="K67:K98" si="25">E67/G67</f>
        <v>0.15384615384615385</v>
      </c>
      <c r="L67" s="4">
        <f t="shared" ref="L67:L98" si="26">E67/H67</f>
        <v>0.13793103448275862</v>
      </c>
      <c r="M67" s="4" t="b">
        <f t="shared" ref="M67:M98" si="27">J67&gt;K67</f>
        <v>1</v>
      </c>
      <c r="N67" s="4" t="str">
        <f t="shared" ref="N67:N98" si="28">IF(AND(G67&gt;0,G67&lt;=E67),1,"")</f>
        <v/>
      </c>
      <c r="O67" s="4" t="str">
        <f t="shared" ref="O67:O98" si="29">IF(1-K67&lt;0.5,1,"")</f>
        <v/>
      </c>
    </row>
    <row r="68" spans="1:15" x14ac:dyDescent="0.2">
      <c r="A68">
        <v>68</v>
      </c>
      <c r="B68" t="s">
        <v>69</v>
      </c>
      <c r="C68">
        <v>147</v>
      </c>
      <c r="D68">
        <v>113</v>
      </c>
      <c r="E68">
        <v>0</v>
      </c>
      <c r="F68">
        <f t="shared" si="20"/>
        <v>0</v>
      </c>
      <c r="G68">
        <f t="shared" si="21"/>
        <v>15</v>
      </c>
      <c r="H68">
        <f t="shared" si="22"/>
        <v>15</v>
      </c>
      <c r="I68" s="5">
        <f t="shared" si="23"/>
        <v>0</v>
      </c>
      <c r="J68" t="e">
        <f t="shared" si="24"/>
        <v>#DIV/0!</v>
      </c>
      <c r="K68" s="4">
        <f t="shared" si="25"/>
        <v>0</v>
      </c>
      <c r="L68" s="4">
        <f t="shared" si="26"/>
        <v>0</v>
      </c>
      <c r="M68" s="4" t="e">
        <f t="shared" si="27"/>
        <v>#DIV/0!</v>
      </c>
      <c r="N68" s="4" t="str">
        <f t="shared" si="28"/>
        <v/>
      </c>
      <c r="O68" s="4" t="str">
        <f t="shared" si="29"/>
        <v/>
      </c>
    </row>
    <row r="69" spans="1:15" x14ac:dyDescent="0.2">
      <c r="A69">
        <v>69</v>
      </c>
      <c r="B69" t="s">
        <v>70</v>
      </c>
      <c r="C69">
        <v>124</v>
      </c>
      <c r="D69">
        <v>73</v>
      </c>
      <c r="E69">
        <v>0</v>
      </c>
      <c r="F69">
        <f t="shared" si="20"/>
        <v>0</v>
      </c>
      <c r="G69">
        <f t="shared" si="21"/>
        <v>12</v>
      </c>
      <c r="H69">
        <f t="shared" si="22"/>
        <v>12</v>
      </c>
      <c r="I69" s="5">
        <f t="shared" si="23"/>
        <v>0</v>
      </c>
      <c r="J69" t="e">
        <f t="shared" si="24"/>
        <v>#DIV/0!</v>
      </c>
      <c r="K69" s="4">
        <f t="shared" si="25"/>
        <v>0</v>
      </c>
      <c r="L69" s="4">
        <f t="shared" si="26"/>
        <v>0</v>
      </c>
      <c r="M69" s="4" t="e">
        <f t="shared" si="27"/>
        <v>#DIV/0!</v>
      </c>
      <c r="N69" s="4" t="str">
        <f t="shared" si="28"/>
        <v/>
      </c>
      <c r="O69" s="4" t="str">
        <f t="shared" si="29"/>
        <v/>
      </c>
    </row>
    <row r="70" spans="1:15" x14ac:dyDescent="0.2">
      <c r="A70">
        <v>70</v>
      </c>
      <c r="B70" t="s">
        <v>71</v>
      </c>
      <c r="C70">
        <v>78</v>
      </c>
      <c r="D70">
        <v>53</v>
      </c>
      <c r="E70">
        <v>4</v>
      </c>
      <c r="F70">
        <f t="shared" si="20"/>
        <v>16</v>
      </c>
      <c r="G70">
        <f t="shared" si="21"/>
        <v>8</v>
      </c>
      <c r="H70">
        <f t="shared" si="22"/>
        <v>11</v>
      </c>
      <c r="I70" s="5">
        <f t="shared" si="23"/>
        <v>5.128205128205128E-2</v>
      </c>
      <c r="J70">
        <f t="shared" si="24"/>
        <v>0.25</v>
      </c>
      <c r="K70" s="4">
        <f t="shared" si="25"/>
        <v>0.5</v>
      </c>
      <c r="L70" s="4">
        <f t="shared" si="26"/>
        <v>0.36363636363636365</v>
      </c>
      <c r="M70" s="4" t="b">
        <f t="shared" si="27"/>
        <v>0</v>
      </c>
      <c r="N70" s="4" t="str">
        <f t="shared" si="28"/>
        <v/>
      </c>
      <c r="O70" s="4" t="str">
        <f t="shared" si="29"/>
        <v/>
      </c>
    </row>
    <row r="71" spans="1:15" x14ac:dyDescent="0.2">
      <c r="A71">
        <v>71</v>
      </c>
      <c r="B71" t="s">
        <v>72</v>
      </c>
      <c r="C71">
        <v>349</v>
      </c>
      <c r="D71">
        <v>159</v>
      </c>
      <c r="E71">
        <v>6</v>
      </c>
      <c r="F71">
        <f t="shared" si="20"/>
        <v>24</v>
      </c>
      <c r="G71">
        <f t="shared" si="21"/>
        <v>35</v>
      </c>
      <c r="H71">
        <f t="shared" si="22"/>
        <v>40</v>
      </c>
      <c r="I71" s="5">
        <f t="shared" si="23"/>
        <v>1.7191977077363897E-2</v>
      </c>
      <c r="J71">
        <f t="shared" si="24"/>
        <v>0.25</v>
      </c>
      <c r="K71" s="4">
        <f t="shared" si="25"/>
        <v>0.17142857142857143</v>
      </c>
      <c r="L71" s="4">
        <f t="shared" si="26"/>
        <v>0.15</v>
      </c>
      <c r="M71" s="4" t="b">
        <f t="shared" si="27"/>
        <v>1</v>
      </c>
      <c r="N71" s="4" t="str">
        <f t="shared" si="28"/>
        <v/>
      </c>
      <c r="O71" s="4" t="str">
        <f t="shared" si="29"/>
        <v/>
      </c>
    </row>
    <row r="72" spans="1:15" x14ac:dyDescent="0.2">
      <c r="A72">
        <v>72</v>
      </c>
      <c r="B72" t="s">
        <v>73</v>
      </c>
      <c r="C72">
        <v>1117</v>
      </c>
      <c r="D72">
        <v>569</v>
      </c>
      <c r="E72">
        <v>34</v>
      </c>
      <c r="F72">
        <f t="shared" si="20"/>
        <v>136</v>
      </c>
      <c r="G72">
        <f t="shared" si="21"/>
        <v>112</v>
      </c>
      <c r="H72">
        <f t="shared" si="22"/>
        <v>142</v>
      </c>
      <c r="I72" s="5">
        <f t="shared" si="23"/>
        <v>3.043867502238138E-2</v>
      </c>
      <c r="J72">
        <f t="shared" si="24"/>
        <v>0.25</v>
      </c>
      <c r="K72" s="4">
        <f t="shared" si="25"/>
        <v>0.30357142857142855</v>
      </c>
      <c r="L72" s="4">
        <f t="shared" si="26"/>
        <v>0.23943661971830985</v>
      </c>
      <c r="M72" s="4" t="b">
        <f t="shared" si="27"/>
        <v>0</v>
      </c>
      <c r="N72" s="4" t="str">
        <f t="shared" si="28"/>
        <v/>
      </c>
      <c r="O72" s="4" t="str">
        <f t="shared" si="29"/>
        <v/>
      </c>
    </row>
    <row r="73" spans="1:15" x14ac:dyDescent="0.2">
      <c r="A73">
        <v>73</v>
      </c>
      <c r="B73" t="s">
        <v>74</v>
      </c>
      <c r="C73">
        <v>99</v>
      </c>
      <c r="D73">
        <v>66</v>
      </c>
      <c r="E73">
        <v>3</v>
      </c>
      <c r="F73">
        <f t="shared" si="20"/>
        <v>12</v>
      </c>
      <c r="G73">
        <f t="shared" si="21"/>
        <v>10</v>
      </c>
      <c r="H73">
        <f t="shared" si="22"/>
        <v>13</v>
      </c>
      <c r="I73" s="5">
        <f t="shared" si="23"/>
        <v>3.0303030303030304E-2</v>
      </c>
      <c r="J73">
        <f t="shared" si="24"/>
        <v>0.25</v>
      </c>
      <c r="K73" s="4">
        <f t="shared" si="25"/>
        <v>0.3</v>
      </c>
      <c r="L73" s="4">
        <f t="shared" si="26"/>
        <v>0.23076923076923078</v>
      </c>
      <c r="M73" s="4" t="b">
        <f t="shared" si="27"/>
        <v>0</v>
      </c>
      <c r="N73" s="4" t="str">
        <f t="shared" si="28"/>
        <v/>
      </c>
      <c r="O73" s="4" t="str">
        <f t="shared" si="29"/>
        <v/>
      </c>
    </row>
    <row r="74" spans="1:15" x14ac:dyDescent="0.2">
      <c r="A74">
        <v>74</v>
      </c>
      <c r="B74" t="s">
        <v>75</v>
      </c>
      <c r="C74">
        <v>426</v>
      </c>
      <c r="D74">
        <v>280</v>
      </c>
      <c r="E74">
        <v>2</v>
      </c>
      <c r="F74">
        <f t="shared" si="20"/>
        <v>8</v>
      </c>
      <c r="G74">
        <f t="shared" si="21"/>
        <v>43</v>
      </c>
      <c r="H74">
        <f t="shared" si="22"/>
        <v>44</v>
      </c>
      <c r="I74" s="5">
        <f t="shared" si="23"/>
        <v>4.6948356807511738E-3</v>
      </c>
      <c r="J74">
        <f t="shared" si="24"/>
        <v>0.25</v>
      </c>
      <c r="K74" s="4">
        <f t="shared" si="25"/>
        <v>4.6511627906976744E-2</v>
      </c>
      <c r="L74" s="4">
        <f t="shared" si="26"/>
        <v>4.5454545454545456E-2</v>
      </c>
      <c r="M74" s="4" t="b">
        <f t="shared" si="27"/>
        <v>1</v>
      </c>
      <c r="N74" s="4" t="str">
        <f t="shared" si="28"/>
        <v/>
      </c>
      <c r="O74" s="4" t="str">
        <f t="shared" si="29"/>
        <v/>
      </c>
    </row>
    <row r="75" spans="1:15" x14ac:dyDescent="0.2">
      <c r="A75">
        <v>75</v>
      </c>
      <c r="B75" t="s">
        <v>76</v>
      </c>
      <c r="C75">
        <v>125</v>
      </c>
      <c r="D75">
        <v>51</v>
      </c>
      <c r="E75">
        <v>0</v>
      </c>
      <c r="F75">
        <f t="shared" si="20"/>
        <v>0</v>
      </c>
      <c r="G75">
        <f t="shared" si="21"/>
        <v>13</v>
      </c>
      <c r="H75">
        <f t="shared" si="22"/>
        <v>13</v>
      </c>
      <c r="I75" s="5">
        <f t="shared" si="23"/>
        <v>0</v>
      </c>
      <c r="J75" t="e">
        <f t="shared" si="24"/>
        <v>#DIV/0!</v>
      </c>
      <c r="K75" s="4">
        <f t="shared" si="25"/>
        <v>0</v>
      </c>
      <c r="L75" s="4">
        <f t="shared" si="26"/>
        <v>0</v>
      </c>
      <c r="M75" s="4" t="e">
        <f t="shared" si="27"/>
        <v>#DIV/0!</v>
      </c>
      <c r="N75" s="4" t="str">
        <f t="shared" si="28"/>
        <v/>
      </c>
      <c r="O75" s="4" t="str">
        <f t="shared" si="29"/>
        <v/>
      </c>
    </row>
    <row r="76" spans="1:15" x14ac:dyDescent="0.2">
      <c r="A76">
        <v>76</v>
      </c>
      <c r="B76" t="s">
        <v>77</v>
      </c>
      <c r="C76">
        <v>4870</v>
      </c>
      <c r="D76">
        <v>2106</v>
      </c>
      <c r="E76">
        <v>92</v>
      </c>
      <c r="F76">
        <f t="shared" si="20"/>
        <v>368</v>
      </c>
      <c r="G76">
        <f t="shared" si="21"/>
        <v>487</v>
      </c>
      <c r="H76">
        <f t="shared" si="22"/>
        <v>570</v>
      </c>
      <c r="I76" s="5">
        <f t="shared" si="23"/>
        <v>1.8891170431211499E-2</v>
      </c>
      <c r="J76">
        <f t="shared" si="24"/>
        <v>0.25</v>
      </c>
      <c r="K76" s="4">
        <f t="shared" si="25"/>
        <v>0.18891170431211499</v>
      </c>
      <c r="L76" s="4">
        <f t="shared" si="26"/>
        <v>0.16140350877192983</v>
      </c>
      <c r="M76" s="4" t="b">
        <f t="shared" si="27"/>
        <v>1</v>
      </c>
      <c r="N76" s="4" t="str">
        <f t="shared" si="28"/>
        <v/>
      </c>
      <c r="O76" s="4" t="str">
        <f t="shared" si="29"/>
        <v/>
      </c>
    </row>
    <row r="77" spans="1:15" x14ac:dyDescent="0.2">
      <c r="A77">
        <v>77</v>
      </c>
      <c r="B77" t="s">
        <v>78</v>
      </c>
      <c r="C77">
        <v>1986</v>
      </c>
      <c r="D77">
        <v>858</v>
      </c>
      <c r="E77">
        <v>61</v>
      </c>
      <c r="F77">
        <f t="shared" si="20"/>
        <v>244</v>
      </c>
      <c r="G77">
        <f t="shared" si="21"/>
        <v>199</v>
      </c>
      <c r="H77">
        <f t="shared" si="22"/>
        <v>254</v>
      </c>
      <c r="I77" s="5">
        <f t="shared" si="23"/>
        <v>3.0715005035246726E-2</v>
      </c>
      <c r="J77">
        <f t="shared" si="24"/>
        <v>0.25</v>
      </c>
      <c r="K77" s="4">
        <f t="shared" si="25"/>
        <v>0.30653266331658291</v>
      </c>
      <c r="L77" s="4">
        <f t="shared" si="26"/>
        <v>0.24015748031496062</v>
      </c>
      <c r="M77" s="4" t="b">
        <f t="shared" si="27"/>
        <v>0</v>
      </c>
      <c r="N77" s="4" t="str">
        <f t="shared" si="28"/>
        <v/>
      </c>
      <c r="O77" s="4" t="str">
        <f t="shared" si="29"/>
        <v/>
      </c>
    </row>
    <row r="78" spans="1:15" x14ac:dyDescent="0.2">
      <c r="A78">
        <v>78</v>
      </c>
      <c r="B78" t="s">
        <v>79</v>
      </c>
      <c r="C78">
        <v>455</v>
      </c>
      <c r="D78">
        <v>231</v>
      </c>
      <c r="E78">
        <v>11</v>
      </c>
      <c r="F78">
        <f t="shared" si="20"/>
        <v>44</v>
      </c>
      <c r="G78">
        <f t="shared" si="21"/>
        <v>46</v>
      </c>
      <c r="H78">
        <f t="shared" si="22"/>
        <v>55</v>
      </c>
      <c r="I78" s="5">
        <f t="shared" si="23"/>
        <v>2.4175824175824177E-2</v>
      </c>
      <c r="J78">
        <f t="shared" si="24"/>
        <v>0.25</v>
      </c>
      <c r="K78" s="4">
        <f t="shared" si="25"/>
        <v>0.2391304347826087</v>
      </c>
      <c r="L78" s="4">
        <f t="shared" si="26"/>
        <v>0.2</v>
      </c>
      <c r="M78" s="4" t="b">
        <f t="shared" si="27"/>
        <v>1</v>
      </c>
      <c r="N78" s="4" t="str">
        <f t="shared" si="28"/>
        <v/>
      </c>
      <c r="O78" s="4" t="str">
        <f t="shared" si="29"/>
        <v/>
      </c>
    </row>
    <row r="79" spans="1:15" x14ac:dyDescent="0.2">
      <c r="A79">
        <v>79</v>
      </c>
      <c r="B79" t="s">
        <v>80</v>
      </c>
      <c r="C79">
        <v>185</v>
      </c>
      <c r="D79">
        <v>119</v>
      </c>
      <c r="E79">
        <v>8</v>
      </c>
      <c r="F79">
        <f t="shared" si="20"/>
        <v>32</v>
      </c>
      <c r="G79">
        <f t="shared" si="21"/>
        <v>19</v>
      </c>
      <c r="H79">
        <f t="shared" si="22"/>
        <v>26</v>
      </c>
      <c r="I79" s="5">
        <f t="shared" si="23"/>
        <v>4.3243243243243246E-2</v>
      </c>
      <c r="J79">
        <f t="shared" si="24"/>
        <v>0.25</v>
      </c>
      <c r="K79" s="4">
        <f t="shared" si="25"/>
        <v>0.42105263157894735</v>
      </c>
      <c r="L79" s="4">
        <f t="shared" si="26"/>
        <v>0.30769230769230771</v>
      </c>
      <c r="M79" s="4" t="b">
        <f t="shared" si="27"/>
        <v>0</v>
      </c>
      <c r="N79" s="4" t="str">
        <f t="shared" si="28"/>
        <v/>
      </c>
      <c r="O79" s="4" t="str">
        <f t="shared" si="29"/>
        <v/>
      </c>
    </row>
    <row r="80" spans="1:15" x14ac:dyDescent="0.2">
      <c r="A80">
        <v>80</v>
      </c>
      <c r="B80" t="s">
        <v>81</v>
      </c>
      <c r="C80">
        <v>741</v>
      </c>
      <c r="D80">
        <v>370</v>
      </c>
      <c r="E80">
        <v>9</v>
      </c>
      <c r="F80">
        <f t="shared" si="20"/>
        <v>36</v>
      </c>
      <c r="G80">
        <f t="shared" si="21"/>
        <v>74</v>
      </c>
      <c r="H80">
        <f t="shared" si="22"/>
        <v>82</v>
      </c>
      <c r="I80" s="5">
        <f t="shared" si="23"/>
        <v>1.2145748987854251E-2</v>
      </c>
      <c r="J80">
        <f t="shared" si="24"/>
        <v>0.25</v>
      </c>
      <c r="K80" s="4">
        <f t="shared" si="25"/>
        <v>0.12162162162162163</v>
      </c>
      <c r="L80" s="4">
        <f t="shared" si="26"/>
        <v>0.10975609756097561</v>
      </c>
      <c r="M80" s="4" t="b">
        <f t="shared" si="27"/>
        <v>1</v>
      </c>
      <c r="N80" s="4" t="str">
        <f t="shared" si="28"/>
        <v/>
      </c>
      <c r="O80" s="4" t="str">
        <f t="shared" si="29"/>
        <v/>
      </c>
    </row>
    <row r="81" spans="1:15" x14ac:dyDescent="0.2">
      <c r="A81">
        <v>81</v>
      </c>
      <c r="B81" t="s">
        <v>82</v>
      </c>
      <c r="C81">
        <v>1009</v>
      </c>
      <c r="D81">
        <v>471</v>
      </c>
      <c r="E81">
        <v>35</v>
      </c>
      <c r="F81">
        <f t="shared" si="20"/>
        <v>140</v>
      </c>
      <c r="G81">
        <f t="shared" si="21"/>
        <v>101</v>
      </c>
      <c r="H81">
        <f t="shared" si="22"/>
        <v>132</v>
      </c>
      <c r="I81" s="5">
        <f t="shared" si="23"/>
        <v>3.4687809712586719E-2</v>
      </c>
      <c r="J81">
        <f t="shared" si="24"/>
        <v>0.25</v>
      </c>
      <c r="K81" s="4">
        <f t="shared" si="25"/>
        <v>0.34653465346534651</v>
      </c>
      <c r="L81" s="4">
        <f t="shared" si="26"/>
        <v>0.26515151515151514</v>
      </c>
      <c r="M81" s="4" t="b">
        <f t="shared" si="27"/>
        <v>0</v>
      </c>
      <c r="N81" s="4" t="str">
        <f t="shared" si="28"/>
        <v/>
      </c>
      <c r="O81" s="4" t="str">
        <f t="shared" si="29"/>
        <v/>
      </c>
    </row>
    <row r="82" spans="1:15" x14ac:dyDescent="0.2">
      <c r="A82">
        <v>82</v>
      </c>
      <c r="B82" t="s">
        <v>83</v>
      </c>
      <c r="C82">
        <v>345</v>
      </c>
      <c r="D82">
        <v>172</v>
      </c>
      <c r="E82">
        <v>2</v>
      </c>
      <c r="F82">
        <f t="shared" si="20"/>
        <v>8</v>
      </c>
      <c r="G82">
        <f t="shared" si="21"/>
        <v>35</v>
      </c>
      <c r="H82">
        <f t="shared" si="22"/>
        <v>36</v>
      </c>
      <c r="I82" s="5">
        <f t="shared" si="23"/>
        <v>5.7971014492753624E-3</v>
      </c>
      <c r="J82">
        <f t="shared" si="24"/>
        <v>0.25</v>
      </c>
      <c r="K82" s="4">
        <f t="shared" si="25"/>
        <v>5.7142857142857141E-2</v>
      </c>
      <c r="L82" s="4">
        <f t="shared" si="26"/>
        <v>5.5555555555555552E-2</v>
      </c>
      <c r="M82" s="4" t="b">
        <f t="shared" si="27"/>
        <v>1</v>
      </c>
      <c r="N82" s="4" t="str">
        <f t="shared" si="28"/>
        <v/>
      </c>
      <c r="O82" s="4" t="str">
        <f t="shared" si="29"/>
        <v/>
      </c>
    </row>
    <row r="83" spans="1:15" x14ac:dyDescent="0.2">
      <c r="A83">
        <v>83</v>
      </c>
      <c r="B83" t="s">
        <v>84</v>
      </c>
      <c r="C83">
        <v>112</v>
      </c>
      <c r="D83">
        <v>80</v>
      </c>
      <c r="E83">
        <v>4</v>
      </c>
      <c r="F83">
        <f t="shared" si="20"/>
        <v>16</v>
      </c>
      <c r="G83">
        <f t="shared" si="21"/>
        <v>11</v>
      </c>
      <c r="H83">
        <f t="shared" si="22"/>
        <v>15</v>
      </c>
      <c r="I83" s="5">
        <f t="shared" si="23"/>
        <v>3.5714285714285712E-2</v>
      </c>
      <c r="J83">
        <f t="shared" si="24"/>
        <v>0.25</v>
      </c>
      <c r="K83" s="4">
        <f t="shared" si="25"/>
        <v>0.36363636363636365</v>
      </c>
      <c r="L83" s="4">
        <f t="shared" si="26"/>
        <v>0.26666666666666666</v>
      </c>
      <c r="M83" s="4" t="b">
        <f t="shared" si="27"/>
        <v>0</v>
      </c>
      <c r="N83" s="4" t="str">
        <f t="shared" si="28"/>
        <v/>
      </c>
      <c r="O83" s="4" t="str">
        <f t="shared" si="29"/>
        <v/>
      </c>
    </row>
    <row r="84" spans="1:15" x14ac:dyDescent="0.2">
      <c r="A84">
        <v>84</v>
      </c>
      <c r="B84" t="s">
        <v>85</v>
      </c>
      <c r="C84">
        <v>449</v>
      </c>
      <c r="D84">
        <v>210</v>
      </c>
      <c r="E84">
        <v>6</v>
      </c>
      <c r="F84">
        <f t="shared" si="20"/>
        <v>24</v>
      </c>
      <c r="G84">
        <f t="shared" si="21"/>
        <v>45</v>
      </c>
      <c r="H84">
        <f t="shared" si="22"/>
        <v>50</v>
      </c>
      <c r="I84" s="5">
        <f t="shared" si="23"/>
        <v>1.3363028953229399E-2</v>
      </c>
      <c r="J84">
        <f t="shared" si="24"/>
        <v>0.25</v>
      </c>
      <c r="K84" s="4">
        <f t="shared" si="25"/>
        <v>0.13333333333333333</v>
      </c>
      <c r="L84" s="4">
        <f t="shared" si="26"/>
        <v>0.12</v>
      </c>
      <c r="M84" s="4" t="b">
        <f t="shared" si="27"/>
        <v>1</v>
      </c>
      <c r="N84" s="4" t="str">
        <f t="shared" si="28"/>
        <v/>
      </c>
      <c r="O84" s="4" t="str">
        <f t="shared" si="29"/>
        <v/>
      </c>
    </row>
    <row r="85" spans="1:15" x14ac:dyDescent="0.2">
      <c r="A85">
        <v>85</v>
      </c>
      <c r="B85" t="s">
        <v>86</v>
      </c>
      <c r="C85">
        <v>21</v>
      </c>
      <c r="D85">
        <v>19</v>
      </c>
      <c r="E85">
        <v>0</v>
      </c>
      <c r="F85">
        <f t="shared" si="20"/>
        <v>0</v>
      </c>
      <c r="G85">
        <f t="shared" si="21"/>
        <v>2</v>
      </c>
      <c r="H85">
        <f t="shared" si="22"/>
        <v>2</v>
      </c>
      <c r="I85" s="5">
        <f t="shared" si="23"/>
        <v>0</v>
      </c>
      <c r="J85" t="e">
        <f t="shared" si="24"/>
        <v>#DIV/0!</v>
      </c>
      <c r="K85" s="4">
        <f t="shared" si="25"/>
        <v>0</v>
      </c>
      <c r="L85" s="4">
        <f t="shared" si="26"/>
        <v>0</v>
      </c>
      <c r="M85" s="4" t="e">
        <f t="shared" si="27"/>
        <v>#DIV/0!</v>
      </c>
      <c r="N85" s="4" t="str">
        <f t="shared" si="28"/>
        <v/>
      </c>
      <c r="O85" s="4" t="str">
        <f t="shared" si="29"/>
        <v/>
      </c>
    </row>
    <row r="86" spans="1:15" x14ac:dyDescent="0.2">
      <c r="A86">
        <v>86</v>
      </c>
      <c r="B86" t="s">
        <v>87</v>
      </c>
      <c r="C86">
        <v>163</v>
      </c>
      <c r="D86">
        <v>66</v>
      </c>
      <c r="E86">
        <v>1</v>
      </c>
      <c r="F86">
        <f t="shared" si="20"/>
        <v>4</v>
      </c>
      <c r="G86">
        <f t="shared" si="21"/>
        <v>16</v>
      </c>
      <c r="H86">
        <f t="shared" si="22"/>
        <v>17</v>
      </c>
      <c r="I86" s="5">
        <f t="shared" si="23"/>
        <v>6.1349693251533744E-3</v>
      </c>
      <c r="J86">
        <f t="shared" si="24"/>
        <v>0.25</v>
      </c>
      <c r="K86" s="4">
        <f t="shared" si="25"/>
        <v>6.25E-2</v>
      </c>
      <c r="L86" s="4">
        <f t="shared" si="26"/>
        <v>5.8823529411764705E-2</v>
      </c>
      <c r="M86" s="4" t="b">
        <f t="shared" si="27"/>
        <v>1</v>
      </c>
      <c r="N86" s="4" t="str">
        <f t="shared" si="28"/>
        <v/>
      </c>
      <c r="O86" s="4" t="str">
        <f t="shared" si="29"/>
        <v/>
      </c>
    </row>
    <row r="87" spans="1:15" x14ac:dyDescent="0.2">
      <c r="A87">
        <v>87</v>
      </c>
      <c r="B87" t="s">
        <v>88</v>
      </c>
      <c r="C87">
        <v>468</v>
      </c>
      <c r="D87">
        <v>240</v>
      </c>
      <c r="E87">
        <v>10</v>
      </c>
      <c r="F87">
        <f t="shared" si="20"/>
        <v>40</v>
      </c>
      <c r="G87">
        <f t="shared" si="21"/>
        <v>47</v>
      </c>
      <c r="H87">
        <f t="shared" si="22"/>
        <v>56</v>
      </c>
      <c r="I87" s="5">
        <f t="shared" si="23"/>
        <v>2.1367521367521368E-2</v>
      </c>
      <c r="J87">
        <f t="shared" si="24"/>
        <v>0.25</v>
      </c>
      <c r="K87" s="4">
        <f t="shared" si="25"/>
        <v>0.21276595744680851</v>
      </c>
      <c r="L87" s="4">
        <f t="shared" si="26"/>
        <v>0.17857142857142858</v>
      </c>
      <c r="M87" s="4" t="b">
        <f t="shared" si="27"/>
        <v>1</v>
      </c>
      <c r="N87" s="4" t="str">
        <f t="shared" si="28"/>
        <v/>
      </c>
      <c r="O87" s="4" t="str">
        <f t="shared" si="29"/>
        <v/>
      </c>
    </row>
    <row r="88" spans="1:15" x14ac:dyDescent="0.2">
      <c r="A88">
        <v>88</v>
      </c>
      <c r="B88" t="s">
        <v>89</v>
      </c>
      <c r="C88">
        <v>1033</v>
      </c>
      <c r="D88">
        <v>602</v>
      </c>
      <c r="E88">
        <v>59</v>
      </c>
      <c r="F88">
        <f t="shared" si="20"/>
        <v>236</v>
      </c>
      <c r="G88">
        <f t="shared" si="21"/>
        <v>103</v>
      </c>
      <c r="H88">
        <f t="shared" si="22"/>
        <v>156</v>
      </c>
      <c r="I88" s="5">
        <f t="shared" si="23"/>
        <v>5.7115198451113264E-2</v>
      </c>
      <c r="J88">
        <f t="shared" si="24"/>
        <v>0.25</v>
      </c>
      <c r="K88" s="4">
        <f t="shared" si="25"/>
        <v>0.57281553398058249</v>
      </c>
      <c r="L88" s="4">
        <f t="shared" si="26"/>
        <v>0.37820512820512819</v>
      </c>
      <c r="M88" s="4" t="b">
        <f t="shared" si="27"/>
        <v>0</v>
      </c>
      <c r="N88" s="4" t="str">
        <f t="shared" si="28"/>
        <v/>
      </c>
      <c r="O88" s="4">
        <f t="shared" si="29"/>
        <v>1</v>
      </c>
    </row>
    <row r="89" spans="1:15" x14ac:dyDescent="0.2">
      <c r="A89">
        <v>89</v>
      </c>
      <c r="B89" t="s">
        <v>90</v>
      </c>
      <c r="C89">
        <v>107</v>
      </c>
      <c r="D89">
        <v>46</v>
      </c>
      <c r="E89">
        <v>0</v>
      </c>
      <c r="F89">
        <f t="shared" si="20"/>
        <v>0</v>
      </c>
      <c r="G89">
        <f t="shared" si="21"/>
        <v>11</v>
      </c>
      <c r="H89">
        <f t="shared" si="22"/>
        <v>11</v>
      </c>
      <c r="I89" s="5">
        <f t="shared" si="23"/>
        <v>0</v>
      </c>
      <c r="J89" t="e">
        <f t="shared" si="24"/>
        <v>#DIV/0!</v>
      </c>
      <c r="K89" s="4">
        <f t="shared" si="25"/>
        <v>0</v>
      </c>
      <c r="L89" s="4">
        <f t="shared" si="26"/>
        <v>0</v>
      </c>
      <c r="M89" s="4" t="e">
        <f t="shared" si="27"/>
        <v>#DIV/0!</v>
      </c>
      <c r="N89" s="4" t="str">
        <f t="shared" si="28"/>
        <v/>
      </c>
      <c r="O89" s="4" t="str">
        <f t="shared" si="29"/>
        <v/>
      </c>
    </row>
    <row r="90" spans="1:15" x14ac:dyDescent="0.2">
      <c r="A90">
        <v>90</v>
      </c>
      <c r="B90" t="s">
        <v>91</v>
      </c>
      <c r="C90">
        <v>162</v>
      </c>
      <c r="D90">
        <v>75</v>
      </c>
      <c r="E90">
        <v>12</v>
      </c>
      <c r="F90">
        <f t="shared" si="20"/>
        <v>48</v>
      </c>
      <c r="G90">
        <f t="shared" si="21"/>
        <v>16</v>
      </c>
      <c r="H90">
        <f t="shared" si="22"/>
        <v>27</v>
      </c>
      <c r="I90" s="5">
        <f t="shared" si="23"/>
        <v>7.407407407407407E-2</v>
      </c>
      <c r="J90">
        <f t="shared" si="24"/>
        <v>0.25</v>
      </c>
      <c r="K90" s="4">
        <f t="shared" si="25"/>
        <v>0.75</v>
      </c>
      <c r="L90" s="4">
        <f t="shared" si="26"/>
        <v>0.44444444444444442</v>
      </c>
      <c r="M90" s="4" t="b">
        <f t="shared" si="27"/>
        <v>0</v>
      </c>
      <c r="N90" s="4" t="str">
        <f t="shared" si="28"/>
        <v/>
      </c>
      <c r="O90" s="4">
        <f t="shared" si="29"/>
        <v>1</v>
      </c>
    </row>
    <row r="91" spans="1:15" x14ac:dyDescent="0.2">
      <c r="A91">
        <v>91</v>
      </c>
      <c r="B91" t="s">
        <v>92</v>
      </c>
      <c r="C91">
        <v>30</v>
      </c>
      <c r="D91">
        <v>16</v>
      </c>
      <c r="E91">
        <v>0</v>
      </c>
      <c r="F91">
        <f t="shared" si="20"/>
        <v>0</v>
      </c>
      <c r="G91">
        <f t="shared" si="21"/>
        <v>3</v>
      </c>
      <c r="H91">
        <f t="shared" si="22"/>
        <v>3</v>
      </c>
      <c r="I91" s="5">
        <f t="shared" si="23"/>
        <v>0</v>
      </c>
      <c r="J91" t="e">
        <f t="shared" si="24"/>
        <v>#DIV/0!</v>
      </c>
      <c r="K91" s="4">
        <f t="shared" si="25"/>
        <v>0</v>
      </c>
      <c r="L91" s="4">
        <f t="shared" si="26"/>
        <v>0</v>
      </c>
      <c r="M91" s="4" t="e">
        <f t="shared" si="27"/>
        <v>#DIV/0!</v>
      </c>
      <c r="N91" s="4" t="str">
        <f t="shared" si="28"/>
        <v/>
      </c>
      <c r="O91" s="4" t="str">
        <f t="shared" si="29"/>
        <v/>
      </c>
    </row>
    <row r="92" spans="1:15" x14ac:dyDescent="0.2">
      <c r="A92">
        <v>92</v>
      </c>
      <c r="B92" t="s">
        <v>93</v>
      </c>
      <c r="C92">
        <v>128</v>
      </c>
      <c r="D92">
        <v>47</v>
      </c>
      <c r="E92">
        <v>0</v>
      </c>
      <c r="F92">
        <f t="shared" si="20"/>
        <v>0</v>
      </c>
      <c r="G92">
        <f t="shared" si="21"/>
        <v>13</v>
      </c>
      <c r="H92">
        <f t="shared" si="22"/>
        <v>13</v>
      </c>
      <c r="I92" s="5">
        <f t="shared" si="23"/>
        <v>0</v>
      </c>
      <c r="J92" t="e">
        <f t="shared" si="24"/>
        <v>#DIV/0!</v>
      </c>
      <c r="K92" s="4">
        <f t="shared" si="25"/>
        <v>0</v>
      </c>
      <c r="L92" s="4">
        <f t="shared" si="26"/>
        <v>0</v>
      </c>
      <c r="M92" s="4" t="e">
        <f t="shared" si="27"/>
        <v>#DIV/0!</v>
      </c>
      <c r="N92" s="4" t="str">
        <f t="shared" si="28"/>
        <v/>
      </c>
      <c r="O92" s="4" t="str">
        <f t="shared" si="29"/>
        <v/>
      </c>
    </row>
    <row r="93" spans="1:15" x14ac:dyDescent="0.2">
      <c r="A93">
        <v>93</v>
      </c>
      <c r="B93" t="s">
        <v>94</v>
      </c>
      <c r="C93">
        <v>457</v>
      </c>
      <c r="D93">
        <v>269</v>
      </c>
      <c r="E93">
        <v>9</v>
      </c>
      <c r="F93">
        <f t="shared" si="20"/>
        <v>36</v>
      </c>
      <c r="G93">
        <f t="shared" si="21"/>
        <v>46</v>
      </c>
      <c r="H93">
        <f t="shared" si="22"/>
        <v>54</v>
      </c>
      <c r="I93" s="5">
        <f t="shared" si="23"/>
        <v>1.9693654266958426E-2</v>
      </c>
      <c r="J93">
        <f t="shared" si="24"/>
        <v>0.25</v>
      </c>
      <c r="K93" s="4">
        <f t="shared" si="25"/>
        <v>0.19565217391304349</v>
      </c>
      <c r="L93" s="4">
        <f t="shared" si="26"/>
        <v>0.16666666666666666</v>
      </c>
      <c r="M93" s="4" t="b">
        <f t="shared" si="27"/>
        <v>1</v>
      </c>
      <c r="N93" s="4" t="str">
        <f t="shared" si="28"/>
        <v/>
      </c>
      <c r="O93" s="4" t="str">
        <f t="shared" si="29"/>
        <v/>
      </c>
    </row>
    <row r="94" spans="1:15" x14ac:dyDescent="0.2">
      <c r="A94">
        <v>94</v>
      </c>
      <c r="B94" t="s">
        <v>95</v>
      </c>
      <c r="C94">
        <v>52</v>
      </c>
      <c r="D94">
        <v>24</v>
      </c>
      <c r="E94">
        <v>0</v>
      </c>
      <c r="F94">
        <f t="shared" si="20"/>
        <v>0</v>
      </c>
      <c r="G94">
        <f t="shared" si="21"/>
        <v>5</v>
      </c>
      <c r="H94">
        <f t="shared" si="22"/>
        <v>5</v>
      </c>
      <c r="I94" s="5">
        <f t="shared" si="23"/>
        <v>0</v>
      </c>
      <c r="J94" t="e">
        <f t="shared" si="24"/>
        <v>#DIV/0!</v>
      </c>
      <c r="K94" s="4">
        <f t="shared" si="25"/>
        <v>0</v>
      </c>
      <c r="L94" s="4">
        <f t="shared" si="26"/>
        <v>0</v>
      </c>
      <c r="M94" s="4" t="e">
        <f t="shared" si="27"/>
        <v>#DIV/0!</v>
      </c>
      <c r="N94" s="4" t="str">
        <f t="shared" si="28"/>
        <v/>
      </c>
      <c r="O94" s="4" t="str">
        <f t="shared" si="29"/>
        <v/>
      </c>
    </row>
    <row r="95" spans="1:15" x14ac:dyDescent="0.2">
      <c r="A95">
        <v>95</v>
      </c>
      <c r="B95" t="s">
        <v>96</v>
      </c>
      <c r="C95">
        <v>12</v>
      </c>
      <c r="D95">
        <v>4</v>
      </c>
      <c r="E95">
        <v>0</v>
      </c>
      <c r="F95">
        <f t="shared" si="20"/>
        <v>0</v>
      </c>
      <c r="G95">
        <f t="shared" si="21"/>
        <v>1</v>
      </c>
      <c r="H95">
        <f t="shared" si="22"/>
        <v>1</v>
      </c>
      <c r="I95" s="5">
        <f t="shared" si="23"/>
        <v>0</v>
      </c>
      <c r="J95" t="e">
        <f t="shared" si="24"/>
        <v>#DIV/0!</v>
      </c>
      <c r="K95" s="4">
        <f t="shared" si="25"/>
        <v>0</v>
      </c>
      <c r="L95" s="4">
        <f t="shared" si="26"/>
        <v>0</v>
      </c>
      <c r="M95" s="4" t="e">
        <f t="shared" si="27"/>
        <v>#DIV/0!</v>
      </c>
      <c r="N95" s="4" t="str">
        <f t="shared" si="28"/>
        <v/>
      </c>
      <c r="O95" s="4" t="str">
        <f t="shared" si="29"/>
        <v/>
      </c>
    </row>
    <row r="96" spans="1:15" x14ac:dyDescent="0.2">
      <c r="A96">
        <v>96</v>
      </c>
      <c r="B96" t="s">
        <v>97</v>
      </c>
      <c r="C96">
        <v>15</v>
      </c>
      <c r="D96">
        <v>7</v>
      </c>
      <c r="E96">
        <v>0</v>
      </c>
      <c r="F96">
        <f t="shared" si="20"/>
        <v>0</v>
      </c>
      <c r="G96">
        <f t="shared" si="21"/>
        <v>2</v>
      </c>
      <c r="H96">
        <f t="shared" si="22"/>
        <v>2</v>
      </c>
      <c r="I96" s="5">
        <f t="shared" si="23"/>
        <v>0</v>
      </c>
      <c r="J96" t="e">
        <f t="shared" si="24"/>
        <v>#DIV/0!</v>
      </c>
      <c r="K96" s="4">
        <f t="shared" si="25"/>
        <v>0</v>
      </c>
      <c r="L96" s="4">
        <f t="shared" si="26"/>
        <v>0</v>
      </c>
      <c r="M96" s="4" t="e">
        <f t="shared" si="27"/>
        <v>#DIV/0!</v>
      </c>
      <c r="N96" s="4" t="str">
        <f t="shared" si="28"/>
        <v/>
      </c>
      <c r="O96" s="4" t="str">
        <f t="shared" si="29"/>
        <v/>
      </c>
    </row>
    <row r="97" spans="1:15" x14ac:dyDescent="0.2">
      <c r="A97">
        <v>97</v>
      </c>
      <c r="B97" t="s">
        <v>98</v>
      </c>
      <c r="C97">
        <v>53</v>
      </c>
      <c r="D97">
        <v>23</v>
      </c>
      <c r="E97">
        <v>1</v>
      </c>
      <c r="F97">
        <f t="shared" si="20"/>
        <v>4</v>
      </c>
      <c r="G97">
        <f t="shared" si="21"/>
        <v>5</v>
      </c>
      <c r="H97">
        <f t="shared" si="22"/>
        <v>6</v>
      </c>
      <c r="I97" s="5">
        <f t="shared" si="23"/>
        <v>1.8867924528301886E-2</v>
      </c>
      <c r="J97">
        <f t="shared" si="24"/>
        <v>0.25</v>
      </c>
      <c r="K97" s="4">
        <f t="shared" si="25"/>
        <v>0.2</v>
      </c>
      <c r="L97" s="4">
        <f t="shared" si="26"/>
        <v>0.16666666666666666</v>
      </c>
      <c r="M97" s="4" t="b">
        <f t="shared" si="27"/>
        <v>1</v>
      </c>
      <c r="N97" s="4" t="str">
        <f t="shared" si="28"/>
        <v/>
      </c>
      <c r="O97" s="4" t="str">
        <f t="shared" si="29"/>
        <v/>
      </c>
    </row>
    <row r="98" spans="1:15" x14ac:dyDescent="0.2">
      <c r="A98">
        <v>98</v>
      </c>
      <c r="B98" t="s">
        <v>99</v>
      </c>
      <c r="C98">
        <v>56</v>
      </c>
      <c r="D98">
        <v>30</v>
      </c>
      <c r="E98">
        <v>3</v>
      </c>
      <c r="F98">
        <f t="shared" si="20"/>
        <v>12</v>
      </c>
      <c r="G98">
        <f t="shared" si="21"/>
        <v>6</v>
      </c>
      <c r="H98">
        <f t="shared" si="22"/>
        <v>8</v>
      </c>
      <c r="I98" s="5">
        <f t="shared" si="23"/>
        <v>5.3571428571428568E-2</v>
      </c>
      <c r="J98">
        <f t="shared" si="24"/>
        <v>0.25</v>
      </c>
      <c r="K98" s="4">
        <f t="shared" si="25"/>
        <v>0.5</v>
      </c>
      <c r="L98" s="4">
        <f t="shared" si="26"/>
        <v>0.375</v>
      </c>
      <c r="M98" s="4" t="b">
        <f t="shared" si="27"/>
        <v>0</v>
      </c>
      <c r="N98" s="4" t="str">
        <f t="shared" si="28"/>
        <v/>
      </c>
      <c r="O98" s="4" t="str">
        <f t="shared" si="29"/>
        <v/>
      </c>
    </row>
    <row r="99" spans="1:15" x14ac:dyDescent="0.2">
      <c r="A99">
        <v>99</v>
      </c>
      <c r="B99" t="s">
        <v>100</v>
      </c>
      <c r="C99">
        <v>1010</v>
      </c>
      <c r="D99">
        <v>763</v>
      </c>
      <c r="E99">
        <v>30</v>
      </c>
      <c r="F99">
        <f t="shared" ref="F99:F130" si="30">E99*4</f>
        <v>120</v>
      </c>
      <c r="G99">
        <f t="shared" ref="G99:G130" si="31">ROUND(0.1*C99, 0)</f>
        <v>101</v>
      </c>
      <c r="H99">
        <f t="shared" ref="H99:H130" si="32">E99+ROUND(0.1*(C99-E99),0)</f>
        <v>128</v>
      </c>
      <c r="I99" s="5">
        <f t="shared" ref="I99:I130" si="33">E99/C99</f>
        <v>2.9702970297029702E-2</v>
      </c>
      <c r="J99">
        <f t="shared" ref="J99:J130" si="34">E99/(F99)</f>
        <v>0.25</v>
      </c>
      <c r="K99" s="4">
        <f t="shared" ref="K99:K130" si="35">E99/G99</f>
        <v>0.29702970297029702</v>
      </c>
      <c r="L99" s="4">
        <f t="shared" ref="L99:L130" si="36">E99/H99</f>
        <v>0.234375</v>
      </c>
      <c r="M99" s="4" t="b">
        <f t="shared" ref="M99:M130" si="37">J99&gt;K99</f>
        <v>0</v>
      </c>
      <c r="N99" s="4" t="str">
        <f t="shared" ref="N99:N130" si="38">IF(AND(G99&gt;0,G99&lt;=E99),1,"")</f>
        <v/>
      </c>
      <c r="O99" s="4" t="str">
        <f t="shared" ref="O99:O130" si="39">IF(1-K99&lt;0.5,1,"")</f>
        <v/>
      </c>
    </row>
    <row r="100" spans="1:15" x14ac:dyDescent="0.2">
      <c r="A100">
        <v>100</v>
      </c>
      <c r="B100" t="s">
        <v>101</v>
      </c>
      <c r="C100">
        <v>75</v>
      </c>
      <c r="D100">
        <v>35</v>
      </c>
      <c r="E100">
        <v>1</v>
      </c>
      <c r="F100">
        <f t="shared" si="30"/>
        <v>4</v>
      </c>
      <c r="G100">
        <f t="shared" si="31"/>
        <v>8</v>
      </c>
      <c r="H100">
        <f t="shared" si="32"/>
        <v>8</v>
      </c>
      <c r="I100" s="5">
        <f t="shared" si="33"/>
        <v>1.3333333333333334E-2</v>
      </c>
      <c r="J100">
        <f t="shared" si="34"/>
        <v>0.25</v>
      </c>
      <c r="K100" s="4">
        <f t="shared" si="35"/>
        <v>0.125</v>
      </c>
      <c r="L100" s="4">
        <f t="shared" si="36"/>
        <v>0.125</v>
      </c>
      <c r="M100" s="4" t="b">
        <f t="shared" si="37"/>
        <v>1</v>
      </c>
      <c r="N100" s="4" t="str">
        <f t="shared" si="38"/>
        <v/>
      </c>
      <c r="O100" s="4" t="str">
        <f t="shared" si="39"/>
        <v/>
      </c>
    </row>
    <row r="101" spans="1:15" x14ac:dyDescent="0.2">
      <c r="A101">
        <v>101</v>
      </c>
      <c r="B101" t="s">
        <v>102</v>
      </c>
      <c r="C101">
        <v>102</v>
      </c>
      <c r="D101">
        <v>51</v>
      </c>
      <c r="E101">
        <v>1</v>
      </c>
      <c r="F101">
        <f t="shared" si="30"/>
        <v>4</v>
      </c>
      <c r="G101">
        <f t="shared" si="31"/>
        <v>10</v>
      </c>
      <c r="H101">
        <f t="shared" si="32"/>
        <v>11</v>
      </c>
      <c r="I101" s="5">
        <f t="shared" si="33"/>
        <v>9.8039215686274508E-3</v>
      </c>
      <c r="J101">
        <f t="shared" si="34"/>
        <v>0.25</v>
      </c>
      <c r="K101" s="4">
        <f t="shared" si="35"/>
        <v>0.1</v>
      </c>
      <c r="L101" s="4">
        <f t="shared" si="36"/>
        <v>9.0909090909090912E-2</v>
      </c>
      <c r="M101" s="4" t="b">
        <f t="shared" si="37"/>
        <v>1</v>
      </c>
      <c r="N101" s="4" t="str">
        <f t="shared" si="38"/>
        <v/>
      </c>
      <c r="O101" s="4" t="str">
        <f t="shared" si="39"/>
        <v/>
      </c>
    </row>
    <row r="102" spans="1:15" x14ac:dyDescent="0.2">
      <c r="A102">
        <v>102</v>
      </c>
      <c r="B102" t="s">
        <v>103</v>
      </c>
      <c r="C102">
        <v>53</v>
      </c>
      <c r="D102">
        <v>28</v>
      </c>
      <c r="E102">
        <v>2</v>
      </c>
      <c r="F102">
        <f t="shared" si="30"/>
        <v>8</v>
      </c>
      <c r="G102">
        <f t="shared" si="31"/>
        <v>5</v>
      </c>
      <c r="H102">
        <f t="shared" si="32"/>
        <v>7</v>
      </c>
      <c r="I102" s="5">
        <f t="shared" si="33"/>
        <v>3.7735849056603772E-2</v>
      </c>
      <c r="J102">
        <f t="shared" si="34"/>
        <v>0.25</v>
      </c>
      <c r="K102" s="4">
        <f t="shared" si="35"/>
        <v>0.4</v>
      </c>
      <c r="L102" s="4">
        <f t="shared" si="36"/>
        <v>0.2857142857142857</v>
      </c>
      <c r="M102" s="4" t="b">
        <f t="shared" si="37"/>
        <v>0</v>
      </c>
      <c r="N102" s="4" t="str">
        <f t="shared" si="38"/>
        <v/>
      </c>
      <c r="O102" s="4" t="str">
        <f t="shared" si="39"/>
        <v/>
      </c>
    </row>
    <row r="103" spans="1:15" x14ac:dyDescent="0.2">
      <c r="A103">
        <v>103</v>
      </c>
      <c r="B103" t="s">
        <v>104</v>
      </c>
      <c r="C103">
        <v>264</v>
      </c>
      <c r="D103">
        <v>125</v>
      </c>
      <c r="E103">
        <v>10</v>
      </c>
      <c r="F103">
        <f t="shared" si="30"/>
        <v>40</v>
      </c>
      <c r="G103">
        <f t="shared" si="31"/>
        <v>26</v>
      </c>
      <c r="H103">
        <f t="shared" si="32"/>
        <v>35</v>
      </c>
      <c r="I103" s="5">
        <f t="shared" si="33"/>
        <v>3.787878787878788E-2</v>
      </c>
      <c r="J103">
        <f t="shared" si="34"/>
        <v>0.25</v>
      </c>
      <c r="K103" s="4">
        <f t="shared" si="35"/>
        <v>0.38461538461538464</v>
      </c>
      <c r="L103" s="4">
        <f t="shared" si="36"/>
        <v>0.2857142857142857</v>
      </c>
      <c r="M103" s="4" t="b">
        <f t="shared" si="37"/>
        <v>0</v>
      </c>
      <c r="N103" s="4" t="str">
        <f t="shared" si="38"/>
        <v/>
      </c>
      <c r="O103" s="4" t="str">
        <f t="shared" si="39"/>
        <v/>
      </c>
    </row>
    <row r="104" spans="1:15" x14ac:dyDescent="0.2">
      <c r="A104">
        <v>104</v>
      </c>
      <c r="B104" t="s">
        <v>105</v>
      </c>
      <c r="C104">
        <v>3437</v>
      </c>
      <c r="D104">
        <v>1474</v>
      </c>
      <c r="E104">
        <v>132</v>
      </c>
      <c r="F104">
        <f t="shared" si="30"/>
        <v>528</v>
      </c>
      <c r="G104">
        <f t="shared" si="31"/>
        <v>344</v>
      </c>
      <c r="H104">
        <f t="shared" si="32"/>
        <v>463</v>
      </c>
      <c r="I104" s="5">
        <f t="shared" si="33"/>
        <v>3.8405586267093395E-2</v>
      </c>
      <c r="J104">
        <f t="shared" si="34"/>
        <v>0.25</v>
      </c>
      <c r="K104" s="4">
        <f t="shared" si="35"/>
        <v>0.38372093023255816</v>
      </c>
      <c r="L104" s="4">
        <f t="shared" si="36"/>
        <v>0.28509719222462204</v>
      </c>
      <c r="M104" s="4" t="b">
        <f t="shared" si="37"/>
        <v>0</v>
      </c>
      <c r="N104" s="4" t="str">
        <f t="shared" si="38"/>
        <v/>
      </c>
      <c r="O104" s="4" t="str">
        <f t="shared" si="39"/>
        <v/>
      </c>
    </row>
    <row r="105" spans="1:15" x14ac:dyDescent="0.2">
      <c r="A105">
        <v>105</v>
      </c>
      <c r="B105" t="s">
        <v>106</v>
      </c>
      <c r="C105">
        <v>391</v>
      </c>
      <c r="D105">
        <v>201</v>
      </c>
      <c r="E105">
        <v>40</v>
      </c>
      <c r="F105">
        <f t="shared" si="30"/>
        <v>160</v>
      </c>
      <c r="G105">
        <f t="shared" si="31"/>
        <v>39</v>
      </c>
      <c r="H105">
        <f t="shared" si="32"/>
        <v>75</v>
      </c>
      <c r="I105" s="5">
        <f t="shared" si="33"/>
        <v>0.10230179028132992</v>
      </c>
      <c r="J105">
        <f t="shared" si="34"/>
        <v>0.25</v>
      </c>
      <c r="K105" s="4">
        <f t="shared" si="35"/>
        <v>1.0256410256410255</v>
      </c>
      <c r="L105" s="4">
        <f t="shared" si="36"/>
        <v>0.53333333333333333</v>
      </c>
      <c r="M105" s="4" t="b">
        <f t="shared" si="37"/>
        <v>0</v>
      </c>
      <c r="N105" s="4">
        <f t="shared" si="38"/>
        <v>1</v>
      </c>
      <c r="O105" s="4">
        <f t="shared" si="39"/>
        <v>1</v>
      </c>
    </row>
    <row r="106" spans="1:15" x14ac:dyDescent="0.2">
      <c r="A106">
        <v>106</v>
      </c>
      <c r="B106" t="s">
        <v>107</v>
      </c>
      <c r="C106">
        <v>1749</v>
      </c>
      <c r="D106">
        <v>735</v>
      </c>
      <c r="E106">
        <v>101</v>
      </c>
      <c r="F106">
        <f t="shared" si="30"/>
        <v>404</v>
      </c>
      <c r="G106">
        <f t="shared" si="31"/>
        <v>175</v>
      </c>
      <c r="H106">
        <f t="shared" si="32"/>
        <v>266</v>
      </c>
      <c r="I106" s="5">
        <f t="shared" si="33"/>
        <v>5.7747284162378502E-2</v>
      </c>
      <c r="J106">
        <f t="shared" si="34"/>
        <v>0.25</v>
      </c>
      <c r="K106" s="4">
        <f t="shared" si="35"/>
        <v>0.57714285714285718</v>
      </c>
      <c r="L106" s="4">
        <f t="shared" si="36"/>
        <v>0.37969924812030076</v>
      </c>
      <c r="M106" s="4" t="b">
        <f t="shared" si="37"/>
        <v>0</v>
      </c>
      <c r="N106" s="4" t="str">
        <f t="shared" si="38"/>
        <v/>
      </c>
      <c r="O106" s="4">
        <f t="shared" si="39"/>
        <v>1</v>
      </c>
    </row>
    <row r="107" spans="1:15" x14ac:dyDescent="0.2">
      <c r="A107">
        <v>107</v>
      </c>
      <c r="B107" t="s">
        <v>108</v>
      </c>
      <c r="C107">
        <v>4055</v>
      </c>
      <c r="D107">
        <v>1836</v>
      </c>
      <c r="E107">
        <v>136</v>
      </c>
      <c r="F107">
        <f t="shared" si="30"/>
        <v>544</v>
      </c>
      <c r="G107">
        <f t="shared" si="31"/>
        <v>406</v>
      </c>
      <c r="H107">
        <f t="shared" si="32"/>
        <v>528</v>
      </c>
      <c r="I107" s="5">
        <f t="shared" si="33"/>
        <v>3.3538840937114671E-2</v>
      </c>
      <c r="J107">
        <f t="shared" si="34"/>
        <v>0.25</v>
      </c>
      <c r="K107" s="4">
        <f t="shared" si="35"/>
        <v>0.33497536945812806</v>
      </c>
      <c r="L107" s="4">
        <f t="shared" si="36"/>
        <v>0.25757575757575757</v>
      </c>
      <c r="M107" s="4" t="b">
        <f t="shared" si="37"/>
        <v>0</v>
      </c>
      <c r="N107" s="4" t="str">
        <f t="shared" si="38"/>
        <v/>
      </c>
      <c r="O107" s="4" t="str">
        <f t="shared" si="39"/>
        <v/>
      </c>
    </row>
    <row r="108" spans="1:15" x14ac:dyDescent="0.2">
      <c r="A108">
        <v>108</v>
      </c>
      <c r="B108" t="s">
        <v>109</v>
      </c>
      <c r="C108">
        <v>35624</v>
      </c>
      <c r="D108">
        <v>15045</v>
      </c>
      <c r="E108">
        <v>3044</v>
      </c>
      <c r="F108">
        <f t="shared" si="30"/>
        <v>12176</v>
      </c>
      <c r="G108">
        <f t="shared" si="31"/>
        <v>3562</v>
      </c>
      <c r="H108">
        <f t="shared" si="32"/>
        <v>6302</v>
      </c>
      <c r="I108" s="5">
        <f t="shared" si="33"/>
        <v>8.5448012575791599E-2</v>
      </c>
      <c r="J108">
        <f t="shared" si="34"/>
        <v>0.25</v>
      </c>
      <c r="K108" s="4">
        <f t="shared" si="35"/>
        <v>0.85457608085345316</v>
      </c>
      <c r="L108" s="4">
        <f t="shared" si="36"/>
        <v>0.48302126309108218</v>
      </c>
      <c r="M108" s="4" t="b">
        <f t="shared" si="37"/>
        <v>0</v>
      </c>
      <c r="N108" s="4" t="str">
        <f t="shared" si="38"/>
        <v/>
      </c>
      <c r="O108" s="4">
        <f t="shared" si="39"/>
        <v>1</v>
      </c>
    </row>
    <row r="109" spans="1:15" x14ac:dyDescent="0.2">
      <c r="A109">
        <v>109</v>
      </c>
      <c r="B109" t="s">
        <v>110</v>
      </c>
      <c r="C109">
        <v>21</v>
      </c>
      <c r="D109">
        <v>9</v>
      </c>
      <c r="E109">
        <v>1</v>
      </c>
      <c r="F109">
        <f t="shared" si="30"/>
        <v>4</v>
      </c>
      <c r="G109">
        <f t="shared" si="31"/>
        <v>2</v>
      </c>
      <c r="H109">
        <f t="shared" si="32"/>
        <v>3</v>
      </c>
      <c r="I109" s="5">
        <f t="shared" si="33"/>
        <v>4.7619047619047616E-2</v>
      </c>
      <c r="J109">
        <f t="shared" si="34"/>
        <v>0.25</v>
      </c>
      <c r="K109" s="4">
        <f t="shared" si="35"/>
        <v>0.5</v>
      </c>
      <c r="L109" s="4">
        <f t="shared" si="36"/>
        <v>0.33333333333333331</v>
      </c>
      <c r="M109" s="4" t="b">
        <f t="shared" si="37"/>
        <v>0</v>
      </c>
      <c r="N109" s="4" t="str">
        <f t="shared" si="38"/>
        <v/>
      </c>
      <c r="O109" s="4" t="str">
        <f t="shared" si="39"/>
        <v/>
      </c>
    </row>
    <row r="110" spans="1:15" x14ac:dyDescent="0.2">
      <c r="A110">
        <v>110</v>
      </c>
      <c r="B110" t="s">
        <v>111</v>
      </c>
      <c r="C110">
        <v>23</v>
      </c>
      <c r="D110">
        <v>12</v>
      </c>
      <c r="E110">
        <v>0</v>
      </c>
      <c r="F110">
        <f t="shared" si="30"/>
        <v>0</v>
      </c>
      <c r="G110">
        <f t="shared" si="31"/>
        <v>2</v>
      </c>
      <c r="H110">
        <f t="shared" si="32"/>
        <v>2</v>
      </c>
      <c r="I110" s="5">
        <f t="shared" si="33"/>
        <v>0</v>
      </c>
      <c r="J110" t="e">
        <f t="shared" si="34"/>
        <v>#DIV/0!</v>
      </c>
      <c r="K110" s="4">
        <f t="shared" si="35"/>
        <v>0</v>
      </c>
      <c r="L110" s="4">
        <f t="shared" si="36"/>
        <v>0</v>
      </c>
      <c r="M110" s="4" t="e">
        <f t="shared" si="37"/>
        <v>#DIV/0!</v>
      </c>
      <c r="N110" s="4" t="str">
        <f t="shared" si="38"/>
        <v/>
      </c>
      <c r="O110" s="4" t="str">
        <f t="shared" si="39"/>
        <v/>
      </c>
    </row>
    <row r="111" spans="1:15" x14ac:dyDescent="0.2">
      <c r="A111">
        <v>111</v>
      </c>
      <c r="B111" t="s">
        <v>112</v>
      </c>
      <c r="C111">
        <v>282</v>
      </c>
      <c r="D111">
        <v>150</v>
      </c>
      <c r="E111">
        <v>3</v>
      </c>
      <c r="F111">
        <f t="shared" si="30"/>
        <v>12</v>
      </c>
      <c r="G111">
        <f t="shared" si="31"/>
        <v>28</v>
      </c>
      <c r="H111">
        <f t="shared" si="32"/>
        <v>31</v>
      </c>
      <c r="I111" s="5">
        <f t="shared" si="33"/>
        <v>1.0638297872340425E-2</v>
      </c>
      <c r="J111">
        <f t="shared" si="34"/>
        <v>0.25</v>
      </c>
      <c r="K111" s="4">
        <f t="shared" si="35"/>
        <v>0.10714285714285714</v>
      </c>
      <c r="L111" s="4">
        <f t="shared" si="36"/>
        <v>9.6774193548387094E-2</v>
      </c>
      <c r="M111" s="4" t="b">
        <f t="shared" si="37"/>
        <v>1</v>
      </c>
      <c r="N111" s="4" t="str">
        <f t="shared" si="38"/>
        <v/>
      </c>
      <c r="O111" s="4" t="str">
        <f t="shared" si="39"/>
        <v/>
      </c>
    </row>
    <row r="112" spans="1:15" x14ac:dyDescent="0.2">
      <c r="A112">
        <v>112</v>
      </c>
      <c r="B112" t="s">
        <v>113</v>
      </c>
      <c r="C112">
        <v>10</v>
      </c>
      <c r="D112">
        <v>6</v>
      </c>
      <c r="E112">
        <v>0</v>
      </c>
      <c r="F112">
        <f t="shared" si="30"/>
        <v>0</v>
      </c>
      <c r="G112">
        <f t="shared" si="31"/>
        <v>1</v>
      </c>
      <c r="H112">
        <f t="shared" si="32"/>
        <v>1</v>
      </c>
      <c r="I112" s="5">
        <f t="shared" si="33"/>
        <v>0</v>
      </c>
      <c r="J112" t="e">
        <f t="shared" si="34"/>
        <v>#DIV/0!</v>
      </c>
      <c r="K112" s="4">
        <f t="shared" si="35"/>
        <v>0</v>
      </c>
      <c r="L112" s="4">
        <f t="shared" si="36"/>
        <v>0</v>
      </c>
      <c r="M112" s="4" t="e">
        <f t="shared" si="37"/>
        <v>#DIV/0!</v>
      </c>
      <c r="N112" s="4" t="str">
        <f t="shared" si="38"/>
        <v/>
      </c>
      <c r="O112" s="4" t="str">
        <f t="shared" si="39"/>
        <v/>
      </c>
    </row>
    <row r="113" spans="1:15" x14ac:dyDescent="0.2">
      <c r="A113">
        <v>113</v>
      </c>
      <c r="B113" t="s">
        <v>114</v>
      </c>
      <c r="C113">
        <v>297</v>
      </c>
      <c r="D113">
        <v>129</v>
      </c>
      <c r="E113">
        <v>10</v>
      </c>
      <c r="F113">
        <f t="shared" si="30"/>
        <v>40</v>
      </c>
      <c r="G113">
        <f t="shared" si="31"/>
        <v>30</v>
      </c>
      <c r="H113">
        <f t="shared" si="32"/>
        <v>39</v>
      </c>
      <c r="I113" s="5">
        <f t="shared" si="33"/>
        <v>3.3670033670033669E-2</v>
      </c>
      <c r="J113">
        <f t="shared" si="34"/>
        <v>0.25</v>
      </c>
      <c r="K113" s="4">
        <f t="shared" si="35"/>
        <v>0.33333333333333331</v>
      </c>
      <c r="L113" s="4">
        <f t="shared" si="36"/>
        <v>0.25641025641025639</v>
      </c>
      <c r="M113" s="4" t="b">
        <f t="shared" si="37"/>
        <v>0</v>
      </c>
      <c r="N113" s="4" t="str">
        <f t="shared" si="38"/>
        <v/>
      </c>
      <c r="O113" s="4" t="str">
        <f t="shared" si="39"/>
        <v/>
      </c>
    </row>
    <row r="114" spans="1:15" x14ac:dyDescent="0.2">
      <c r="A114">
        <v>114</v>
      </c>
      <c r="B114" t="s">
        <v>115</v>
      </c>
      <c r="C114">
        <v>103</v>
      </c>
      <c r="D114">
        <v>72</v>
      </c>
      <c r="E114">
        <v>1</v>
      </c>
      <c r="F114">
        <f t="shared" si="30"/>
        <v>4</v>
      </c>
      <c r="G114">
        <f t="shared" si="31"/>
        <v>10</v>
      </c>
      <c r="H114">
        <f t="shared" si="32"/>
        <v>11</v>
      </c>
      <c r="I114" s="5">
        <f t="shared" si="33"/>
        <v>9.7087378640776691E-3</v>
      </c>
      <c r="J114">
        <f t="shared" si="34"/>
        <v>0.25</v>
      </c>
      <c r="K114" s="4">
        <f t="shared" si="35"/>
        <v>0.1</v>
      </c>
      <c r="L114" s="4">
        <f t="shared" si="36"/>
        <v>9.0909090909090912E-2</v>
      </c>
      <c r="M114" s="4" t="b">
        <f t="shared" si="37"/>
        <v>1</v>
      </c>
      <c r="N114" s="4" t="str">
        <f t="shared" si="38"/>
        <v/>
      </c>
      <c r="O114" s="4" t="str">
        <f t="shared" si="39"/>
        <v/>
      </c>
    </row>
    <row r="115" spans="1:15" x14ac:dyDescent="0.2">
      <c r="A115">
        <v>115</v>
      </c>
      <c r="B115" t="s">
        <v>116</v>
      </c>
      <c r="C115">
        <v>276</v>
      </c>
      <c r="D115">
        <v>90</v>
      </c>
      <c r="E115">
        <v>7</v>
      </c>
      <c r="F115">
        <f t="shared" si="30"/>
        <v>28</v>
      </c>
      <c r="G115">
        <f t="shared" si="31"/>
        <v>28</v>
      </c>
      <c r="H115">
        <f t="shared" si="32"/>
        <v>34</v>
      </c>
      <c r="I115" s="5">
        <f t="shared" si="33"/>
        <v>2.5362318840579712E-2</v>
      </c>
      <c r="J115">
        <f t="shared" si="34"/>
        <v>0.25</v>
      </c>
      <c r="K115" s="4">
        <f t="shared" si="35"/>
        <v>0.25</v>
      </c>
      <c r="L115" s="4">
        <f t="shared" si="36"/>
        <v>0.20588235294117646</v>
      </c>
      <c r="M115" s="4" t="b">
        <f t="shared" si="37"/>
        <v>0</v>
      </c>
      <c r="N115" s="4" t="str">
        <f t="shared" si="38"/>
        <v/>
      </c>
      <c r="O115" s="4" t="str">
        <f t="shared" si="39"/>
        <v/>
      </c>
    </row>
    <row r="116" spans="1:15" x14ac:dyDescent="0.2">
      <c r="A116">
        <v>116</v>
      </c>
      <c r="B116" t="s">
        <v>117</v>
      </c>
      <c r="C116">
        <v>1007</v>
      </c>
      <c r="D116">
        <v>321</v>
      </c>
      <c r="E116">
        <v>23</v>
      </c>
      <c r="F116">
        <f t="shared" si="30"/>
        <v>92</v>
      </c>
      <c r="G116">
        <f t="shared" si="31"/>
        <v>101</v>
      </c>
      <c r="H116">
        <f t="shared" si="32"/>
        <v>121</v>
      </c>
      <c r="I116" s="5">
        <f t="shared" si="33"/>
        <v>2.2840119165839126E-2</v>
      </c>
      <c r="J116">
        <f t="shared" si="34"/>
        <v>0.25</v>
      </c>
      <c r="K116" s="4">
        <f t="shared" si="35"/>
        <v>0.22772277227722773</v>
      </c>
      <c r="L116" s="4">
        <f t="shared" si="36"/>
        <v>0.19008264462809918</v>
      </c>
      <c r="M116" s="4" t="b">
        <f t="shared" si="37"/>
        <v>1</v>
      </c>
      <c r="N116" s="4" t="str">
        <f t="shared" si="38"/>
        <v/>
      </c>
      <c r="O116" s="4" t="str">
        <f t="shared" si="39"/>
        <v/>
      </c>
    </row>
    <row r="117" spans="1:15" x14ac:dyDescent="0.2">
      <c r="A117">
        <v>117</v>
      </c>
      <c r="B117" t="s">
        <v>118</v>
      </c>
      <c r="C117">
        <v>4</v>
      </c>
      <c r="D117">
        <v>1</v>
      </c>
      <c r="E117">
        <v>0</v>
      </c>
      <c r="F117">
        <f t="shared" si="30"/>
        <v>0</v>
      </c>
      <c r="G117">
        <f t="shared" si="31"/>
        <v>0</v>
      </c>
      <c r="H117">
        <f t="shared" si="32"/>
        <v>0</v>
      </c>
      <c r="I117" s="5">
        <f t="shared" si="33"/>
        <v>0</v>
      </c>
      <c r="J117" t="e">
        <f t="shared" si="34"/>
        <v>#DIV/0!</v>
      </c>
      <c r="K117" s="4" t="e">
        <f t="shared" si="35"/>
        <v>#DIV/0!</v>
      </c>
      <c r="L117" s="4" t="e">
        <f t="shared" si="36"/>
        <v>#DIV/0!</v>
      </c>
      <c r="M117" s="4" t="e">
        <f t="shared" si="37"/>
        <v>#DIV/0!</v>
      </c>
      <c r="N117" s="4" t="str">
        <f t="shared" si="38"/>
        <v/>
      </c>
      <c r="O117" s="4" t="e">
        <f t="shared" si="39"/>
        <v>#DIV/0!</v>
      </c>
    </row>
    <row r="118" spans="1:15" x14ac:dyDescent="0.2">
      <c r="A118">
        <v>118</v>
      </c>
      <c r="B118" t="s">
        <v>119</v>
      </c>
      <c r="C118">
        <v>75</v>
      </c>
      <c r="D118">
        <v>51</v>
      </c>
      <c r="E118">
        <v>3</v>
      </c>
      <c r="F118">
        <f t="shared" si="30"/>
        <v>12</v>
      </c>
      <c r="G118">
        <f t="shared" si="31"/>
        <v>8</v>
      </c>
      <c r="H118">
        <f t="shared" si="32"/>
        <v>10</v>
      </c>
      <c r="I118" s="5">
        <f t="shared" si="33"/>
        <v>0.04</v>
      </c>
      <c r="J118">
        <f t="shared" si="34"/>
        <v>0.25</v>
      </c>
      <c r="K118" s="4">
        <f t="shared" si="35"/>
        <v>0.375</v>
      </c>
      <c r="L118" s="4">
        <f t="shared" si="36"/>
        <v>0.3</v>
      </c>
      <c r="M118" s="4" t="b">
        <f t="shared" si="37"/>
        <v>0</v>
      </c>
      <c r="N118" s="4" t="str">
        <f t="shared" si="38"/>
        <v/>
      </c>
      <c r="O118" s="4" t="str">
        <f t="shared" si="39"/>
        <v/>
      </c>
    </row>
    <row r="119" spans="1:15" x14ac:dyDescent="0.2">
      <c r="A119">
        <v>119</v>
      </c>
      <c r="B119" t="s">
        <v>120</v>
      </c>
      <c r="C119">
        <v>6</v>
      </c>
      <c r="D119">
        <v>3</v>
      </c>
      <c r="E119">
        <v>0</v>
      </c>
      <c r="F119">
        <f t="shared" si="30"/>
        <v>0</v>
      </c>
      <c r="G119">
        <f t="shared" si="31"/>
        <v>1</v>
      </c>
      <c r="H119">
        <f t="shared" si="32"/>
        <v>1</v>
      </c>
      <c r="I119" s="5">
        <f t="shared" si="33"/>
        <v>0</v>
      </c>
      <c r="J119" t="e">
        <f t="shared" si="34"/>
        <v>#DIV/0!</v>
      </c>
      <c r="K119" s="4">
        <f t="shared" si="35"/>
        <v>0</v>
      </c>
      <c r="L119" s="4">
        <f t="shared" si="36"/>
        <v>0</v>
      </c>
      <c r="M119" s="4" t="e">
        <f t="shared" si="37"/>
        <v>#DIV/0!</v>
      </c>
      <c r="N119" s="4" t="str">
        <f t="shared" si="38"/>
        <v/>
      </c>
      <c r="O119" s="4" t="str">
        <f t="shared" si="39"/>
        <v/>
      </c>
    </row>
    <row r="120" spans="1:15" x14ac:dyDescent="0.2">
      <c r="A120">
        <v>120</v>
      </c>
      <c r="B120" t="s">
        <v>121</v>
      </c>
      <c r="C120">
        <v>724</v>
      </c>
      <c r="D120">
        <v>402</v>
      </c>
      <c r="E120">
        <v>25</v>
      </c>
      <c r="F120">
        <f t="shared" si="30"/>
        <v>100</v>
      </c>
      <c r="G120">
        <f t="shared" si="31"/>
        <v>72</v>
      </c>
      <c r="H120">
        <f t="shared" si="32"/>
        <v>95</v>
      </c>
      <c r="I120" s="5">
        <f t="shared" si="33"/>
        <v>3.4530386740331494E-2</v>
      </c>
      <c r="J120">
        <f t="shared" si="34"/>
        <v>0.25</v>
      </c>
      <c r="K120" s="4">
        <f t="shared" si="35"/>
        <v>0.34722222222222221</v>
      </c>
      <c r="L120" s="4">
        <f t="shared" si="36"/>
        <v>0.26315789473684209</v>
      </c>
      <c r="M120" s="4" t="b">
        <f t="shared" si="37"/>
        <v>0</v>
      </c>
      <c r="N120" s="4" t="str">
        <f t="shared" si="38"/>
        <v/>
      </c>
      <c r="O120" s="4" t="str">
        <f t="shared" si="39"/>
        <v/>
      </c>
    </row>
    <row r="121" spans="1:15" x14ac:dyDescent="0.2">
      <c r="A121">
        <v>122</v>
      </c>
      <c r="B121" t="s">
        <v>122</v>
      </c>
      <c r="C121">
        <v>528</v>
      </c>
      <c r="D121">
        <v>294</v>
      </c>
      <c r="E121">
        <v>8</v>
      </c>
      <c r="F121">
        <f t="shared" si="30"/>
        <v>32</v>
      </c>
      <c r="G121">
        <f t="shared" si="31"/>
        <v>53</v>
      </c>
      <c r="H121">
        <f t="shared" si="32"/>
        <v>60</v>
      </c>
      <c r="I121" s="5">
        <f t="shared" si="33"/>
        <v>1.5151515151515152E-2</v>
      </c>
      <c r="J121">
        <f t="shared" si="34"/>
        <v>0.25</v>
      </c>
      <c r="K121" s="4">
        <f t="shared" si="35"/>
        <v>0.15094339622641509</v>
      </c>
      <c r="L121" s="4">
        <f t="shared" si="36"/>
        <v>0.13333333333333333</v>
      </c>
      <c r="M121" s="4" t="b">
        <f t="shared" si="37"/>
        <v>1</v>
      </c>
      <c r="N121" s="4" t="str">
        <f t="shared" si="38"/>
        <v/>
      </c>
      <c r="O121" s="4" t="str">
        <f t="shared" si="39"/>
        <v/>
      </c>
    </row>
    <row r="122" spans="1:15" x14ac:dyDescent="0.2">
      <c r="A122">
        <v>123</v>
      </c>
      <c r="B122" t="s">
        <v>123</v>
      </c>
      <c r="C122">
        <v>1359</v>
      </c>
      <c r="D122">
        <v>575</v>
      </c>
      <c r="E122">
        <v>33</v>
      </c>
      <c r="F122">
        <f t="shared" si="30"/>
        <v>132</v>
      </c>
      <c r="G122">
        <f t="shared" si="31"/>
        <v>136</v>
      </c>
      <c r="H122">
        <f t="shared" si="32"/>
        <v>166</v>
      </c>
      <c r="I122" s="5">
        <f t="shared" si="33"/>
        <v>2.4282560706401765E-2</v>
      </c>
      <c r="J122">
        <f t="shared" si="34"/>
        <v>0.25</v>
      </c>
      <c r="K122" s="4">
        <f t="shared" si="35"/>
        <v>0.24264705882352941</v>
      </c>
      <c r="L122" s="4">
        <f t="shared" si="36"/>
        <v>0.19879518072289157</v>
      </c>
      <c r="M122" s="4" t="b">
        <f t="shared" si="37"/>
        <v>1</v>
      </c>
      <c r="N122" s="4" t="str">
        <f t="shared" si="38"/>
        <v/>
      </c>
      <c r="O122" s="4" t="str">
        <f t="shared" si="39"/>
        <v/>
      </c>
    </row>
    <row r="123" spans="1:15" x14ac:dyDescent="0.2">
      <c r="A123">
        <v>124</v>
      </c>
      <c r="B123" t="s">
        <v>124</v>
      </c>
      <c r="C123">
        <v>963</v>
      </c>
      <c r="D123">
        <v>421</v>
      </c>
      <c r="E123">
        <v>19</v>
      </c>
      <c r="F123">
        <f t="shared" si="30"/>
        <v>76</v>
      </c>
      <c r="G123">
        <f t="shared" si="31"/>
        <v>96</v>
      </c>
      <c r="H123">
        <f t="shared" si="32"/>
        <v>113</v>
      </c>
      <c r="I123" s="5">
        <f t="shared" si="33"/>
        <v>1.9730010384215992E-2</v>
      </c>
      <c r="J123">
        <f t="shared" si="34"/>
        <v>0.25</v>
      </c>
      <c r="K123" s="4">
        <f t="shared" si="35"/>
        <v>0.19791666666666666</v>
      </c>
      <c r="L123" s="4">
        <f t="shared" si="36"/>
        <v>0.16814159292035399</v>
      </c>
      <c r="M123" s="4" t="b">
        <f t="shared" si="37"/>
        <v>1</v>
      </c>
      <c r="N123" s="4" t="str">
        <f t="shared" si="38"/>
        <v/>
      </c>
      <c r="O123" s="4" t="str">
        <f t="shared" si="39"/>
        <v/>
      </c>
    </row>
    <row r="124" spans="1:15" x14ac:dyDescent="0.2">
      <c r="A124">
        <v>125</v>
      </c>
      <c r="B124" t="s">
        <v>125</v>
      </c>
      <c r="C124">
        <v>135</v>
      </c>
      <c r="D124">
        <v>45</v>
      </c>
      <c r="E124">
        <v>4</v>
      </c>
      <c r="F124">
        <f t="shared" si="30"/>
        <v>16</v>
      </c>
      <c r="G124">
        <f t="shared" si="31"/>
        <v>14</v>
      </c>
      <c r="H124">
        <f t="shared" si="32"/>
        <v>17</v>
      </c>
      <c r="I124" s="5">
        <f t="shared" si="33"/>
        <v>2.9629629629629631E-2</v>
      </c>
      <c r="J124">
        <f t="shared" si="34"/>
        <v>0.25</v>
      </c>
      <c r="K124" s="4">
        <f t="shared" si="35"/>
        <v>0.2857142857142857</v>
      </c>
      <c r="L124" s="4">
        <f t="shared" si="36"/>
        <v>0.23529411764705882</v>
      </c>
      <c r="M124" s="4" t="b">
        <f t="shared" si="37"/>
        <v>0</v>
      </c>
      <c r="N124" s="4" t="str">
        <f t="shared" si="38"/>
        <v/>
      </c>
      <c r="O124" s="4" t="str">
        <f t="shared" si="39"/>
        <v/>
      </c>
    </row>
    <row r="125" spans="1:15" x14ac:dyDescent="0.2">
      <c r="A125">
        <v>126</v>
      </c>
      <c r="B125" t="s">
        <v>126</v>
      </c>
      <c r="C125">
        <v>16</v>
      </c>
      <c r="D125">
        <v>7</v>
      </c>
      <c r="E125">
        <v>0</v>
      </c>
      <c r="F125">
        <f t="shared" si="30"/>
        <v>0</v>
      </c>
      <c r="G125">
        <f t="shared" si="31"/>
        <v>2</v>
      </c>
      <c r="H125">
        <f t="shared" si="32"/>
        <v>2</v>
      </c>
      <c r="I125" s="5">
        <f t="shared" si="33"/>
        <v>0</v>
      </c>
      <c r="J125" t="e">
        <f t="shared" si="34"/>
        <v>#DIV/0!</v>
      </c>
      <c r="K125" s="4">
        <f t="shared" si="35"/>
        <v>0</v>
      </c>
      <c r="L125" s="4">
        <f t="shared" si="36"/>
        <v>0</v>
      </c>
      <c r="M125" s="4" t="e">
        <f t="shared" si="37"/>
        <v>#DIV/0!</v>
      </c>
      <c r="N125" s="4" t="str">
        <f t="shared" si="38"/>
        <v/>
      </c>
      <c r="O125" s="4" t="str">
        <f t="shared" si="39"/>
        <v/>
      </c>
    </row>
    <row r="126" spans="1:15" x14ac:dyDescent="0.2">
      <c r="A126">
        <v>127</v>
      </c>
      <c r="B126" t="s">
        <v>127</v>
      </c>
      <c r="C126">
        <v>146</v>
      </c>
      <c r="D126">
        <v>61</v>
      </c>
      <c r="E126">
        <v>5</v>
      </c>
      <c r="F126">
        <f t="shared" si="30"/>
        <v>20</v>
      </c>
      <c r="G126">
        <f t="shared" si="31"/>
        <v>15</v>
      </c>
      <c r="H126">
        <f t="shared" si="32"/>
        <v>19</v>
      </c>
      <c r="I126" s="5">
        <f t="shared" si="33"/>
        <v>3.4246575342465752E-2</v>
      </c>
      <c r="J126">
        <f t="shared" si="34"/>
        <v>0.25</v>
      </c>
      <c r="K126" s="4">
        <f t="shared" si="35"/>
        <v>0.33333333333333331</v>
      </c>
      <c r="L126" s="4">
        <f t="shared" si="36"/>
        <v>0.26315789473684209</v>
      </c>
      <c r="M126" s="4" t="b">
        <f t="shared" si="37"/>
        <v>0</v>
      </c>
      <c r="N126" s="4" t="str">
        <f t="shared" si="38"/>
        <v/>
      </c>
      <c r="O126" s="4" t="str">
        <f t="shared" si="39"/>
        <v/>
      </c>
    </row>
    <row r="127" spans="1:15" x14ac:dyDescent="0.2">
      <c r="A127">
        <v>128</v>
      </c>
      <c r="B127" t="s">
        <v>128</v>
      </c>
      <c r="C127">
        <v>8</v>
      </c>
      <c r="D127">
        <v>6</v>
      </c>
      <c r="E127">
        <v>0</v>
      </c>
      <c r="F127">
        <f t="shared" si="30"/>
        <v>0</v>
      </c>
      <c r="G127">
        <f t="shared" si="31"/>
        <v>1</v>
      </c>
      <c r="H127">
        <f t="shared" si="32"/>
        <v>1</v>
      </c>
      <c r="I127" s="5">
        <f t="shared" si="33"/>
        <v>0</v>
      </c>
      <c r="J127" t="e">
        <f t="shared" si="34"/>
        <v>#DIV/0!</v>
      </c>
      <c r="K127" s="4">
        <f t="shared" si="35"/>
        <v>0</v>
      </c>
      <c r="L127" s="4">
        <f t="shared" si="36"/>
        <v>0</v>
      </c>
      <c r="M127" s="4" t="e">
        <f t="shared" si="37"/>
        <v>#DIV/0!</v>
      </c>
      <c r="N127" s="4" t="str">
        <f t="shared" si="38"/>
        <v/>
      </c>
      <c r="O127" s="4" t="str">
        <f t="shared" si="39"/>
        <v/>
      </c>
    </row>
    <row r="128" spans="1:15" x14ac:dyDescent="0.2">
      <c r="A128">
        <v>129</v>
      </c>
      <c r="B128" t="s">
        <v>129</v>
      </c>
      <c r="C128">
        <v>154</v>
      </c>
      <c r="D128">
        <v>74</v>
      </c>
      <c r="E128">
        <v>11</v>
      </c>
      <c r="F128">
        <f t="shared" si="30"/>
        <v>44</v>
      </c>
      <c r="G128">
        <f t="shared" si="31"/>
        <v>15</v>
      </c>
      <c r="H128">
        <f t="shared" si="32"/>
        <v>25</v>
      </c>
      <c r="I128" s="5">
        <f t="shared" si="33"/>
        <v>7.1428571428571425E-2</v>
      </c>
      <c r="J128">
        <f t="shared" si="34"/>
        <v>0.25</v>
      </c>
      <c r="K128" s="4">
        <f t="shared" si="35"/>
        <v>0.73333333333333328</v>
      </c>
      <c r="L128" s="4">
        <f t="shared" si="36"/>
        <v>0.44</v>
      </c>
      <c r="M128" s="4" t="b">
        <f t="shared" si="37"/>
        <v>0</v>
      </c>
      <c r="N128" s="4" t="str">
        <f t="shared" si="38"/>
        <v/>
      </c>
      <c r="O128" s="4">
        <f t="shared" si="39"/>
        <v>1</v>
      </c>
    </row>
    <row r="129" spans="1:15" x14ac:dyDescent="0.2">
      <c r="A129">
        <v>130</v>
      </c>
      <c r="B129" t="s">
        <v>130</v>
      </c>
      <c r="C129">
        <v>10</v>
      </c>
      <c r="D129">
        <v>5</v>
      </c>
      <c r="E129">
        <v>1</v>
      </c>
      <c r="F129">
        <f t="shared" si="30"/>
        <v>4</v>
      </c>
      <c r="G129">
        <f t="shared" si="31"/>
        <v>1</v>
      </c>
      <c r="H129">
        <f t="shared" si="32"/>
        <v>2</v>
      </c>
      <c r="I129" s="5">
        <f t="shared" si="33"/>
        <v>0.1</v>
      </c>
      <c r="J129">
        <f t="shared" si="34"/>
        <v>0.25</v>
      </c>
      <c r="K129" s="4">
        <f t="shared" si="35"/>
        <v>1</v>
      </c>
      <c r="L129" s="4">
        <f t="shared" si="36"/>
        <v>0.5</v>
      </c>
      <c r="M129" s="4" t="b">
        <f t="shared" si="37"/>
        <v>0</v>
      </c>
      <c r="N129" s="4">
        <f t="shared" si="38"/>
        <v>1</v>
      </c>
      <c r="O129" s="4">
        <f t="shared" si="39"/>
        <v>1</v>
      </c>
    </row>
    <row r="130" spans="1:15" x14ac:dyDescent="0.2">
      <c r="A130">
        <v>132</v>
      </c>
      <c r="B130" t="s">
        <v>131</v>
      </c>
      <c r="C130">
        <v>625</v>
      </c>
      <c r="D130">
        <v>393</v>
      </c>
      <c r="E130">
        <v>28</v>
      </c>
      <c r="F130">
        <f t="shared" si="30"/>
        <v>112</v>
      </c>
      <c r="G130">
        <f t="shared" si="31"/>
        <v>63</v>
      </c>
      <c r="H130">
        <f t="shared" si="32"/>
        <v>88</v>
      </c>
      <c r="I130" s="5">
        <f t="shared" si="33"/>
        <v>4.48E-2</v>
      </c>
      <c r="J130">
        <f t="shared" si="34"/>
        <v>0.25</v>
      </c>
      <c r="K130" s="4">
        <f t="shared" si="35"/>
        <v>0.44444444444444442</v>
      </c>
      <c r="L130" s="4">
        <f t="shared" si="36"/>
        <v>0.31818181818181818</v>
      </c>
      <c r="M130" s="4" t="b">
        <f t="shared" si="37"/>
        <v>0</v>
      </c>
      <c r="N130" s="4" t="str">
        <f t="shared" si="38"/>
        <v/>
      </c>
      <c r="O130" s="4" t="str">
        <f t="shared" si="39"/>
        <v/>
      </c>
    </row>
    <row r="131" spans="1:15" x14ac:dyDescent="0.2">
      <c r="A131">
        <v>133</v>
      </c>
      <c r="B131" t="s">
        <v>132</v>
      </c>
      <c r="C131">
        <v>20</v>
      </c>
      <c r="D131">
        <v>8</v>
      </c>
      <c r="E131">
        <v>0</v>
      </c>
      <c r="F131">
        <f t="shared" ref="F131:F162" si="40">E131*4</f>
        <v>0</v>
      </c>
      <c r="G131">
        <f t="shared" ref="G131:G165" si="41">ROUND(0.1*C131, 0)</f>
        <v>2</v>
      </c>
      <c r="H131">
        <f t="shared" ref="H131:H165" si="42">E131+ROUND(0.1*(C131-E131),0)</f>
        <v>2</v>
      </c>
      <c r="I131" s="5">
        <f t="shared" ref="I131:I165" si="43">E131/C131</f>
        <v>0</v>
      </c>
      <c r="J131" t="e">
        <f t="shared" ref="J131:J165" si="44">E131/(F131)</f>
        <v>#DIV/0!</v>
      </c>
      <c r="K131" s="4">
        <f t="shared" ref="K131:K165" si="45">E131/G131</f>
        <v>0</v>
      </c>
      <c r="L131" s="4">
        <f t="shared" ref="L131:L165" si="46">E131/H131</f>
        <v>0</v>
      </c>
      <c r="M131" s="4" t="e">
        <f t="shared" ref="M131:M165" si="47">J131&gt;K131</f>
        <v>#DIV/0!</v>
      </c>
      <c r="N131" s="4" t="str">
        <f t="shared" ref="N131:N165" si="48">IF(AND(G131&gt;0,G131&lt;=E131),1,"")</f>
        <v/>
      </c>
      <c r="O131" s="4" t="str">
        <f t="shared" ref="O131:O165" si="49">IF(1-K131&lt;0.5,1,"")</f>
        <v/>
      </c>
    </row>
    <row r="132" spans="1:15" x14ac:dyDescent="0.2">
      <c r="A132">
        <v>134</v>
      </c>
      <c r="B132" t="s">
        <v>133</v>
      </c>
      <c r="C132">
        <v>1</v>
      </c>
      <c r="D132">
        <v>0</v>
      </c>
      <c r="E132">
        <v>0</v>
      </c>
      <c r="F132">
        <f t="shared" si="40"/>
        <v>0</v>
      </c>
      <c r="G132">
        <f t="shared" si="41"/>
        <v>0</v>
      </c>
      <c r="H132">
        <f t="shared" si="42"/>
        <v>0</v>
      </c>
      <c r="I132" s="5">
        <f t="shared" si="43"/>
        <v>0</v>
      </c>
      <c r="J132" t="e">
        <f t="shared" si="44"/>
        <v>#DIV/0!</v>
      </c>
      <c r="K132" s="4" t="e">
        <f t="shared" si="45"/>
        <v>#DIV/0!</v>
      </c>
      <c r="L132" s="4" t="e">
        <f t="shared" si="46"/>
        <v>#DIV/0!</v>
      </c>
      <c r="M132" s="4" t="e">
        <f t="shared" si="47"/>
        <v>#DIV/0!</v>
      </c>
      <c r="N132" s="4" t="str">
        <f t="shared" si="48"/>
        <v/>
      </c>
      <c r="O132" s="4" t="e">
        <f t="shared" si="49"/>
        <v>#DIV/0!</v>
      </c>
    </row>
    <row r="133" spans="1:15" x14ac:dyDescent="0.2">
      <c r="A133">
        <v>135</v>
      </c>
      <c r="B133" t="s">
        <v>134</v>
      </c>
      <c r="C133">
        <v>201</v>
      </c>
      <c r="D133">
        <v>82</v>
      </c>
      <c r="E133">
        <v>2</v>
      </c>
      <c r="F133">
        <f t="shared" si="40"/>
        <v>8</v>
      </c>
      <c r="G133">
        <f t="shared" si="41"/>
        <v>20</v>
      </c>
      <c r="H133">
        <f t="shared" si="42"/>
        <v>22</v>
      </c>
      <c r="I133" s="5">
        <f t="shared" si="43"/>
        <v>9.9502487562189053E-3</v>
      </c>
      <c r="J133">
        <f t="shared" si="44"/>
        <v>0.25</v>
      </c>
      <c r="K133" s="4">
        <f t="shared" si="45"/>
        <v>0.1</v>
      </c>
      <c r="L133" s="4">
        <f t="shared" si="46"/>
        <v>9.0909090909090912E-2</v>
      </c>
      <c r="M133" s="4" t="b">
        <f t="shared" si="47"/>
        <v>1</v>
      </c>
      <c r="N133" s="4" t="str">
        <f t="shared" si="48"/>
        <v/>
      </c>
      <c r="O133" s="4" t="str">
        <f t="shared" si="49"/>
        <v/>
      </c>
    </row>
    <row r="134" spans="1:15" x14ac:dyDescent="0.2">
      <c r="A134">
        <v>136</v>
      </c>
      <c r="B134" t="s">
        <v>135</v>
      </c>
      <c r="C134">
        <v>104</v>
      </c>
      <c r="D134">
        <v>43</v>
      </c>
      <c r="E134">
        <v>1</v>
      </c>
      <c r="F134">
        <f t="shared" si="40"/>
        <v>4</v>
      </c>
      <c r="G134">
        <f t="shared" si="41"/>
        <v>10</v>
      </c>
      <c r="H134">
        <f t="shared" si="42"/>
        <v>11</v>
      </c>
      <c r="I134" s="5">
        <f t="shared" si="43"/>
        <v>9.6153846153846159E-3</v>
      </c>
      <c r="J134">
        <f t="shared" si="44"/>
        <v>0.25</v>
      </c>
      <c r="K134" s="4">
        <f t="shared" si="45"/>
        <v>0.1</v>
      </c>
      <c r="L134" s="4">
        <f t="shared" si="46"/>
        <v>9.0909090909090912E-2</v>
      </c>
      <c r="M134" s="4" t="b">
        <f t="shared" si="47"/>
        <v>1</v>
      </c>
      <c r="N134" s="4" t="str">
        <f t="shared" si="48"/>
        <v/>
      </c>
      <c r="O134" s="4" t="str">
        <f t="shared" si="49"/>
        <v/>
      </c>
    </row>
    <row r="135" spans="1:15" x14ac:dyDescent="0.2">
      <c r="A135">
        <v>138</v>
      </c>
      <c r="B135" t="s">
        <v>136</v>
      </c>
      <c r="C135">
        <v>470</v>
      </c>
      <c r="D135">
        <v>245</v>
      </c>
      <c r="E135">
        <v>5</v>
      </c>
      <c r="F135">
        <f t="shared" si="40"/>
        <v>20</v>
      </c>
      <c r="G135">
        <f t="shared" si="41"/>
        <v>47</v>
      </c>
      <c r="H135">
        <f t="shared" si="42"/>
        <v>52</v>
      </c>
      <c r="I135" s="5">
        <f t="shared" si="43"/>
        <v>1.0638297872340425E-2</v>
      </c>
      <c r="J135">
        <f t="shared" si="44"/>
        <v>0.25</v>
      </c>
      <c r="K135" s="4">
        <f t="shared" si="45"/>
        <v>0.10638297872340426</v>
      </c>
      <c r="L135" s="4">
        <f t="shared" si="46"/>
        <v>9.6153846153846159E-2</v>
      </c>
      <c r="M135" s="4" t="b">
        <f t="shared" si="47"/>
        <v>1</v>
      </c>
      <c r="N135" s="4" t="str">
        <f t="shared" si="48"/>
        <v/>
      </c>
      <c r="O135" s="4" t="str">
        <f t="shared" si="49"/>
        <v/>
      </c>
    </row>
    <row r="136" spans="1:15" x14ac:dyDescent="0.2">
      <c r="A136">
        <v>139</v>
      </c>
      <c r="B136" t="s">
        <v>137</v>
      </c>
      <c r="C136">
        <v>133</v>
      </c>
      <c r="D136">
        <v>65</v>
      </c>
      <c r="E136">
        <v>3</v>
      </c>
      <c r="F136">
        <f t="shared" si="40"/>
        <v>12</v>
      </c>
      <c r="G136">
        <f t="shared" si="41"/>
        <v>13</v>
      </c>
      <c r="H136">
        <f t="shared" si="42"/>
        <v>16</v>
      </c>
      <c r="I136" s="5">
        <f t="shared" si="43"/>
        <v>2.2556390977443608E-2</v>
      </c>
      <c r="J136">
        <f t="shared" si="44"/>
        <v>0.25</v>
      </c>
      <c r="K136" s="4">
        <f t="shared" si="45"/>
        <v>0.23076923076923078</v>
      </c>
      <c r="L136" s="4">
        <f t="shared" si="46"/>
        <v>0.1875</v>
      </c>
      <c r="M136" s="4" t="b">
        <f t="shared" si="47"/>
        <v>1</v>
      </c>
      <c r="N136" s="4" t="str">
        <f t="shared" si="48"/>
        <v/>
      </c>
      <c r="O136" s="4" t="str">
        <f t="shared" si="49"/>
        <v/>
      </c>
    </row>
    <row r="137" spans="1:15" x14ac:dyDescent="0.2">
      <c r="A137">
        <v>140</v>
      </c>
      <c r="B137" t="s">
        <v>138</v>
      </c>
      <c r="C137">
        <v>23</v>
      </c>
      <c r="D137">
        <v>8</v>
      </c>
      <c r="E137">
        <v>0</v>
      </c>
      <c r="F137">
        <f t="shared" si="40"/>
        <v>0</v>
      </c>
      <c r="G137">
        <f t="shared" si="41"/>
        <v>2</v>
      </c>
      <c r="H137">
        <f t="shared" si="42"/>
        <v>2</v>
      </c>
      <c r="I137" s="5">
        <f t="shared" si="43"/>
        <v>0</v>
      </c>
      <c r="J137" t="e">
        <f t="shared" si="44"/>
        <v>#DIV/0!</v>
      </c>
      <c r="K137" s="4">
        <f t="shared" si="45"/>
        <v>0</v>
      </c>
      <c r="L137" s="4">
        <f t="shared" si="46"/>
        <v>0</v>
      </c>
      <c r="M137" s="4" t="e">
        <f t="shared" si="47"/>
        <v>#DIV/0!</v>
      </c>
      <c r="N137" s="4" t="str">
        <f t="shared" si="48"/>
        <v/>
      </c>
      <c r="O137" s="4" t="str">
        <f t="shared" si="49"/>
        <v/>
      </c>
    </row>
    <row r="138" spans="1:15" x14ac:dyDescent="0.2">
      <c r="A138">
        <v>141</v>
      </c>
      <c r="B138" t="s">
        <v>139</v>
      </c>
      <c r="C138">
        <v>137</v>
      </c>
      <c r="D138">
        <v>86</v>
      </c>
      <c r="E138">
        <v>2</v>
      </c>
      <c r="F138">
        <f t="shared" si="40"/>
        <v>8</v>
      </c>
      <c r="G138">
        <f t="shared" si="41"/>
        <v>14</v>
      </c>
      <c r="H138">
        <f t="shared" si="42"/>
        <v>16</v>
      </c>
      <c r="I138" s="5">
        <f t="shared" si="43"/>
        <v>1.4598540145985401E-2</v>
      </c>
      <c r="J138">
        <f t="shared" si="44"/>
        <v>0.25</v>
      </c>
      <c r="K138" s="4">
        <f t="shared" si="45"/>
        <v>0.14285714285714285</v>
      </c>
      <c r="L138" s="4">
        <f t="shared" si="46"/>
        <v>0.125</v>
      </c>
      <c r="M138" s="4" t="b">
        <f t="shared" si="47"/>
        <v>1</v>
      </c>
      <c r="N138" s="4" t="str">
        <f t="shared" si="48"/>
        <v/>
      </c>
      <c r="O138" s="4" t="str">
        <f t="shared" si="49"/>
        <v/>
      </c>
    </row>
    <row r="139" spans="1:15" x14ac:dyDescent="0.2">
      <c r="A139">
        <v>142</v>
      </c>
      <c r="B139" t="s">
        <v>140</v>
      </c>
      <c r="C139">
        <v>17</v>
      </c>
      <c r="D139">
        <v>6</v>
      </c>
      <c r="E139">
        <v>1</v>
      </c>
      <c r="F139">
        <f t="shared" si="40"/>
        <v>4</v>
      </c>
      <c r="G139">
        <f t="shared" si="41"/>
        <v>2</v>
      </c>
      <c r="H139">
        <f t="shared" si="42"/>
        <v>3</v>
      </c>
      <c r="I139" s="5">
        <f t="shared" si="43"/>
        <v>5.8823529411764705E-2</v>
      </c>
      <c r="J139">
        <f t="shared" si="44"/>
        <v>0.25</v>
      </c>
      <c r="K139" s="4">
        <f t="shared" si="45"/>
        <v>0.5</v>
      </c>
      <c r="L139" s="4">
        <f t="shared" si="46"/>
        <v>0.33333333333333331</v>
      </c>
      <c r="M139" s="4" t="b">
        <f t="shared" si="47"/>
        <v>0</v>
      </c>
      <c r="N139" s="4" t="str">
        <f t="shared" si="48"/>
        <v/>
      </c>
      <c r="O139" s="4" t="str">
        <f t="shared" si="49"/>
        <v/>
      </c>
    </row>
    <row r="140" spans="1:15" x14ac:dyDescent="0.2">
      <c r="A140">
        <v>143</v>
      </c>
      <c r="B140" t="s">
        <v>141</v>
      </c>
      <c r="C140">
        <v>76</v>
      </c>
      <c r="D140">
        <v>26</v>
      </c>
      <c r="E140">
        <v>0</v>
      </c>
      <c r="F140">
        <f t="shared" si="40"/>
        <v>0</v>
      </c>
      <c r="G140">
        <f t="shared" si="41"/>
        <v>8</v>
      </c>
      <c r="H140">
        <f t="shared" si="42"/>
        <v>8</v>
      </c>
      <c r="I140" s="5">
        <f t="shared" si="43"/>
        <v>0</v>
      </c>
      <c r="J140" t="e">
        <f t="shared" si="44"/>
        <v>#DIV/0!</v>
      </c>
      <c r="K140" s="4">
        <f t="shared" si="45"/>
        <v>0</v>
      </c>
      <c r="L140" s="4">
        <f t="shared" si="46"/>
        <v>0</v>
      </c>
      <c r="M140" s="4" t="e">
        <f t="shared" si="47"/>
        <v>#DIV/0!</v>
      </c>
      <c r="N140" s="4" t="str">
        <f t="shared" si="48"/>
        <v/>
      </c>
      <c r="O140" s="4" t="str">
        <f t="shared" si="49"/>
        <v/>
      </c>
    </row>
    <row r="141" spans="1:15" x14ac:dyDescent="0.2">
      <c r="A141">
        <v>144</v>
      </c>
      <c r="B141" t="s">
        <v>142</v>
      </c>
      <c r="C141">
        <v>965</v>
      </c>
      <c r="D141">
        <v>499</v>
      </c>
      <c r="E141">
        <v>23</v>
      </c>
      <c r="F141">
        <f t="shared" si="40"/>
        <v>92</v>
      </c>
      <c r="G141">
        <f t="shared" si="41"/>
        <v>97</v>
      </c>
      <c r="H141">
        <f t="shared" si="42"/>
        <v>117</v>
      </c>
      <c r="I141" s="5">
        <f t="shared" si="43"/>
        <v>2.3834196891191709E-2</v>
      </c>
      <c r="J141">
        <f t="shared" si="44"/>
        <v>0.25</v>
      </c>
      <c r="K141" s="4">
        <f t="shared" si="45"/>
        <v>0.23711340206185566</v>
      </c>
      <c r="L141" s="4">
        <f t="shared" si="46"/>
        <v>0.19658119658119658</v>
      </c>
      <c r="M141" s="4" t="b">
        <f t="shared" si="47"/>
        <v>1</v>
      </c>
      <c r="N141" s="4" t="str">
        <f t="shared" si="48"/>
        <v/>
      </c>
      <c r="O141" s="4" t="str">
        <f t="shared" si="49"/>
        <v/>
      </c>
    </row>
    <row r="142" spans="1:15" x14ac:dyDescent="0.2">
      <c r="A142">
        <v>145</v>
      </c>
      <c r="B142" t="s">
        <v>143</v>
      </c>
      <c r="C142">
        <v>1803</v>
      </c>
      <c r="D142">
        <v>902</v>
      </c>
      <c r="E142">
        <v>29</v>
      </c>
      <c r="F142">
        <f t="shared" si="40"/>
        <v>116</v>
      </c>
      <c r="G142">
        <f t="shared" si="41"/>
        <v>180</v>
      </c>
      <c r="H142">
        <f t="shared" si="42"/>
        <v>206</v>
      </c>
      <c r="I142" s="5">
        <f t="shared" si="43"/>
        <v>1.6084303937881309E-2</v>
      </c>
      <c r="J142">
        <f t="shared" si="44"/>
        <v>0.25</v>
      </c>
      <c r="K142" s="4">
        <f t="shared" si="45"/>
        <v>0.16111111111111112</v>
      </c>
      <c r="L142" s="4">
        <f t="shared" si="46"/>
        <v>0.14077669902912621</v>
      </c>
      <c r="M142" s="4" t="b">
        <f t="shared" si="47"/>
        <v>1</v>
      </c>
      <c r="N142" s="4" t="str">
        <f t="shared" si="48"/>
        <v/>
      </c>
      <c r="O142" s="4" t="str">
        <f t="shared" si="49"/>
        <v/>
      </c>
    </row>
    <row r="143" spans="1:15" x14ac:dyDescent="0.2">
      <c r="A143">
        <v>146</v>
      </c>
      <c r="B143" t="s">
        <v>144</v>
      </c>
      <c r="C143">
        <v>9</v>
      </c>
      <c r="D143">
        <v>5</v>
      </c>
      <c r="E143">
        <v>1</v>
      </c>
      <c r="F143">
        <f t="shared" si="40"/>
        <v>4</v>
      </c>
      <c r="G143">
        <f t="shared" si="41"/>
        <v>1</v>
      </c>
      <c r="H143">
        <f t="shared" si="42"/>
        <v>2</v>
      </c>
      <c r="I143" s="5">
        <f t="shared" si="43"/>
        <v>0.1111111111111111</v>
      </c>
      <c r="J143">
        <f t="shared" si="44"/>
        <v>0.25</v>
      </c>
      <c r="K143" s="4">
        <f t="shared" si="45"/>
        <v>1</v>
      </c>
      <c r="L143" s="4">
        <f t="shared" si="46"/>
        <v>0.5</v>
      </c>
      <c r="M143" s="4" t="b">
        <f t="shared" si="47"/>
        <v>0</v>
      </c>
      <c r="N143" s="4">
        <f t="shared" si="48"/>
        <v>1</v>
      </c>
      <c r="O143" s="4">
        <f t="shared" si="49"/>
        <v>1</v>
      </c>
    </row>
    <row r="144" spans="1:15" x14ac:dyDescent="0.2">
      <c r="A144">
        <v>147</v>
      </c>
      <c r="B144" t="s">
        <v>145</v>
      </c>
      <c r="C144">
        <v>127</v>
      </c>
      <c r="D144">
        <v>59</v>
      </c>
      <c r="E144">
        <v>1</v>
      </c>
      <c r="F144">
        <f t="shared" si="40"/>
        <v>4</v>
      </c>
      <c r="G144">
        <f t="shared" si="41"/>
        <v>13</v>
      </c>
      <c r="H144">
        <f t="shared" si="42"/>
        <v>14</v>
      </c>
      <c r="I144" s="5">
        <f t="shared" si="43"/>
        <v>7.874015748031496E-3</v>
      </c>
      <c r="J144">
        <f t="shared" si="44"/>
        <v>0.25</v>
      </c>
      <c r="K144" s="4">
        <f t="shared" si="45"/>
        <v>7.6923076923076927E-2</v>
      </c>
      <c r="L144" s="4">
        <f t="shared" si="46"/>
        <v>7.1428571428571425E-2</v>
      </c>
      <c r="M144" s="4" t="b">
        <f t="shared" si="47"/>
        <v>1</v>
      </c>
      <c r="N144" s="4" t="str">
        <f t="shared" si="48"/>
        <v/>
      </c>
      <c r="O144" s="4" t="str">
        <f t="shared" si="49"/>
        <v/>
      </c>
    </row>
    <row r="145" spans="1:15" x14ac:dyDescent="0.2">
      <c r="A145">
        <v>148</v>
      </c>
      <c r="B145" t="s">
        <v>146</v>
      </c>
      <c r="C145">
        <v>859</v>
      </c>
      <c r="D145">
        <v>373</v>
      </c>
      <c r="E145">
        <v>13</v>
      </c>
      <c r="F145">
        <f t="shared" si="40"/>
        <v>52</v>
      </c>
      <c r="G145">
        <f t="shared" si="41"/>
        <v>86</v>
      </c>
      <c r="H145">
        <f t="shared" si="42"/>
        <v>98</v>
      </c>
      <c r="I145" s="5">
        <f t="shared" si="43"/>
        <v>1.5133876600698487E-2</v>
      </c>
      <c r="J145">
        <f t="shared" si="44"/>
        <v>0.25</v>
      </c>
      <c r="K145" s="4">
        <f t="shared" si="45"/>
        <v>0.15116279069767441</v>
      </c>
      <c r="L145" s="4">
        <f t="shared" si="46"/>
        <v>0.1326530612244898</v>
      </c>
      <c r="M145" s="4" t="b">
        <f t="shared" si="47"/>
        <v>1</v>
      </c>
      <c r="N145" s="4" t="str">
        <f t="shared" si="48"/>
        <v/>
      </c>
      <c r="O145" s="4" t="str">
        <f t="shared" si="49"/>
        <v/>
      </c>
    </row>
    <row r="146" spans="1:15" x14ac:dyDescent="0.2">
      <c r="A146">
        <v>149</v>
      </c>
      <c r="B146" t="s">
        <v>147</v>
      </c>
      <c r="C146">
        <v>13</v>
      </c>
      <c r="D146">
        <v>7</v>
      </c>
      <c r="E146">
        <v>0</v>
      </c>
      <c r="F146">
        <f t="shared" si="40"/>
        <v>0</v>
      </c>
      <c r="G146">
        <f t="shared" si="41"/>
        <v>1</v>
      </c>
      <c r="H146">
        <f t="shared" si="42"/>
        <v>1</v>
      </c>
      <c r="I146" s="5">
        <f t="shared" si="43"/>
        <v>0</v>
      </c>
      <c r="J146" t="e">
        <f t="shared" si="44"/>
        <v>#DIV/0!</v>
      </c>
      <c r="K146" s="4">
        <f t="shared" si="45"/>
        <v>0</v>
      </c>
      <c r="L146" s="4">
        <f t="shared" si="46"/>
        <v>0</v>
      </c>
      <c r="M146" s="4" t="e">
        <f t="shared" si="47"/>
        <v>#DIV/0!</v>
      </c>
      <c r="N146" s="4" t="str">
        <f t="shared" si="48"/>
        <v/>
      </c>
      <c r="O146" s="4" t="str">
        <f t="shared" si="49"/>
        <v/>
      </c>
    </row>
    <row r="147" spans="1:15" x14ac:dyDescent="0.2">
      <c r="A147">
        <v>150</v>
      </c>
      <c r="B147" t="s">
        <v>148</v>
      </c>
      <c r="C147">
        <v>1294</v>
      </c>
      <c r="D147">
        <v>594</v>
      </c>
      <c r="E147">
        <v>36</v>
      </c>
      <c r="F147">
        <f t="shared" si="40"/>
        <v>144</v>
      </c>
      <c r="G147">
        <f t="shared" si="41"/>
        <v>129</v>
      </c>
      <c r="H147">
        <f t="shared" si="42"/>
        <v>162</v>
      </c>
      <c r="I147" s="5">
        <f t="shared" si="43"/>
        <v>2.7820710973724884E-2</v>
      </c>
      <c r="J147">
        <f t="shared" si="44"/>
        <v>0.25</v>
      </c>
      <c r="K147" s="4">
        <f t="shared" si="45"/>
        <v>0.27906976744186046</v>
      </c>
      <c r="L147" s="4">
        <f t="shared" si="46"/>
        <v>0.22222222222222221</v>
      </c>
      <c r="M147" s="4" t="b">
        <f t="shared" si="47"/>
        <v>0</v>
      </c>
      <c r="N147" s="4" t="str">
        <f t="shared" si="48"/>
        <v/>
      </c>
      <c r="O147" s="4" t="str">
        <f t="shared" si="49"/>
        <v/>
      </c>
    </row>
    <row r="148" spans="1:15" x14ac:dyDescent="0.2">
      <c r="A148">
        <v>151</v>
      </c>
      <c r="B148" t="s">
        <v>149</v>
      </c>
      <c r="C148">
        <v>3951</v>
      </c>
      <c r="D148">
        <v>1630</v>
      </c>
      <c r="E148">
        <v>118</v>
      </c>
      <c r="F148">
        <f t="shared" si="40"/>
        <v>472</v>
      </c>
      <c r="G148">
        <f t="shared" si="41"/>
        <v>395</v>
      </c>
      <c r="H148">
        <f t="shared" si="42"/>
        <v>501</v>
      </c>
      <c r="I148" s="5">
        <f t="shared" si="43"/>
        <v>2.9865856745127817E-2</v>
      </c>
      <c r="J148">
        <f t="shared" si="44"/>
        <v>0.25</v>
      </c>
      <c r="K148" s="4">
        <f t="shared" si="45"/>
        <v>0.29873417721518986</v>
      </c>
      <c r="L148" s="4">
        <f t="shared" si="46"/>
        <v>0.23552894211576847</v>
      </c>
      <c r="M148" s="4" t="b">
        <f t="shared" si="47"/>
        <v>0</v>
      </c>
      <c r="N148" s="4" t="str">
        <f t="shared" si="48"/>
        <v/>
      </c>
      <c r="O148" s="4" t="str">
        <f t="shared" si="49"/>
        <v/>
      </c>
    </row>
    <row r="149" spans="1:15" x14ac:dyDescent="0.2">
      <c r="A149">
        <v>152</v>
      </c>
      <c r="B149" t="s">
        <v>150</v>
      </c>
      <c r="C149">
        <v>440</v>
      </c>
      <c r="D149">
        <v>207</v>
      </c>
      <c r="E149">
        <v>6</v>
      </c>
      <c r="F149">
        <f t="shared" si="40"/>
        <v>24</v>
      </c>
      <c r="G149">
        <f t="shared" si="41"/>
        <v>44</v>
      </c>
      <c r="H149">
        <f t="shared" si="42"/>
        <v>49</v>
      </c>
      <c r="I149" s="5">
        <f t="shared" si="43"/>
        <v>1.3636363636363636E-2</v>
      </c>
      <c r="J149">
        <f t="shared" si="44"/>
        <v>0.25</v>
      </c>
      <c r="K149" s="4">
        <f t="shared" si="45"/>
        <v>0.13636363636363635</v>
      </c>
      <c r="L149" s="4">
        <f t="shared" si="46"/>
        <v>0.12244897959183673</v>
      </c>
      <c r="M149" s="4" t="b">
        <f t="shared" si="47"/>
        <v>1</v>
      </c>
      <c r="N149" s="4" t="str">
        <f t="shared" si="48"/>
        <v/>
      </c>
      <c r="O149" s="4" t="str">
        <f t="shared" si="49"/>
        <v/>
      </c>
    </row>
    <row r="150" spans="1:15" x14ac:dyDescent="0.2">
      <c r="A150">
        <v>153</v>
      </c>
      <c r="B150" t="s">
        <v>151</v>
      </c>
      <c r="C150">
        <v>12</v>
      </c>
      <c r="D150">
        <v>8</v>
      </c>
      <c r="E150">
        <v>0</v>
      </c>
      <c r="F150">
        <f t="shared" si="40"/>
        <v>0</v>
      </c>
      <c r="G150">
        <f t="shared" si="41"/>
        <v>1</v>
      </c>
      <c r="H150">
        <f t="shared" si="42"/>
        <v>1</v>
      </c>
      <c r="I150" s="5">
        <f t="shared" si="43"/>
        <v>0</v>
      </c>
      <c r="J150" t="e">
        <f t="shared" si="44"/>
        <v>#DIV/0!</v>
      </c>
      <c r="K150" s="4">
        <f t="shared" si="45"/>
        <v>0</v>
      </c>
      <c r="L150" s="4">
        <f t="shared" si="46"/>
        <v>0</v>
      </c>
      <c r="M150" s="4" t="e">
        <f t="shared" si="47"/>
        <v>#DIV/0!</v>
      </c>
      <c r="N150" s="4" t="str">
        <f t="shared" si="48"/>
        <v/>
      </c>
      <c r="O150" s="4" t="str">
        <f t="shared" si="49"/>
        <v/>
      </c>
    </row>
    <row r="151" spans="1:15" x14ac:dyDescent="0.2">
      <c r="A151">
        <v>154</v>
      </c>
      <c r="B151" t="s">
        <v>152</v>
      </c>
      <c r="C151">
        <v>264</v>
      </c>
      <c r="D151">
        <v>139</v>
      </c>
      <c r="E151">
        <v>7</v>
      </c>
      <c r="F151">
        <f t="shared" si="40"/>
        <v>28</v>
      </c>
      <c r="G151">
        <f t="shared" si="41"/>
        <v>26</v>
      </c>
      <c r="H151">
        <f t="shared" si="42"/>
        <v>33</v>
      </c>
      <c r="I151" s="5">
        <f t="shared" si="43"/>
        <v>2.6515151515151516E-2</v>
      </c>
      <c r="J151">
        <f t="shared" si="44"/>
        <v>0.25</v>
      </c>
      <c r="K151" s="4">
        <f t="shared" si="45"/>
        <v>0.26923076923076922</v>
      </c>
      <c r="L151" s="4">
        <f t="shared" si="46"/>
        <v>0.21212121212121213</v>
      </c>
      <c r="M151" s="4" t="b">
        <f t="shared" si="47"/>
        <v>0</v>
      </c>
      <c r="N151" s="4" t="str">
        <f t="shared" si="48"/>
        <v/>
      </c>
      <c r="O151" s="4" t="str">
        <f t="shared" si="49"/>
        <v/>
      </c>
    </row>
    <row r="152" spans="1:15" x14ac:dyDescent="0.2">
      <c r="A152">
        <v>155</v>
      </c>
      <c r="B152" t="s">
        <v>153</v>
      </c>
      <c r="C152">
        <v>7</v>
      </c>
      <c r="D152">
        <v>3</v>
      </c>
      <c r="E152">
        <v>0</v>
      </c>
      <c r="F152">
        <f t="shared" si="40"/>
        <v>0</v>
      </c>
      <c r="G152">
        <f t="shared" si="41"/>
        <v>1</v>
      </c>
      <c r="H152">
        <f t="shared" si="42"/>
        <v>1</v>
      </c>
      <c r="I152" s="5">
        <f t="shared" si="43"/>
        <v>0</v>
      </c>
      <c r="J152" t="e">
        <f t="shared" si="44"/>
        <v>#DIV/0!</v>
      </c>
      <c r="K152" s="4">
        <f t="shared" si="45"/>
        <v>0</v>
      </c>
      <c r="L152" s="4">
        <f t="shared" si="46"/>
        <v>0</v>
      </c>
      <c r="M152" s="4" t="e">
        <f t="shared" si="47"/>
        <v>#DIV/0!</v>
      </c>
      <c r="N152" s="4" t="str">
        <f t="shared" si="48"/>
        <v/>
      </c>
      <c r="O152" s="4" t="str">
        <f t="shared" si="49"/>
        <v/>
      </c>
    </row>
    <row r="153" spans="1:15" x14ac:dyDescent="0.2">
      <c r="A153">
        <v>156</v>
      </c>
      <c r="B153" t="s">
        <v>154</v>
      </c>
      <c r="C153">
        <v>3</v>
      </c>
      <c r="D153">
        <v>3</v>
      </c>
      <c r="E153">
        <v>0</v>
      </c>
      <c r="F153">
        <f t="shared" si="40"/>
        <v>0</v>
      </c>
      <c r="G153">
        <f t="shared" si="41"/>
        <v>0</v>
      </c>
      <c r="H153">
        <f t="shared" si="42"/>
        <v>0</v>
      </c>
      <c r="I153" s="5">
        <f t="shared" si="43"/>
        <v>0</v>
      </c>
      <c r="J153" t="e">
        <f t="shared" si="44"/>
        <v>#DIV/0!</v>
      </c>
      <c r="K153" s="4" t="e">
        <f t="shared" si="45"/>
        <v>#DIV/0!</v>
      </c>
      <c r="L153" s="4" t="e">
        <f t="shared" si="46"/>
        <v>#DIV/0!</v>
      </c>
      <c r="M153" s="4" t="e">
        <f t="shared" si="47"/>
        <v>#DIV/0!</v>
      </c>
      <c r="N153" s="4" t="str">
        <f t="shared" si="48"/>
        <v/>
      </c>
      <c r="O153" s="4" t="e">
        <f t="shared" si="49"/>
        <v>#DIV/0!</v>
      </c>
    </row>
    <row r="154" spans="1:15" x14ac:dyDescent="0.2">
      <c r="A154">
        <v>157</v>
      </c>
      <c r="B154" t="s">
        <v>155</v>
      </c>
      <c r="C154">
        <v>29</v>
      </c>
      <c r="D154">
        <v>8</v>
      </c>
      <c r="E154">
        <v>1</v>
      </c>
      <c r="F154">
        <f t="shared" si="40"/>
        <v>4</v>
      </c>
      <c r="G154">
        <f t="shared" si="41"/>
        <v>3</v>
      </c>
      <c r="H154">
        <f t="shared" si="42"/>
        <v>4</v>
      </c>
      <c r="I154" s="5">
        <f t="shared" si="43"/>
        <v>3.4482758620689655E-2</v>
      </c>
      <c r="J154">
        <f t="shared" si="44"/>
        <v>0.25</v>
      </c>
      <c r="K154" s="4">
        <f t="shared" si="45"/>
        <v>0.33333333333333331</v>
      </c>
      <c r="L154" s="4">
        <f t="shared" si="46"/>
        <v>0.25</v>
      </c>
      <c r="M154" s="4" t="b">
        <f t="shared" si="47"/>
        <v>0</v>
      </c>
      <c r="N154" s="4" t="str">
        <f t="shared" si="48"/>
        <v/>
      </c>
      <c r="O154" s="4" t="str">
        <f t="shared" si="49"/>
        <v/>
      </c>
    </row>
    <row r="155" spans="1:15" x14ac:dyDescent="0.2">
      <c r="A155">
        <v>158</v>
      </c>
      <c r="B155" t="s">
        <v>156</v>
      </c>
      <c r="C155">
        <v>206</v>
      </c>
      <c r="D155">
        <v>164</v>
      </c>
      <c r="E155">
        <v>1</v>
      </c>
      <c r="F155">
        <f t="shared" si="40"/>
        <v>4</v>
      </c>
      <c r="G155">
        <f t="shared" si="41"/>
        <v>21</v>
      </c>
      <c r="H155">
        <f t="shared" si="42"/>
        <v>22</v>
      </c>
      <c r="I155" s="5">
        <f t="shared" si="43"/>
        <v>4.8543689320388345E-3</v>
      </c>
      <c r="J155">
        <f t="shared" si="44"/>
        <v>0.25</v>
      </c>
      <c r="K155" s="4">
        <f t="shared" si="45"/>
        <v>4.7619047619047616E-2</v>
      </c>
      <c r="L155" s="4">
        <f t="shared" si="46"/>
        <v>4.5454545454545456E-2</v>
      </c>
      <c r="M155" s="4" t="b">
        <f t="shared" si="47"/>
        <v>1</v>
      </c>
      <c r="N155" s="4" t="str">
        <f t="shared" si="48"/>
        <v/>
      </c>
      <c r="O155" s="4" t="str">
        <f t="shared" si="49"/>
        <v/>
      </c>
    </row>
    <row r="156" spans="1:15" x14ac:dyDescent="0.2">
      <c r="A156">
        <v>159</v>
      </c>
      <c r="B156" t="s">
        <v>157</v>
      </c>
      <c r="C156">
        <v>80</v>
      </c>
      <c r="D156">
        <v>26</v>
      </c>
      <c r="E156">
        <v>4</v>
      </c>
      <c r="F156">
        <f t="shared" si="40"/>
        <v>16</v>
      </c>
      <c r="G156">
        <f t="shared" si="41"/>
        <v>8</v>
      </c>
      <c r="H156">
        <f t="shared" si="42"/>
        <v>12</v>
      </c>
      <c r="I156" s="5">
        <f t="shared" si="43"/>
        <v>0.05</v>
      </c>
      <c r="J156">
        <f t="shared" si="44"/>
        <v>0.25</v>
      </c>
      <c r="K156" s="4">
        <f t="shared" si="45"/>
        <v>0.5</v>
      </c>
      <c r="L156" s="4">
        <f t="shared" si="46"/>
        <v>0.33333333333333331</v>
      </c>
      <c r="M156" s="4" t="b">
        <f t="shared" si="47"/>
        <v>0</v>
      </c>
      <c r="N156" s="4" t="str">
        <f t="shared" si="48"/>
        <v/>
      </c>
      <c r="O156" s="4" t="str">
        <f t="shared" si="49"/>
        <v/>
      </c>
    </row>
    <row r="157" spans="1:15" x14ac:dyDescent="0.2">
      <c r="A157">
        <v>160</v>
      </c>
      <c r="B157" t="s">
        <v>158</v>
      </c>
      <c r="C157">
        <v>545</v>
      </c>
      <c r="D157">
        <v>279</v>
      </c>
      <c r="E157">
        <v>19</v>
      </c>
      <c r="F157">
        <f t="shared" si="40"/>
        <v>76</v>
      </c>
      <c r="G157">
        <f t="shared" si="41"/>
        <v>55</v>
      </c>
      <c r="H157">
        <f t="shared" si="42"/>
        <v>72</v>
      </c>
      <c r="I157" s="5">
        <f t="shared" si="43"/>
        <v>3.4862385321100919E-2</v>
      </c>
      <c r="J157">
        <f t="shared" si="44"/>
        <v>0.25</v>
      </c>
      <c r="K157" s="4">
        <f t="shared" si="45"/>
        <v>0.34545454545454546</v>
      </c>
      <c r="L157" s="4">
        <f t="shared" si="46"/>
        <v>0.2638888888888889</v>
      </c>
      <c r="M157" s="4" t="b">
        <f t="shared" si="47"/>
        <v>0</v>
      </c>
      <c r="N157" s="4" t="str">
        <f t="shared" si="48"/>
        <v/>
      </c>
      <c r="O157" s="4" t="str">
        <f t="shared" si="49"/>
        <v/>
      </c>
    </row>
    <row r="158" spans="1:15" x14ac:dyDescent="0.2">
      <c r="A158">
        <v>161</v>
      </c>
      <c r="B158" t="s">
        <v>159</v>
      </c>
      <c r="C158">
        <v>29</v>
      </c>
      <c r="D158">
        <v>13</v>
      </c>
      <c r="E158">
        <v>0</v>
      </c>
      <c r="F158">
        <f t="shared" si="40"/>
        <v>0</v>
      </c>
      <c r="G158">
        <f t="shared" si="41"/>
        <v>3</v>
      </c>
      <c r="H158">
        <f t="shared" si="42"/>
        <v>3</v>
      </c>
      <c r="I158" s="5">
        <f t="shared" si="43"/>
        <v>0</v>
      </c>
      <c r="J158" t="e">
        <f t="shared" si="44"/>
        <v>#DIV/0!</v>
      </c>
      <c r="K158" s="4">
        <f t="shared" si="45"/>
        <v>0</v>
      </c>
      <c r="L158" s="4">
        <f t="shared" si="46"/>
        <v>0</v>
      </c>
      <c r="M158" s="4" t="e">
        <f t="shared" si="47"/>
        <v>#DIV/0!</v>
      </c>
      <c r="N158" s="4" t="str">
        <f t="shared" si="48"/>
        <v/>
      </c>
      <c r="O158" s="4" t="str">
        <f t="shared" si="49"/>
        <v/>
      </c>
    </row>
    <row r="159" spans="1:15" x14ac:dyDescent="0.2">
      <c r="A159">
        <v>162</v>
      </c>
      <c r="B159" t="s">
        <v>160</v>
      </c>
      <c r="C159">
        <v>4</v>
      </c>
      <c r="D159">
        <v>2</v>
      </c>
      <c r="E159">
        <v>1</v>
      </c>
      <c r="F159">
        <f t="shared" si="40"/>
        <v>4</v>
      </c>
      <c r="G159">
        <f t="shared" si="41"/>
        <v>0</v>
      </c>
      <c r="H159">
        <f t="shared" si="42"/>
        <v>1</v>
      </c>
      <c r="I159" s="5">
        <f t="shared" si="43"/>
        <v>0.25</v>
      </c>
      <c r="J159">
        <f t="shared" si="44"/>
        <v>0.25</v>
      </c>
      <c r="K159" s="4" t="e">
        <f t="shared" si="45"/>
        <v>#DIV/0!</v>
      </c>
      <c r="L159" s="4">
        <f t="shared" si="46"/>
        <v>1</v>
      </c>
      <c r="M159" s="4" t="e">
        <f t="shared" si="47"/>
        <v>#DIV/0!</v>
      </c>
      <c r="N159" s="4" t="str">
        <f t="shared" si="48"/>
        <v/>
      </c>
      <c r="O159" s="4" t="e">
        <f t="shared" si="49"/>
        <v>#DIV/0!</v>
      </c>
    </row>
    <row r="160" spans="1:15" x14ac:dyDescent="0.2">
      <c r="A160">
        <v>163</v>
      </c>
      <c r="B160" t="s">
        <v>161</v>
      </c>
      <c r="C160">
        <v>3168</v>
      </c>
      <c r="D160">
        <v>1481</v>
      </c>
      <c r="E160">
        <v>61</v>
      </c>
      <c r="F160">
        <f t="shared" si="40"/>
        <v>244</v>
      </c>
      <c r="G160">
        <f t="shared" si="41"/>
        <v>317</v>
      </c>
      <c r="H160">
        <f t="shared" si="42"/>
        <v>372</v>
      </c>
      <c r="I160" s="5">
        <f t="shared" si="43"/>
        <v>1.9255050505050504E-2</v>
      </c>
      <c r="J160">
        <f t="shared" si="44"/>
        <v>0.25</v>
      </c>
      <c r="K160" s="4">
        <f t="shared" si="45"/>
        <v>0.19242902208201892</v>
      </c>
      <c r="L160" s="4">
        <f t="shared" si="46"/>
        <v>0.16397849462365591</v>
      </c>
      <c r="M160" s="4" t="b">
        <f t="shared" si="47"/>
        <v>1</v>
      </c>
      <c r="N160" s="4" t="str">
        <f t="shared" si="48"/>
        <v/>
      </c>
      <c r="O160" s="4" t="str">
        <f t="shared" si="49"/>
        <v/>
      </c>
    </row>
    <row r="161" spans="1:15" x14ac:dyDescent="0.2">
      <c r="A161">
        <v>164</v>
      </c>
      <c r="B161" t="s">
        <v>162</v>
      </c>
      <c r="C161">
        <v>91</v>
      </c>
      <c r="D161">
        <v>32</v>
      </c>
      <c r="E161">
        <v>3</v>
      </c>
      <c r="F161">
        <f t="shared" si="40"/>
        <v>12</v>
      </c>
      <c r="G161">
        <f t="shared" si="41"/>
        <v>9</v>
      </c>
      <c r="H161">
        <f t="shared" si="42"/>
        <v>12</v>
      </c>
      <c r="I161" s="5">
        <f t="shared" si="43"/>
        <v>3.2967032967032968E-2</v>
      </c>
      <c r="J161">
        <f t="shared" si="44"/>
        <v>0.25</v>
      </c>
      <c r="K161" s="4">
        <f t="shared" si="45"/>
        <v>0.33333333333333331</v>
      </c>
      <c r="L161" s="4">
        <f t="shared" si="46"/>
        <v>0.25</v>
      </c>
      <c r="M161" s="4" t="b">
        <f t="shared" si="47"/>
        <v>0</v>
      </c>
      <c r="N161" s="4" t="str">
        <f t="shared" si="48"/>
        <v/>
      </c>
      <c r="O161" s="4" t="str">
        <f t="shared" si="49"/>
        <v/>
      </c>
    </row>
    <row r="162" spans="1:15" x14ac:dyDescent="0.2">
      <c r="A162">
        <v>165</v>
      </c>
      <c r="B162" t="s">
        <v>163</v>
      </c>
      <c r="C162">
        <v>42</v>
      </c>
      <c r="D162">
        <v>27</v>
      </c>
      <c r="E162">
        <v>0</v>
      </c>
      <c r="F162">
        <f t="shared" si="40"/>
        <v>0</v>
      </c>
      <c r="G162">
        <f t="shared" si="41"/>
        <v>4</v>
      </c>
      <c r="H162">
        <f t="shared" si="42"/>
        <v>4</v>
      </c>
      <c r="I162" s="5">
        <f t="shared" si="43"/>
        <v>0</v>
      </c>
      <c r="J162" t="e">
        <f t="shared" si="44"/>
        <v>#DIV/0!</v>
      </c>
      <c r="K162" s="4">
        <f t="shared" si="45"/>
        <v>0</v>
      </c>
      <c r="L162" s="4">
        <f t="shared" si="46"/>
        <v>0</v>
      </c>
      <c r="M162" s="4" t="e">
        <f t="shared" si="47"/>
        <v>#DIV/0!</v>
      </c>
      <c r="N162" s="4" t="str">
        <f t="shared" si="48"/>
        <v/>
      </c>
      <c r="O162" s="4" t="str">
        <f t="shared" si="49"/>
        <v/>
      </c>
    </row>
    <row r="163" spans="1:15" x14ac:dyDescent="0.2">
      <c r="A163">
        <v>166</v>
      </c>
      <c r="B163" t="s">
        <v>164</v>
      </c>
      <c r="C163">
        <v>2</v>
      </c>
      <c r="D163">
        <v>0</v>
      </c>
      <c r="E163">
        <v>0</v>
      </c>
      <c r="F163">
        <f t="shared" ref="F163:F194" si="50">E163*4</f>
        <v>0</v>
      </c>
      <c r="G163">
        <f t="shared" si="41"/>
        <v>0</v>
      </c>
      <c r="H163">
        <f t="shared" si="42"/>
        <v>0</v>
      </c>
      <c r="I163" s="5">
        <f t="shared" si="43"/>
        <v>0</v>
      </c>
      <c r="J163" t="e">
        <f t="shared" si="44"/>
        <v>#DIV/0!</v>
      </c>
      <c r="K163" s="4" t="e">
        <f t="shared" si="45"/>
        <v>#DIV/0!</v>
      </c>
      <c r="L163" s="4" t="e">
        <f t="shared" si="46"/>
        <v>#DIV/0!</v>
      </c>
      <c r="M163" s="4" t="e">
        <f t="shared" si="47"/>
        <v>#DIV/0!</v>
      </c>
      <c r="N163" s="4" t="str">
        <f t="shared" si="48"/>
        <v/>
      </c>
      <c r="O163" s="4" t="e">
        <f t="shared" si="49"/>
        <v>#DIV/0!</v>
      </c>
    </row>
    <row r="164" spans="1:15" x14ac:dyDescent="0.2">
      <c r="A164">
        <v>167</v>
      </c>
      <c r="B164" t="s">
        <v>165</v>
      </c>
      <c r="C164">
        <v>45</v>
      </c>
      <c r="D164">
        <v>27</v>
      </c>
      <c r="E164">
        <v>0</v>
      </c>
      <c r="F164">
        <f t="shared" si="50"/>
        <v>0</v>
      </c>
      <c r="G164">
        <f t="shared" si="41"/>
        <v>5</v>
      </c>
      <c r="H164">
        <f t="shared" si="42"/>
        <v>5</v>
      </c>
      <c r="I164" s="5">
        <f t="shared" si="43"/>
        <v>0</v>
      </c>
      <c r="J164" t="e">
        <f t="shared" si="44"/>
        <v>#DIV/0!</v>
      </c>
      <c r="K164" s="4">
        <f t="shared" si="45"/>
        <v>0</v>
      </c>
      <c r="L164" s="4">
        <f t="shared" si="46"/>
        <v>0</v>
      </c>
      <c r="M164" s="4" t="e">
        <f t="shared" si="47"/>
        <v>#DIV/0!</v>
      </c>
      <c r="N164" s="4" t="str">
        <f t="shared" si="48"/>
        <v/>
      </c>
      <c r="O164" s="4" t="str">
        <f t="shared" si="49"/>
        <v/>
      </c>
    </row>
    <row r="165" spans="1:15" x14ac:dyDescent="0.2">
      <c r="A165">
        <v>168</v>
      </c>
      <c r="B165" t="s">
        <v>166</v>
      </c>
      <c r="C165">
        <v>135</v>
      </c>
      <c r="D165">
        <v>59</v>
      </c>
      <c r="E165">
        <v>4</v>
      </c>
      <c r="F165">
        <f t="shared" si="50"/>
        <v>16</v>
      </c>
      <c r="G165">
        <f t="shared" si="41"/>
        <v>14</v>
      </c>
      <c r="H165">
        <f t="shared" si="42"/>
        <v>17</v>
      </c>
      <c r="I165" s="5">
        <f t="shared" si="43"/>
        <v>2.9629629629629631E-2</v>
      </c>
      <c r="J165">
        <f t="shared" si="44"/>
        <v>0.25</v>
      </c>
      <c r="K165" s="4">
        <f t="shared" si="45"/>
        <v>0.2857142857142857</v>
      </c>
      <c r="L165" s="4">
        <f t="shared" si="46"/>
        <v>0.23529411764705882</v>
      </c>
      <c r="M165" s="4" t="b">
        <f t="shared" si="47"/>
        <v>0</v>
      </c>
      <c r="N165" s="4" t="str">
        <f t="shared" si="48"/>
        <v/>
      </c>
      <c r="O165" s="4" t="str">
        <f t="shared" si="49"/>
        <v/>
      </c>
    </row>
  </sheetData>
  <conditionalFormatting sqref="I3:I165">
    <cfRule type="cellIs" dxfId="0" priority="1" operator="greaterThan">
      <formula>0.025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selection activeCell="I13" sqref="I13"/>
    </sheetView>
  </sheetViews>
  <sheetFormatPr baseColWidth="10" defaultColWidth="10.6640625" defaultRowHeight="16" x14ac:dyDescent="0.2"/>
  <cols>
    <col min="1" max="1" width="10.83203125" style="3"/>
    <col min="2" max="2" width="30.5" style="6" customWidth="1"/>
    <col min="3" max="3" width="21.33203125" style="6" customWidth="1"/>
    <col min="4" max="4" width="22" style="6" customWidth="1"/>
    <col min="5" max="5" width="30.33203125" style="6" customWidth="1"/>
    <col min="6" max="6" width="29.83203125" style="6" customWidth="1"/>
    <col min="7" max="7" width="24.1640625" style="6" customWidth="1"/>
    <col min="8" max="8" width="19.83203125" style="6" customWidth="1"/>
  </cols>
  <sheetData>
    <row r="1" spans="1:9" x14ac:dyDescent="0.2">
      <c r="A1" s="3" t="s">
        <v>0</v>
      </c>
      <c r="B1" s="6" t="s">
        <v>1</v>
      </c>
      <c r="C1" s="6" t="s">
        <v>190</v>
      </c>
      <c r="D1" s="6" t="s">
        <v>191</v>
      </c>
      <c r="E1" s="6" t="s">
        <v>193</v>
      </c>
      <c r="F1" s="6" t="s">
        <v>194</v>
      </c>
      <c r="G1" s="6" t="s">
        <v>195</v>
      </c>
      <c r="H1" s="6" t="s">
        <v>196</v>
      </c>
    </row>
    <row r="2" spans="1:9" x14ac:dyDescent="0.2">
      <c r="A2" s="3">
        <v>1</v>
      </c>
      <c r="B2" s="6" t="s">
        <v>4</v>
      </c>
      <c r="C2" s="6">
        <v>0.69953697865871201</v>
      </c>
      <c r="D2" s="6">
        <v>0.39907531001115099</v>
      </c>
      <c r="E2" s="6">
        <f>IFERROR(EXP(C2)/(1 + EXP(C2)) * (1-Sheet1!J3) + EXP(C2 + D2)/(1 + EXP(C2 + D2)) * Sheet1!J3, "NA")</f>
        <v>0.68856382978731556</v>
      </c>
      <c r="F2" s="6">
        <f>IFERROR(EXP(C2)/(1 + EXP(C2)) * (1-Sheet1!K3) + EXP(C2 + D2)/(1 + EXP(C2 + D2)) * Sheet1!K3, "NA")</f>
        <v>0.67854232684476723</v>
      </c>
      <c r="G2" s="6">
        <v>7.1414906378425904</v>
      </c>
      <c r="H2" s="6">
        <v>0.34437248635282403</v>
      </c>
    </row>
    <row r="3" spans="1:9" x14ac:dyDescent="0.2">
      <c r="A3" s="3">
        <v>2</v>
      </c>
      <c r="B3" s="6" t="s">
        <v>5</v>
      </c>
      <c r="C3" s="6">
        <v>8.9746287856277598E-2</v>
      </c>
      <c r="D3" s="6">
        <v>0.188457040640962</v>
      </c>
      <c r="E3" s="6">
        <f>IFERROR(EXP(C3)/(1 + EXP(C3)) * (1-Sheet1!J4) + EXP(C3 + D3)/(1 + EXP(C3 + D3)) * Sheet1!J4, "NA")</f>
        <v>0.53409256626198598</v>
      </c>
      <c r="F3" s="6">
        <f>IFERROR(EXP(C3)/(1 + EXP(C3)) * (1-Sheet1!K4) + EXP(C3 + D3)/(1 + EXP(C3 + D3)) * Sheet1!K4, "NA")</f>
        <v>0.55698767339739108</v>
      </c>
      <c r="G3" s="6">
        <v>2.11690724417377</v>
      </c>
      <c r="H3" s="6">
        <v>1.00805149733701</v>
      </c>
    </row>
    <row r="4" spans="1:9" x14ac:dyDescent="0.2">
      <c r="A4" s="3">
        <v>3</v>
      </c>
      <c r="B4" s="6" t="s">
        <v>6</v>
      </c>
      <c r="C4" s="6">
        <v>0.97742673186589102</v>
      </c>
      <c r="D4" s="6">
        <v>0.12118555680222801</v>
      </c>
      <c r="E4" s="6">
        <f>IFERROR(EXP(C4)/(1 + EXP(C4)) * (1-Sheet1!J5) + EXP(C4 + D4)/(1 + EXP(C4 + D4)) * Sheet1!J5, "NA")</f>
        <v>0.73244799405646477</v>
      </c>
      <c r="F4" s="6">
        <f>IFERROR(EXP(C4)/(1 + EXP(C4)) * (1-Sheet1!K5) + EXP(C4 + D4)/(1 + EXP(C4 + D4)) * Sheet1!K5, "NA")</f>
        <v>0.72935058124289942</v>
      </c>
      <c r="G4" s="6">
        <v>11.3016023231514</v>
      </c>
      <c r="H4" s="6">
        <v>0.147595711927092</v>
      </c>
    </row>
    <row r="5" spans="1:9" x14ac:dyDescent="0.2">
      <c r="A5" s="3">
        <v>4</v>
      </c>
      <c r="B5" s="6" t="s">
        <v>7</v>
      </c>
      <c r="C5" s="6">
        <v>0.117783035656383</v>
      </c>
      <c r="D5" s="6" t="s">
        <v>192</v>
      </c>
      <c r="E5" s="6" t="str">
        <f>IFERROR(EXP(C5)/(1 + EXP(C5)) * (1-Sheet1!J6) + EXP(C5 + D5)/(1 + EXP(C5 + D5)) * Sheet1!J6, "NA")</f>
        <v>NA</v>
      </c>
      <c r="F5" s="6" t="str">
        <f>IFERROR(EXP(C5)/(1 + EXP(C5)) * (1-Sheet1!K6) + EXP(C5 + D5)/(1 + EXP(C5 + D5)) * Sheet1!K6, "NA")</f>
        <v>NA</v>
      </c>
      <c r="G5" s="6">
        <v>0.419841300094207</v>
      </c>
      <c r="H5" s="6" t="s">
        <v>192</v>
      </c>
    </row>
    <row r="6" spans="1:9" x14ac:dyDescent="0.2">
      <c r="A6" s="3">
        <v>5</v>
      </c>
      <c r="B6" s="6" t="s">
        <v>8</v>
      </c>
      <c r="C6" s="6">
        <v>2.6784534844666402E-2</v>
      </c>
      <c r="D6" s="6">
        <v>0.70589348447205602</v>
      </c>
      <c r="E6" s="6">
        <f>IFERROR(EXP(C6)/(1 + EXP(C6)) * (1-Sheet1!J7) + EXP(C6 + D6)/(1 + EXP(C6 + D6)) * Sheet1!J7, "NA")</f>
        <v>0.54886996760156059</v>
      </c>
      <c r="F6" s="6">
        <f>IFERROR(EXP(C6)/(1 + EXP(C6)) * (1-Sheet1!K7) + EXP(C6 + D6)/(1 + EXP(C6 + D6)) * Sheet1!K7, "NA")</f>
        <v>0.57356199275990316</v>
      </c>
      <c r="G6" s="6">
        <v>1.0731250153457801</v>
      </c>
      <c r="H6" s="6">
        <v>4.5094253848432801</v>
      </c>
    </row>
    <row r="7" spans="1:9" x14ac:dyDescent="0.2">
      <c r="A7" s="3">
        <v>6</v>
      </c>
      <c r="B7" s="6" t="s">
        <v>9</v>
      </c>
      <c r="C7" s="6">
        <v>1.15267950993838</v>
      </c>
      <c r="D7" s="6" t="s">
        <v>192</v>
      </c>
      <c r="E7" s="6" t="str">
        <f>IFERROR(EXP(C7)/(1 + EXP(C7)) * (1-Sheet1!J8) + EXP(C7 + D7)/(1 + EXP(C7 + D7)) * Sheet1!J8, "NA")</f>
        <v>NA</v>
      </c>
      <c r="F7" s="6" t="str">
        <f>IFERROR(EXP(C7)/(1 + EXP(C7)) * (1-Sheet1!K8) + EXP(C7 + D7)/(1 + EXP(C7 + D7)) * Sheet1!K8, "NA")</f>
        <v>NA</v>
      </c>
      <c r="G7" s="6">
        <v>3.4810157827855299</v>
      </c>
      <c r="H7" s="6" t="s">
        <v>192</v>
      </c>
    </row>
    <row r="8" spans="1:9" x14ac:dyDescent="0.2">
      <c r="A8" s="3">
        <v>7</v>
      </c>
      <c r="B8" s="6" t="s">
        <v>10</v>
      </c>
      <c r="C8" s="6">
        <v>0.88238918019847301</v>
      </c>
      <c r="D8" s="6" t="s">
        <v>192</v>
      </c>
      <c r="E8" s="6" t="str">
        <f>IFERROR(EXP(C8)/(1 + EXP(C8)) * (1-Sheet1!J9) + EXP(C8 + D8)/(1 + EXP(C8 + D8)) * Sheet1!J9, "NA")</f>
        <v>NA</v>
      </c>
      <c r="F8" s="6" t="str">
        <f>IFERROR(EXP(C8)/(1 + EXP(C8)) * (1-Sheet1!K9) + EXP(C8 + D8)/(1 + EXP(C8 + D8)) * Sheet1!K9, "NA")</f>
        <v>NA</v>
      </c>
      <c r="G8" s="6">
        <v>2.5707382992634802</v>
      </c>
      <c r="H8" s="6" t="s">
        <v>192</v>
      </c>
    </row>
    <row r="9" spans="1:9" x14ac:dyDescent="0.2">
      <c r="A9" s="3">
        <v>8</v>
      </c>
      <c r="B9" s="6" t="s">
        <v>11</v>
      </c>
      <c r="C9" s="6">
        <v>0.154150679827258</v>
      </c>
      <c r="D9" s="6" t="s">
        <v>192</v>
      </c>
      <c r="E9" s="6" t="str">
        <f>IFERROR(EXP(C9)/(1 + EXP(C9)) * (1-Sheet1!J10) + EXP(C9 + D9)/(1 + EXP(C9 + D9)) * Sheet1!J10, "NA")</f>
        <v>NA</v>
      </c>
      <c r="F9" s="6" t="str">
        <f>IFERROR(EXP(C9)/(1 + EXP(C9)) * (1-Sheet1!K10) + EXP(C9 + D9)/(1 + EXP(C9 + D9)) * Sheet1!K10, "NA")</f>
        <v>NA</v>
      </c>
      <c r="G9" s="6">
        <v>0.27707568361101498</v>
      </c>
      <c r="H9" s="6" t="s">
        <v>192</v>
      </c>
    </row>
    <row r="10" spans="1:9" x14ac:dyDescent="0.2">
      <c r="A10" s="3">
        <v>10</v>
      </c>
      <c r="B10" s="6" t="s">
        <v>12</v>
      </c>
      <c r="C10" s="6">
        <v>0.773189888233481</v>
      </c>
      <c r="D10" s="6">
        <v>11.7928731167218</v>
      </c>
      <c r="E10" s="6">
        <f>IFERROR(EXP(C10)/(1 + EXP(C10)) * (1-Sheet1!J11) + EXP(C10 + D10)/(1 + EXP(C10 + D10)) * Sheet1!J11, "NA")</f>
        <v>0.7631570226360691</v>
      </c>
      <c r="F10" s="6">
        <f>IFERROR(EXP(C10)/(1 + EXP(C10)) * (1-Sheet1!K11) + EXP(C10 + D10)/(1 + EXP(C10 + D10)) * Sheet1!K11, "NA")</f>
        <v>1.3157824968780276</v>
      </c>
      <c r="G10" s="6">
        <v>1.5665947491762799</v>
      </c>
      <c r="H10" s="6">
        <v>3.63143600314264E-2</v>
      </c>
    </row>
    <row r="11" spans="1:9" x14ac:dyDescent="0.2">
      <c r="A11" s="3">
        <v>11</v>
      </c>
      <c r="B11" s="6" t="s">
        <v>13</v>
      </c>
      <c r="C11" s="6">
        <v>2.0794415416798402</v>
      </c>
      <c r="D11" s="6" t="s">
        <v>192</v>
      </c>
      <c r="E11" s="6" t="str">
        <f>IFERROR(EXP(C11)/(1 + EXP(C11)) * (1-Sheet1!J12) + EXP(C11 + D11)/(1 + EXP(C11 + D11)) * Sheet1!J12, "NA")</f>
        <v>NA</v>
      </c>
      <c r="F11" s="6" t="str">
        <f>IFERROR(EXP(C11)/(1 + EXP(C11)) * (1-Sheet1!K12) + EXP(C11 + D11)/(1 + EXP(C11 + D11)) * Sheet1!K12, "NA")</f>
        <v>NA</v>
      </c>
      <c r="G11" s="6">
        <v>2.7725887222397798</v>
      </c>
      <c r="H11" s="6" t="s">
        <v>192</v>
      </c>
    </row>
    <row r="12" spans="1:9" x14ac:dyDescent="0.2">
      <c r="A12" s="3">
        <v>12</v>
      </c>
      <c r="B12" s="6" t="s">
        <v>14</v>
      </c>
      <c r="C12" s="6">
        <v>0.75864048592065103</v>
      </c>
      <c r="D12" s="6">
        <v>-0.75864048592064803</v>
      </c>
      <c r="E12" s="6">
        <f>IFERROR(EXP(C12)/(1 + EXP(C12)) * (1-Sheet1!J13) + EXP(C12 + D12)/(1 + EXP(C12 + D12)) * Sheet1!J13, "NA")</f>
        <v>0.63579387186629854</v>
      </c>
      <c r="F12" s="6">
        <f>IFERROR(EXP(C12)/(1 + EXP(C12)) * (1-Sheet1!K13) + EXP(C12 + D12)/(1 + EXP(C12 + D12)) * Sheet1!K13, "NA")</f>
        <v>0.66121646888236341</v>
      </c>
      <c r="G12" s="6">
        <v>9.4742745187875901</v>
      </c>
      <c r="H12" s="6">
        <v>-1.0660660340625401</v>
      </c>
    </row>
    <row r="13" spans="1:9" x14ac:dyDescent="0.2">
      <c r="A13" s="3">
        <v>13</v>
      </c>
      <c r="B13" s="6" t="s">
        <v>15</v>
      </c>
      <c r="C13" s="6">
        <v>0.57549883410842695</v>
      </c>
      <c r="D13" s="6">
        <v>0.56393544907993098</v>
      </c>
      <c r="E13" s="6">
        <f>IFERROR(EXP(C13)/(1 + EXP(C13)) * (1-Sheet1!J14) + EXP(C13 + D13)/(1 + EXP(C13 + D13)) * Sheet1!J14, "NA")</f>
        <v>0.66941721324964143</v>
      </c>
      <c r="F13" s="6">
        <f>IFERROR(EXP(C13)/(1 + EXP(C13)) * (1-Sheet1!K14) + EXP(C13 + D13)/(1 + EXP(C13 + D13)) * Sheet1!K14, "NA")</f>
        <v>0.74489107493890527</v>
      </c>
      <c r="G13" s="6">
        <v>9.9175398456831108</v>
      </c>
      <c r="H13" s="6">
        <v>2.3342352170984202</v>
      </c>
      <c r="I13" s="6">
        <f>IFERROR(EXP(C13)/(1 + EXP(C13)) * (1-Sheet1!I14) + EXP(C13 + D13)/(1 + EXP(C13 + D13)) * Sheet1!I14, "NA")</f>
        <v>0.65053214563703465</v>
      </c>
    </row>
    <row r="14" spans="1:9" x14ac:dyDescent="0.2">
      <c r="A14" s="3">
        <v>14</v>
      </c>
      <c r="B14" s="6" t="s">
        <v>16</v>
      </c>
      <c r="C14" s="6">
        <v>1.0577902941478701</v>
      </c>
      <c r="D14" s="6">
        <v>-0.36464311358789497</v>
      </c>
      <c r="E14" s="6">
        <f>IFERROR(EXP(C14)/(1 + EXP(C14)) * (1-Sheet1!J15) + EXP(C14 + D14)/(1 + EXP(C14 + D14)) * Sheet1!J15, "NA")</f>
        <v>0.72336769759450559</v>
      </c>
      <c r="F14" s="6">
        <f>IFERROR(EXP(C14)/(1 + EXP(C14)) * (1-Sheet1!K15) + EXP(C14 + D14)/(1 + EXP(C14 + D14)) * Sheet1!K15, "NA")</f>
        <v>0.72676006696625639</v>
      </c>
      <c r="G14" s="6">
        <v>9.1133900614813594</v>
      </c>
      <c r="H14" s="6">
        <v>-0.296401767394672</v>
      </c>
    </row>
    <row r="15" spans="1:9" x14ac:dyDescent="0.2">
      <c r="A15" s="3">
        <v>15</v>
      </c>
      <c r="B15" s="6" t="s">
        <v>17</v>
      </c>
      <c r="C15" s="6">
        <v>0.31652820488620798</v>
      </c>
      <c r="D15" s="6">
        <v>0.95290181609448799</v>
      </c>
      <c r="E15" s="6">
        <f>IFERROR(EXP(C15)/(1 + EXP(C15)) * (1-Sheet1!J16) + EXP(C15 + D15)/(1 + EXP(C15 + D15)) * Sheet1!J16, "NA")</f>
        <v>0.62901972795746675</v>
      </c>
      <c r="F15" s="6">
        <f>IFERROR(EXP(C15)/(1 + EXP(C15)) * (1-Sheet1!K16) + EXP(C15 + D15)/(1 + EXP(C15 + D15)) * Sheet1!K16, "NA")</f>
        <v>0.63462012015991232</v>
      </c>
      <c r="G15" s="6">
        <v>13.0313562377089</v>
      </c>
      <c r="H15" s="6">
        <v>4.8712495587086098</v>
      </c>
    </row>
    <row r="16" spans="1:9" x14ac:dyDescent="0.2">
      <c r="A16" s="3">
        <v>16</v>
      </c>
      <c r="B16" s="6" t="s">
        <v>18</v>
      </c>
      <c r="C16" s="6">
        <v>0.20493964538172699</v>
      </c>
      <c r="D16" s="6">
        <v>1.09434333874854</v>
      </c>
      <c r="E16" s="6">
        <f>IFERROR(EXP(C16)/(1 + EXP(C16)) * (1-Sheet1!J17) + EXP(C16 + D16)/(1 + EXP(C16 + D16)) * Sheet1!J17, "NA")</f>
        <v>0.60972082494969837</v>
      </c>
      <c r="F16" s="6">
        <f>IFERROR(EXP(C16)/(1 + EXP(C16)) * (1-Sheet1!K17) + EXP(C16 + D16)/(1 + EXP(C16 + D16)) * Sheet1!K17, "NA")</f>
        <v>0.72704979879275733</v>
      </c>
      <c r="G16" s="6">
        <v>2.4293722788601002</v>
      </c>
      <c r="H16" s="6">
        <v>2.3372007168914601</v>
      </c>
    </row>
    <row r="17" spans="1:8" x14ac:dyDescent="0.2">
      <c r="A17" s="3">
        <v>17</v>
      </c>
      <c r="B17" s="6" t="s">
        <v>19</v>
      </c>
      <c r="C17" s="6">
        <v>0.35303931076831202</v>
      </c>
      <c r="D17" s="6">
        <v>0.66861193676365105</v>
      </c>
      <c r="E17" s="6">
        <f>IFERROR(EXP(C17)/(1 + EXP(C17)) * (1-Sheet1!J18) + EXP(C17 + D17)/(1 + EXP(C17 + D17)) * Sheet1!J18, "NA")</f>
        <v>0.62433933640011607</v>
      </c>
      <c r="F17" s="6">
        <f>IFERROR(EXP(C17)/(1 + EXP(C17)) * (1-Sheet1!K18) + EXP(C17 + D17)/(1 + EXP(C17 + D17)) * Sheet1!K18, "NA")</f>
        <v>0.64342833102324537</v>
      </c>
      <c r="G17" s="6">
        <v>6.0257904046265596</v>
      </c>
      <c r="H17" s="6">
        <v>1.70078146419064</v>
      </c>
    </row>
    <row r="18" spans="1:8" x14ac:dyDescent="0.2">
      <c r="A18" s="3">
        <v>18</v>
      </c>
      <c r="B18" s="6" t="s">
        <v>20</v>
      </c>
      <c r="C18" s="6">
        <v>3.8466280827795497E-2</v>
      </c>
      <c r="D18" s="6">
        <v>12.5275967241262</v>
      </c>
      <c r="E18" s="6">
        <f>IFERROR(EXP(C18)/(1 + EXP(C18)) * (1-Sheet1!J19) + EXP(C18 + D18)/(1 + EXP(C18 + D18)) * Sheet1!J19, "NA")</f>
        <v>0.63221066636076539</v>
      </c>
      <c r="F18" s="6">
        <f>IFERROR(EXP(C18)/(1 + EXP(C18)) * (1-Sheet1!K19) + EXP(C18 + D18)/(1 + EXP(C18 + D18)) * Sheet1!K19, "NA")</f>
        <v>0.55419548706825028</v>
      </c>
      <c r="G18" s="6">
        <v>0.19610404465275899</v>
      </c>
      <c r="H18" s="6">
        <v>5.4555918842306199E-2</v>
      </c>
    </row>
    <row r="19" spans="1:8" x14ac:dyDescent="0.2">
      <c r="A19" s="3">
        <v>19</v>
      </c>
      <c r="B19" s="6" t="s">
        <v>21</v>
      </c>
      <c r="C19" s="6">
        <v>1.2527629684953701</v>
      </c>
      <c r="D19" s="6" t="s">
        <v>192</v>
      </c>
      <c r="E19" s="6" t="str">
        <f>IFERROR(EXP(C19)/(1 + EXP(C19)) * (1-Sheet1!J20) + EXP(C19 + D19)/(1 + EXP(C19 + D19)) * Sheet1!J20, "NA")</f>
        <v>NA</v>
      </c>
      <c r="F19" s="6" t="str">
        <f>IFERROR(EXP(C19)/(1 + EXP(C19)) * (1-Sheet1!K20) + EXP(C19 + D19)/(1 + EXP(C19 + D19)) * Sheet1!K20, "NA")</f>
        <v>NA</v>
      </c>
      <c r="G19" s="6">
        <v>3.82725408731174</v>
      </c>
      <c r="H19" s="6" t="s">
        <v>192</v>
      </c>
    </row>
    <row r="20" spans="1:8" x14ac:dyDescent="0.2">
      <c r="A20" s="3">
        <v>20</v>
      </c>
      <c r="B20" s="6" t="s">
        <v>22</v>
      </c>
      <c r="C20" s="6">
        <v>0.25423413838424203</v>
      </c>
      <c r="D20" s="6">
        <v>1.13206022273565</v>
      </c>
      <c r="E20" s="6">
        <f>IFERROR(EXP(C20)/(1 + EXP(C20)) * (1-Sheet1!J21) + EXP(C20 + D20)/(1 + EXP(C20 + D20)) * Sheet1!J21, "NA")</f>
        <v>0.62241379310344858</v>
      </c>
      <c r="F20" s="6">
        <f>IFERROR(EXP(C20)/(1 + EXP(C20)) * (1-Sheet1!K21) + EXP(C20 + D20)/(1 + EXP(C20 + D20)) * Sheet1!K21, "NA")</f>
        <v>0.66845466155811017</v>
      </c>
      <c r="G20" s="6">
        <v>1.6633325131000101</v>
      </c>
      <c r="H20" s="6">
        <v>1.00321401846533</v>
      </c>
    </row>
    <row r="21" spans="1:8" x14ac:dyDescent="0.2">
      <c r="A21" s="3">
        <v>21</v>
      </c>
      <c r="B21" s="6" t="s">
        <v>23</v>
      </c>
      <c r="C21" s="6">
        <v>-8.2424353259161406E-2</v>
      </c>
      <c r="D21" s="6">
        <v>0.49814596153453999</v>
      </c>
      <c r="E21" s="6">
        <f>IFERROR(EXP(C21)/(1 + EXP(C21)) * (1-Sheet1!J22) + EXP(C21 + D21)/(1 + EXP(C21 + D21)) * Sheet1!J22, "NA")</f>
        <v>0.51016893149129627</v>
      </c>
      <c r="F21" s="6">
        <f>IFERROR(EXP(C21)/(1 + EXP(C21)) * (1-Sheet1!K22) + EXP(C21 + D21)/(1 + EXP(C21 + D21)) * Sheet1!K22, "NA")</f>
        <v>0.52910292312272</v>
      </c>
      <c r="G21" s="6">
        <v>-3.8066091637602701</v>
      </c>
      <c r="H21" s="6">
        <v>3.7569609284848302</v>
      </c>
    </row>
    <row r="22" spans="1:8" x14ac:dyDescent="0.2">
      <c r="A22" s="3">
        <v>22</v>
      </c>
      <c r="B22" s="6" t="s">
        <v>24</v>
      </c>
      <c r="C22" s="6">
        <v>1.16315080980568</v>
      </c>
      <c r="D22" s="6">
        <v>11.4029121951557</v>
      </c>
      <c r="E22" s="6">
        <f>IFERROR(EXP(C22)/(1 + EXP(C22)) * (1-Sheet1!J23) + EXP(C22 + D22)/(1 + EXP(C22 + D22)) * Sheet1!J23, "NA")</f>
        <v>0.82142769932779824</v>
      </c>
      <c r="F22" s="6">
        <f>IFERROR(EXP(C22)/(1 + EXP(C22)) * (1-Sheet1!K23) + EXP(C22 + D22)/(1 + EXP(C22 + D22)) * Sheet1!K23, "NA")</f>
        <v>0.8979571903002741</v>
      </c>
      <c r="G22" s="6">
        <v>3.9321674231927601</v>
      </c>
      <c r="H22" s="6">
        <v>7.0227033878693404E-2</v>
      </c>
    </row>
    <row r="23" spans="1:8" x14ac:dyDescent="0.2">
      <c r="A23" s="3">
        <v>23</v>
      </c>
      <c r="B23" s="6" t="s">
        <v>25</v>
      </c>
      <c r="C23" s="6">
        <v>0.46262352194811202</v>
      </c>
      <c r="D23" s="6">
        <v>0.92367083917177195</v>
      </c>
      <c r="E23" s="6">
        <f>IFERROR(EXP(C23)/(1 + EXP(C23)) * (1-Sheet1!J24) + EXP(C23 + D23)/(1 + EXP(C23 + D23)) * Sheet1!J24, "NA")</f>
        <v>0.66022727272727233</v>
      </c>
      <c r="F23" s="6">
        <f>IFERROR(EXP(C23)/(1 + EXP(C23)) * (1-Sheet1!K24) + EXP(C23 + D23)/(1 + EXP(C23 + D23)) * Sheet1!K24, "NA")</f>
        <v>0.95161787365177009</v>
      </c>
      <c r="G23" s="6">
        <v>5.38740210013788</v>
      </c>
      <c r="H23" s="6">
        <v>1.6331566257251899</v>
      </c>
    </row>
    <row r="24" spans="1:8" x14ac:dyDescent="0.2">
      <c r="A24" s="3">
        <v>24</v>
      </c>
      <c r="B24" s="6" t="s">
        <v>26</v>
      </c>
      <c r="C24" s="6">
        <v>0.86960361790150498</v>
      </c>
      <c r="D24" s="6">
        <v>0.229008670766609</v>
      </c>
      <c r="E24" s="6">
        <f>IFERROR(EXP(C24)/(1 + EXP(C24)) * (1-Sheet1!J25) + EXP(C24 + D24)/(1 + EXP(C24 + D24)) * Sheet1!J25, "NA")</f>
        <v>0.71599740932642553</v>
      </c>
      <c r="F24" s="6">
        <f>IFERROR(EXP(C24)/(1 + EXP(C24)) * (1-Sheet1!K25) + EXP(C24 + D24)/(1 + EXP(C24 + D24)) * Sheet1!K25, "NA")</f>
        <v>0.71373056994818729</v>
      </c>
      <c r="G24" s="6">
        <v>5.5112430661870402</v>
      </c>
      <c r="H24" s="6">
        <v>0.19650121732022599</v>
      </c>
    </row>
    <row r="25" spans="1:8" x14ac:dyDescent="0.2">
      <c r="A25" s="3">
        <v>25</v>
      </c>
      <c r="B25" s="6" t="s">
        <v>27</v>
      </c>
      <c r="C25" s="6">
        <v>0.69314718055994695</v>
      </c>
      <c r="D25" s="6">
        <v>0.91629073187416998</v>
      </c>
      <c r="E25" s="6">
        <f>IFERROR(EXP(C25)/(1 + EXP(C25)) * (1-Sheet1!J26) + EXP(C25 + D25)/(1 + EXP(C25 + D25)) * Sheet1!J26, "NA")</f>
        <v>0.70833333333333415</v>
      </c>
      <c r="F25" s="6">
        <f>IFERROR(EXP(C25)/(1 + EXP(C25)) * (1-Sheet1!K26) + EXP(C25 + D25)/(1 + EXP(C25 + D25)) * Sheet1!K26, "NA")</f>
        <v>0.7469135802469149</v>
      </c>
      <c r="G25" s="6">
        <v>5.3391833482109803</v>
      </c>
      <c r="H25" s="6">
        <v>0.83064234827142702</v>
      </c>
    </row>
    <row r="26" spans="1:8" x14ac:dyDescent="0.2">
      <c r="A26" s="3">
        <v>26</v>
      </c>
      <c r="B26" s="6" t="s">
        <v>28</v>
      </c>
      <c r="C26" s="6">
        <v>0.312962229124856</v>
      </c>
      <c r="D26" s="6">
        <v>-0.13064067233091101</v>
      </c>
      <c r="E26" s="6">
        <f>IFERROR(EXP(C26)/(1 + EXP(C26)) * (1-Sheet1!J27) + EXP(C26 + D26)/(1 + EXP(C26 + D26)) * Sheet1!J27, "NA")</f>
        <v>0.569569743233864</v>
      </c>
      <c r="F26" s="6">
        <f>IFERROR(EXP(C26)/(1 + EXP(C26)) * (1-Sheet1!K27) + EXP(C26 + D26)/(1 + EXP(C26 + D26)) * Sheet1!K27, "NA")</f>
        <v>0.56796206338190935</v>
      </c>
      <c r="G26" s="6">
        <v>3.0645211561385199</v>
      </c>
      <c r="H26" s="6">
        <v>-0.212741597213321</v>
      </c>
    </row>
    <row r="27" spans="1:8" x14ac:dyDescent="0.2">
      <c r="A27" s="3">
        <v>27</v>
      </c>
      <c r="B27" s="6" t="s">
        <v>29</v>
      </c>
      <c r="C27" s="6">
        <v>-3.5401927050917402E-2</v>
      </c>
      <c r="D27" s="6">
        <v>1.3346849111811601</v>
      </c>
      <c r="E27" s="6">
        <f>IFERROR(EXP(C27)/(1 + EXP(C27)) * (1-Sheet1!J28) + EXP(C27 + D27)/(1 + EXP(C27 + D27)) * Sheet1!J28, "NA")</f>
        <v>0.56479140328697741</v>
      </c>
      <c r="F27" s="6">
        <f>IFERROR(EXP(C27)/(1 + EXP(C27)) * (1-Sheet1!K28) + EXP(C27 + D27)/(1 + EXP(C27 + D27)) * Sheet1!K28, "NA")</f>
        <v>0.59142749549452489</v>
      </c>
      <c r="G27" s="6">
        <v>-0.37626869803648799</v>
      </c>
      <c r="H27" s="6">
        <v>2.0280903037225801</v>
      </c>
    </row>
    <row r="28" spans="1:8" x14ac:dyDescent="0.2">
      <c r="A28" s="3">
        <v>28</v>
      </c>
      <c r="B28" s="6" t="s">
        <v>30</v>
      </c>
      <c r="C28" s="6">
        <v>0.14310084364067299</v>
      </c>
      <c r="D28" s="6">
        <v>0.95551144502743601</v>
      </c>
      <c r="E28" s="6">
        <f>IFERROR(EXP(C28)/(1 + EXP(C28)) * (1-Sheet1!J29) + EXP(C28 + D28)/(1 + EXP(C28 + D28)) * Sheet1!J29, "NA")</f>
        <v>0.5892857142857143</v>
      </c>
      <c r="F28" s="6">
        <f>IFERROR(EXP(C28)/(1 + EXP(C28)) * (1-Sheet1!K29) + EXP(C28 + D28)/(1 + EXP(C28 + D28)) * Sheet1!K29, "NA")</f>
        <v>0.74999999999999989</v>
      </c>
      <c r="G28" s="6">
        <v>0.53406667807902597</v>
      </c>
      <c r="H28" s="6">
        <v>0.806079576471876</v>
      </c>
    </row>
    <row r="29" spans="1:8" x14ac:dyDescent="0.2">
      <c r="A29" s="3">
        <v>29</v>
      </c>
      <c r="B29" s="6" t="s">
        <v>31</v>
      </c>
      <c r="C29" s="6">
        <v>0.28090238546640101</v>
      </c>
      <c r="D29" s="6">
        <v>0.57929887975670002</v>
      </c>
      <c r="E29" s="6">
        <f>IFERROR(EXP(C29)/(1 + EXP(C29)) * (1-Sheet1!J30) + EXP(C29 + D29)/(1 + EXP(C29 + D29)) * Sheet1!J30, "NA")</f>
        <v>0.6030012570710237</v>
      </c>
      <c r="F29" s="6">
        <f>IFERROR(EXP(C29)/(1 + EXP(C29)) * (1-Sheet1!K30) + EXP(C29 + D29)/(1 + EXP(C29 + D29)) * Sheet1!K30, "NA")</f>
        <v>0.60602251299925636</v>
      </c>
      <c r="G29" s="6">
        <v>5.7679315997899003</v>
      </c>
      <c r="H29" s="6">
        <v>1.5960258515850101</v>
      </c>
    </row>
    <row r="30" spans="1:8" x14ac:dyDescent="0.2">
      <c r="A30" s="3">
        <v>30</v>
      </c>
      <c r="B30" s="6" t="s">
        <v>32</v>
      </c>
      <c r="C30" s="6">
        <v>0.14903557916048801</v>
      </c>
      <c r="D30" s="6">
        <v>-0.14903557916048801</v>
      </c>
      <c r="E30" s="6">
        <f>IFERROR(EXP(C30)/(1 + EXP(C30)) * (1-Sheet1!J31) + EXP(C30 + D30)/(1 + EXP(C30 + D30)) * Sheet1!J31, "NA")</f>
        <v>0.52789256198347112</v>
      </c>
      <c r="F30" s="6">
        <f>IFERROR(EXP(C30)/(1 + EXP(C30)) * (1-Sheet1!K31) + EXP(C30 + D30)/(1 + EXP(C30 + D30)) * Sheet1!K31, "NA")</f>
        <v>0.5</v>
      </c>
      <c r="G30" s="6">
        <v>0.81742509467914204</v>
      </c>
      <c r="H30" s="6">
        <v>-0.14661857178700899</v>
      </c>
    </row>
    <row r="31" spans="1:8" x14ac:dyDescent="0.2">
      <c r="A31" s="3">
        <v>31</v>
      </c>
      <c r="B31" s="6" t="s">
        <v>33</v>
      </c>
      <c r="C31" s="6">
        <v>0.36290549368936798</v>
      </c>
      <c r="D31" s="6" t="s">
        <v>192</v>
      </c>
      <c r="E31" s="6" t="str">
        <f>IFERROR(EXP(C31)/(1 + EXP(C31)) * (1-Sheet1!J32) + EXP(C31 + D31)/(1 + EXP(C31 + D31)) * Sheet1!J32, "NA")</f>
        <v>NA</v>
      </c>
      <c r="F31" s="6" t="str">
        <f>IFERROR(EXP(C31)/(1 + EXP(C31)) * (1-Sheet1!K32) + EXP(C31 + D31)/(1 + EXP(C31 + D31)) * Sheet1!K32, "NA")</f>
        <v>NA</v>
      </c>
      <c r="G31" s="6">
        <v>1.57652240178237</v>
      </c>
      <c r="H31" s="6" t="s">
        <v>192</v>
      </c>
    </row>
    <row r="32" spans="1:8" x14ac:dyDescent="0.2">
      <c r="A32" s="3">
        <v>32</v>
      </c>
      <c r="B32" s="6" t="s">
        <v>34</v>
      </c>
      <c r="C32" s="6">
        <v>0.177206456127185</v>
      </c>
      <c r="D32" s="6">
        <v>0.69826228122669698</v>
      </c>
      <c r="E32" s="6">
        <f>IFERROR(EXP(C32)/(1 + EXP(C32)) * (1-Sheet1!J33) + EXP(C32 + D32)/(1 + EXP(C32 + D32)) * Sheet1!J33, "NA")</f>
        <v>0.58461012311901417</v>
      </c>
      <c r="F32" s="6">
        <f>IFERROR(EXP(C32)/(1 + EXP(C32)) * (1-Sheet1!K33) + EXP(C32 + D32)/(1 + EXP(C32 + D32)) * Sheet1!K33, "NA")</f>
        <v>0.66635658914728402</v>
      </c>
      <c r="G32" s="6">
        <v>1.83012720543054</v>
      </c>
      <c r="H32" s="6">
        <v>1.29062666949274</v>
      </c>
    </row>
    <row r="33" spans="1:8" x14ac:dyDescent="0.2">
      <c r="A33" s="3">
        <v>33</v>
      </c>
      <c r="B33" s="6" t="s">
        <v>35</v>
      </c>
      <c r="C33" s="6">
        <v>0.91501603444215096</v>
      </c>
      <c r="D33" s="6">
        <v>1.2746974320027599E-3</v>
      </c>
      <c r="E33" s="6">
        <f>IFERROR(EXP(C33)/(1 + EXP(C33)) * (1-Sheet1!J34) + EXP(C33 + D33)/(1 + EXP(C33 + D33)) * Sheet1!J34, "NA")</f>
        <v>0.71409055425448809</v>
      </c>
      <c r="F33" s="6">
        <f>IFERROR(EXP(C33)/(1 + EXP(C33)) * (1-Sheet1!K34) + EXP(C33 + D33)/(1 + EXP(C33 + D33)) * Sheet1!K34, "NA")</f>
        <v>0.7143786476339169</v>
      </c>
      <c r="G33" s="6">
        <v>9.6880281503090693</v>
      </c>
      <c r="H33" s="6">
        <v>2.1276883263425801E-3</v>
      </c>
    </row>
    <row r="34" spans="1:8" x14ac:dyDescent="0.2">
      <c r="A34" s="3">
        <v>34</v>
      </c>
      <c r="B34" s="6" t="s">
        <v>36</v>
      </c>
      <c r="C34" s="6">
        <v>0.95551144502743701</v>
      </c>
      <c r="D34" s="6">
        <v>-13.521574449989</v>
      </c>
      <c r="E34" s="6">
        <f>IFERROR(EXP(C34)/(1 + EXP(C34)) * (1-Sheet1!J35) + EXP(C34 + D34)/(1 + EXP(C34 + D34)) * Sheet1!J35, "NA")</f>
        <v>0.54166753876743967</v>
      </c>
      <c r="F34" s="6">
        <f>IFERROR(EXP(C34)/(1 + EXP(C34)) * (1-Sheet1!K35) + EXP(C34 + D34)/(1 + EXP(C34 + D34)) * Sheet1!K35, "NA")</f>
        <v>0.65656597369321046</v>
      </c>
      <c r="G34" s="6">
        <v>4.4476637276438904</v>
      </c>
      <c r="H34" s="6">
        <v>-4.1637671969303201E-2</v>
      </c>
    </row>
    <row r="35" spans="1:8" x14ac:dyDescent="0.2">
      <c r="A35" s="3">
        <v>35</v>
      </c>
      <c r="B35" s="6" t="s">
        <v>37</v>
      </c>
      <c r="C35" s="6">
        <v>-7.3630303169233594E-2</v>
      </c>
      <c r="D35" s="6">
        <v>0.97157189637498897</v>
      </c>
      <c r="E35" s="6">
        <f>IFERROR(EXP(C35)/(1 + EXP(C35)) * (1-Sheet1!J36) + EXP(C35 + D35)/(1 + EXP(C35 + D35)) * Sheet1!J36, "NA")</f>
        <v>0.53883213092527993</v>
      </c>
      <c r="F35" s="6">
        <f>IFERROR(EXP(C35)/(1 + EXP(C35)) * (1-Sheet1!K36) + EXP(C35 + D35)/(1 + EXP(C35 + D35)) * Sheet1!K36, "NA")</f>
        <v>0.53753730298512792</v>
      </c>
      <c r="G35" s="6">
        <v>-2.42592357791355</v>
      </c>
      <c r="H35" s="6">
        <v>3.8139215251511298</v>
      </c>
    </row>
    <row r="36" spans="1:8" x14ac:dyDescent="0.2">
      <c r="A36" s="3">
        <v>36</v>
      </c>
      <c r="B36" s="6" t="s">
        <v>38</v>
      </c>
      <c r="C36" s="6">
        <v>-5.5151820075082798E-2</v>
      </c>
      <c r="D36" s="6">
        <v>12.621214825037301</v>
      </c>
      <c r="E36" s="6">
        <f>IFERROR(EXP(C36)/(1 + EXP(C36)) * (1-Sheet1!J37) + EXP(C36 + D36)/(1 + EXP(C36 + D36)) * Sheet1!J37, "NA")</f>
        <v>0.61466078203456498</v>
      </c>
      <c r="F36" s="6">
        <f>IFERROR(EXP(C36)/(1 + EXP(C36)) * (1-Sheet1!K37) + EXP(C36 + D36)/(1 + EXP(C36 + D36)) * Sheet1!K37, "NA")</f>
        <v>0.57612720907833059</v>
      </c>
      <c r="G36" s="6">
        <v>-0.55061900449092704</v>
      </c>
      <c r="H36" s="6">
        <v>7.7730299779535897E-2</v>
      </c>
    </row>
    <row r="37" spans="1:8" x14ac:dyDescent="0.2">
      <c r="A37" s="3">
        <v>37</v>
      </c>
      <c r="B37" s="6" t="s">
        <v>39</v>
      </c>
      <c r="C37" s="6">
        <v>0.44628710262841897</v>
      </c>
      <c r="D37" s="6">
        <v>-0.24561640716626901</v>
      </c>
      <c r="E37" s="6">
        <f>IFERROR(EXP(C37)/(1 + EXP(C37)) * (1-Sheet1!J38) + EXP(C37 + D37)/(1 + EXP(C37 + D37)) * Sheet1!J38, "NA")</f>
        <v>0.59481707317073151</v>
      </c>
      <c r="F37" s="6">
        <f>IFERROR(EXP(C37)/(1 + EXP(C37)) * (1-Sheet1!K38) + EXP(C37 + D37)/(1 + EXP(C37 + D37)) * Sheet1!K38, "NA")</f>
        <v>0.54829268292682898</v>
      </c>
      <c r="G37" s="6">
        <v>3.9427332648622402</v>
      </c>
      <c r="H37" s="6">
        <v>-0.52991617857756201</v>
      </c>
    </row>
    <row r="38" spans="1:8" x14ac:dyDescent="0.2">
      <c r="A38" s="3">
        <v>38</v>
      </c>
      <c r="B38" s="6" t="s">
        <v>40</v>
      </c>
      <c r="C38" s="6">
        <v>0.18048837571229601</v>
      </c>
      <c r="D38" s="6">
        <v>-1.02778623609951</v>
      </c>
      <c r="E38" s="6">
        <f>IFERROR(EXP(C38)/(1 + EXP(C38)) * (1-Sheet1!J39) + EXP(C38 + D38)/(1 + EXP(C38 + D38)) * Sheet1!J39, "NA")</f>
        <v>0.4837499999999999</v>
      </c>
      <c r="F38" s="6">
        <f>IFERROR(EXP(C38)/(1 + EXP(C38)) * (1-Sheet1!K39) + EXP(C38 + D38)/(1 + EXP(C38 + D38)) * Sheet1!K39, "NA")</f>
        <v>0.52074257425742609</v>
      </c>
      <c r="G38" s="6">
        <v>2.8421905166503199</v>
      </c>
      <c r="H38" s="6">
        <v>-1.48313695241891</v>
      </c>
    </row>
    <row r="39" spans="1:8" x14ac:dyDescent="0.2">
      <c r="A39" s="3">
        <v>39</v>
      </c>
      <c r="B39" s="6" t="s">
        <v>41</v>
      </c>
      <c r="C39" s="6">
        <v>0.62082651898031704</v>
      </c>
      <c r="D39" s="6">
        <v>11.9452364859862</v>
      </c>
      <c r="E39" s="6">
        <f>IFERROR(EXP(C39)/(1 + EXP(C39)) * (1-Sheet1!J40) + EXP(C39 + D39)/(1 + EXP(C39 + D39)) * Sheet1!J40, "NA")</f>
        <v>0.7378040059480071</v>
      </c>
      <c r="F39" s="6">
        <f>IFERROR(EXP(C39)/(1 + EXP(C39)) * (1-Sheet1!K40) + EXP(C39 + D39)/(1 + EXP(C39 + D39)) * Sheet1!K40, "NA")</f>
        <v>0.73430810587268847</v>
      </c>
      <c r="G39" s="6">
        <v>4.6431415446803701</v>
      </c>
      <c r="H39" s="6">
        <v>8.2250555723809293E-2</v>
      </c>
    </row>
    <row r="40" spans="1:8" x14ac:dyDescent="0.2">
      <c r="A40" s="3">
        <v>40</v>
      </c>
      <c r="B40" s="6" t="s">
        <v>42</v>
      </c>
      <c r="C40" s="6">
        <v>0.71465338578090598</v>
      </c>
      <c r="D40" s="6">
        <v>11.851409619180799</v>
      </c>
      <c r="E40" s="6">
        <f>IFERROR(EXP(C40)/(1 + EXP(C40)) * (1-Sheet1!J41) + EXP(C40 + D40)/(1 + EXP(C40 + D40)) * Sheet1!J41, "NA")</f>
        <v>0.75357055647065518</v>
      </c>
      <c r="F40" s="6">
        <f>IFERROR(EXP(C40)/(1 + EXP(C40)) * (1-Sheet1!K41) + EXP(C40 + D40)/(1 + EXP(C40 + D40)) * Sheet1!K41, "NA")</f>
        <v>0.80285574749590594</v>
      </c>
      <c r="G40" s="6">
        <v>3.9716802785095799</v>
      </c>
      <c r="H40" s="6">
        <v>8.1604469980566904E-2</v>
      </c>
    </row>
    <row r="41" spans="1:8" x14ac:dyDescent="0.2">
      <c r="A41" s="3">
        <v>41</v>
      </c>
      <c r="B41" s="6" t="s">
        <v>43</v>
      </c>
      <c r="C41" s="6">
        <v>1.3706445894527599</v>
      </c>
      <c r="D41" s="6">
        <v>-0.35904367777430901</v>
      </c>
      <c r="E41" s="6">
        <f>IFERROR(EXP(C41)/(1 + EXP(C41)) * (1-Sheet1!J42) + EXP(C41 + D41)/(1 + EXP(C41 + D41)) * Sheet1!J42, "NA")</f>
        <v>0.78144654088050136</v>
      </c>
      <c r="F41" s="6">
        <f>IFERROR(EXP(C41)/(1 + EXP(C41)) * (1-Sheet1!K42) + EXP(C41 + D41)/(1 + EXP(C41 + D41)) * Sheet1!K42, "NA")</f>
        <v>0.74600512462147228</v>
      </c>
      <c r="G41" s="6">
        <v>15.5309799375965</v>
      </c>
      <c r="H41" s="6">
        <v>-0.60802695222083103</v>
      </c>
    </row>
    <row r="42" spans="1:8" x14ac:dyDescent="0.2">
      <c r="A42" s="3">
        <v>42</v>
      </c>
      <c r="B42" s="6" t="s">
        <v>44</v>
      </c>
      <c r="C42" s="6">
        <v>0.43721380642274499</v>
      </c>
      <c r="D42" s="6" t="s">
        <v>192</v>
      </c>
      <c r="E42" s="6" t="str">
        <f>IFERROR(EXP(C42)/(1 + EXP(C42)) * (1-Sheet1!J43) + EXP(C42 + D42)/(1 + EXP(C42 + D42)) * Sheet1!J43, "NA")</f>
        <v>NA</v>
      </c>
      <c r="F42" s="6" t="str">
        <f>IFERROR(EXP(C42)/(1 + EXP(C42)) * (1-Sheet1!K43) + EXP(C42 + D42)/(1 + EXP(C42 + D42)) * Sheet1!K43, "NA")</f>
        <v>NA</v>
      </c>
      <c r="G42" s="6">
        <v>1.89750001364113</v>
      </c>
      <c r="H42" s="6" t="s">
        <v>192</v>
      </c>
    </row>
    <row r="43" spans="1:8" x14ac:dyDescent="0.2">
      <c r="A43" s="3">
        <v>43</v>
      </c>
      <c r="B43" s="6" t="s">
        <v>45</v>
      </c>
      <c r="C43" s="6">
        <v>9.35260580108251E-2</v>
      </c>
      <c r="D43" s="6">
        <v>0.31193905009734502</v>
      </c>
      <c r="E43" s="6">
        <f>IFERROR(EXP(C43)/(1 + EXP(C43)) * (1-Sheet1!J44) + EXP(C43 + D43)/(1 + EXP(C43 + D43)) * Sheet1!J44, "NA")</f>
        <v>0.54252336448598193</v>
      </c>
      <c r="F43" s="6">
        <f>IFERROR(EXP(C43)/(1 + EXP(C43)) * (1-Sheet1!K44) + EXP(C43 + D43)/(1 + EXP(C43 + D43)) * Sheet1!K44, "NA")</f>
        <v>0.54426508071367952</v>
      </c>
      <c r="G43" s="6">
        <v>0.683336848466219</v>
      </c>
      <c r="H43" s="6">
        <v>0.33793499806343402</v>
      </c>
    </row>
    <row r="44" spans="1:8" x14ac:dyDescent="0.2">
      <c r="A44" s="3">
        <v>44</v>
      </c>
      <c r="B44" s="6" t="s">
        <v>46</v>
      </c>
      <c r="C44" s="6">
        <v>0.419853845560265</v>
      </c>
      <c r="D44" s="6" t="s">
        <v>192</v>
      </c>
      <c r="E44" s="6" t="str">
        <f>IFERROR(EXP(C44)/(1 + EXP(C44)) * (1-Sheet1!J45) + EXP(C44 + D44)/(1 + EXP(C44 + D44)) * Sheet1!J45, "NA")</f>
        <v>NA</v>
      </c>
      <c r="F44" s="6" t="str">
        <f>IFERROR(EXP(C44)/(1 + EXP(C44)) * (1-Sheet1!K45) + EXP(C44 + D44)/(1 + EXP(C44 + D44)) * Sheet1!K45, "NA")</f>
        <v>NA</v>
      </c>
      <c r="G44" s="6">
        <v>1.56416325303026</v>
      </c>
      <c r="H44" s="6" t="s">
        <v>192</v>
      </c>
    </row>
    <row r="45" spans="1:8" x14ac:dyDescent="0.2">
      <c r="A45" s="3">
        <v>45</v>
      </c>
      <c r="B45" s="6" t="s">
        <v>47</v>
      </c>
      <c r="C45" s="6">
        <v>-0.26826398659467898</v>
      </c>
      <c r="D45" s="6" t="s">
        <v>192</v>
      </c>
      <c r="E45" s="6" t="str">
        <f>IFERROR(EXP(C45)/(1 + EXP(C45)) * (1-Sheet1!J46) + EXP(C45 + D45)/(1 + EXP(C45 + D45)) * Sheet1!J46, "NA")</f>
        <v>NA</v>
      </c>
      <c r="F45" s="6" t="str">
        <f>IFERROR(EXP(C45)/(1 + EXP(C45)) * (1-Sheet1!K46) + EXP(C45 + D45)/(1 + EXP(C45 + D45)) * Sheet1!K46, "NA")</f>
        <v>NA</v>
      </c>
      <c r="G45" s="6">
        <v>-0.72811148865429398</v>
      </c>
      <c r="H45" s="6" t="s">
        <v>192</v>
      </c>
    </row>
    <row r="46" spans="1:8" x14ac:dyDescent="0.2">
      <c r="A46" s="3">
        <v>46</v>
      </c>
      <c r="B46" s="6" t="s">
        <v>48</v>
      </c>
      <c r="C46" s="6">
        <v>0.45983651189029301</v>
      </c>
      <c r="D46" s="6">
        <v>0.415632225463614</v>
      </c>
      <c r="E46" s="6">
        <f>IFERROR(EXP(C46)/(1 + EXP(C46)) * (1-Sheet1!J47) + EXP(C46 + D46)/(1 + EXP(C46 + D46)) * Sheet1!J47, "NA")</f>
        <v>0.63620213185945595</v>
      </c>
      <c r="F46" s="6">
        <f>IFERROR(EXP(C46)/(1 + EXP(C46)) * (1-Sheet1!K47) + EXP(C46 + D46)/(1 + EXP(C46 + D46)) * Sheet1!K47, "NA")</f>
        <v>0.66606508375162254</v>
      </c>
      <c r="G46" s="6">
        <v>6.6967335777605701</v>
      </c>
      <c r="H46" s="6">
        <v>0.77441995657880203</v>
      </c>
    </row>
    <row r="47" spans="1:8" x14ac:dyDescent="0.2">
      <c r="A47" s="3">
        <v>48</v>
      </c>
      <c r="B47" s="6" t="s">
        <v>49</v>
      </c>
      <c r="C47" s="6">
        <v>0.55194387069547701</v>
      </c>
      <c r="D47" s="6">
        <v>-0.18421909057014699</v>
      </c>
      <c r="E47" s="6">
        <f>IFERROR(EXP(C47)/(1 + EXP(C47)) * (1-Sheet1!J48) + EXP(C47 + D47)/(1 + EXP(C47 + D47)) * Sheet1!J48, "NA")</f>
        <v>0.62366712235133603</v>
      </c>
      <c r="F47" s="6">
        <f>IFERROR(EXP(C47)/(1 + EXP(C47)) * (1-Sheet1!K48) + EXP(C47 + D47)/(1 + EXP(C47 + D47)) * Sheet1!K48, "NA")</f>
        <v>0.6124312758180066</v>
      </c>
      <c r="G47" s="6">
        <v>6.8539898116056497</v>
      </c>
      <c r="H47" s="6">
        <v>-0.41768947082979502</v>
      </c>
    </row>
    <row r="48" spans="1:8" x14ac:dyDescent="0.2">
      <c r="A48" s="3">
        <v>49</v>
      </c>
      <c r="B48" s="6" t="s">
        <v>50</v>
      </c>
      <c r="C48" s="6">
        <v>1.1300755581238899</v>
      </c>
      <c r="D48" s="6">
        <v>1.35483109166409</v>
      </c>
      <c r="E48" s="6">
        <f>IFERROR(EXP(C48)/(1 + EXP(C48)) * (1-Sheet1!J49) + EXP(C48 + D48)/(1 + EXP(C48 + D48)) * Sheet1!J49, "NA")</f>
        <v>0.79765886287625321</v>
      </c>
      <c r="F48" s="6">
        <f>IFERROR(EXP(C48)/(1 + EXP(C48)) * (1-Sheet1!K49) + EXP(C48 + D48)/(1 + EXP(C48 + D48)) * Sheet1!K49, "NA")</f>
        <v>1.0425226946966055</v>
      </c>
      <c r="G48" s="6">
        <v>8.3943589744734997</v>
      </c>
      <c r="H48" s="6">
        <v>2.5203957489556199</v>
      </c>
    </row>
    <row r="49" spans="1:8" x14ac:dyDescent="0.2">
      <c r="A49" s="3">
        <v>50</v>
      </c>
      <c r="B49" s="6" t="s">
        <v>51</v>
      </c>
      <c r="C49" s="6">
        <v>1.2039728043259399</v>
      </c>
      <c r="D49" s="6" t="s">
        <v>192</v>
      </c>
      <c r="E49" s="6" t="str">
        <f>IFERROR(EXP(C49)/(1 + EXP(C49)) * (1-Sheet1!J50) + EXP(C49 + D49)/(1 + EXP(C49 + D49)) * Sheet1!J50, "NA")</f>
        <v>NA</v>
      </c>
      <c r="F49" s="6" t="str">
        <f>IFERROR(EXP(C49)/(1 + EXP(C49)) * (1-Sheet1!K50) + EXP(C49 + D49)/(1 + EXP(C49 + D49)) * Sheet1!K50, "NA")</f>
        <v>NA</v>
      </c>
      <c r="G49" s="6">
        <v>1.8289659837584999</v>
      </c>
      <c r="H49" s="6" t="s">
        <v>192</v>
      </c>
    </row>
    <row r="50" spans="1:8" x14ac:dyDescent="0.2">
      <c r="A50" s="3">
        <v>51</v>
      </c>
      <c r="B50" s="6" t="s">
        <v>52</v>
      </c>
      <c r="C50" s="6">
        <v>0.49899116611898903</v>
      </c>
      <c r="D50" s="6">
        <v>12.0670718388434</v>
      </c>
      <c r="E50" s="6">
        <f>IFERROR(EXP(C50)/(1 + EXP(C50)) * (1-Sheet1!J51) + EXP(C50 + D50)/(1 + EXP(C50 + D50)) * Sheet1!J51, "NA")</f>
        <v>0.71666579456589397</v>
      </c>
      <c r="F50" s="6">
        <f>IFERROR(EXP(C50)/(1 + EXP(C50)) * (1-Sheet1!K51) + EXP(C50 + D50)/(1 + EXP(C50 + D50)) * Sheet1!K51, "NA")</f>
        <v>0.64920610003470003</v>
      </c>
      <c r="G50" s="6">
        <v>2.8109343585320401</v>
      </c>
      <c r="H50" s="6">
        <v>3.7158750675959501E-2</v>
      </c>
    </row>
    <row r="51" spans="1:8" x14ac:dyDescent="0.2">
      <c r="A51" s="3">
        <v>52</v>
      </c>
      <c r="B51" s="6" t="s">
        <v>53</v>
      </c>
      <c r="C51" s="6">
        <v>-0.165079750359449</v>
      </c>
      <c r="D51" s="6">
        <v>-12.4009832545999</v>
      </c>
      <c r="E51" s="6" t="str">
        <f>IFERROR(EXP(C51)/(1 + EXP(C51)) * (1-Sheet1!J52) + EXP(C51 + D51)/(1 + EXP(C51 + D51)) * Sheet1!J52, "NA")</f>
        <v>NA</v>
      </c>
      <c r="F51" s="6">
        <f>IFERROR(EXP(C51)/(1 + EXP(C51)) * (1-Sheet1!K52) + EXP(C51 + D51)/(1 + EXP(C51 + D51)) * Sheet1!K52, "NA")</f>
        <v>0.45882352941176457</v>
      </c>
      <c r="G51" s="6">
        <v>-0.75839517262251199</v>
      </c>
      <c r="H51" s="6">
        <v>-3.8186978281231097E-2</v>
      </c>
    </row>
    <row r="52" spans="1:8" x14ac:dyDescent="0.2">
      <c r="A52" s="3">
        <v>53</v>
      </c>
      <c r="B52" s="6" t="s">
        <v>54</v>
      </c>
      <c r="C52" s="6">
        <v>1.33828514193353</v>
      </c>
      <c r="D52" s="6">
        <v>11.2277778630228</v>
      </c>
      <c r="E52" s="6">
        <f>IFERROR(EXP(C52)/(1 + EXP(C52)) * (1-Sheet1!J53) + EXP(C52 + D52)/(1 + EXP(C52 + D52)) * Sheet1!J53, "NA")</f>
        <v>0.8441549720550714</v>
      </c>
      <c r="F52" s="6">
        <f>IFERROR(EXP(C52)/(1 + EXP(C52)) * (1-Sheet1!K53) + EXP(C52 + D52)/(1 + EXP(C52 + D52)) * Sheet1!K53, "NA")</f>
        <v>0.8441549720550714</v>
      </c>
      <c r="G52" s="6">
        <v>4.7646192666377001</v>
      </c>
      <c r="H52" s="6">
        <v>4.8895372081522497E-2</v>
      </c>
    </row>
    <row r="53" spans="1:8" x14ac:dyDescent="0.2">
      <c r="A53" s="3">
        <v>54</v>
      </c>
      <c r="B53" s="6" t="s">
        <v>55</v>
      </c>
      <c r="C53" s="6">
        <v>0.435318071257846</v>
      </c>
      <c r="D53" s="6">
        <v>12.1307449336994</v>
      </c>
      <c r="E53" s="6">
        <f>IFERROR(EXP(C53)/(1 + EXP(C53)) * (1-Sheet1!J54) + EXP(C53 + D53)/(1 + EXP(C53 + D53)) * Sheet1!J54, "NA")</f>
        <v>0.70535627075637009</v>
      </c>
      <c r="F53" s="6">
        <f>IFERROR(EXP(C53)/(1 + EXP(C53)) * (1-Sheet1!K54) + EXP(C53 + D53)/(1 + EXP(C53 + D53)) * Sheet1!K54, "NA")</f>
        <v>0.86904529344555803</v>
      </c>
      <c r="G53" s="6">
        <v>1.12498953854823</v>
      </c>
      <c r="H53" s="6">
        <v>3.7354801551791897E-2</v>
      </c>
    </row>
    <row r="54" spans="1:8" x14ac:dyDescent="0.2">
      <c r="A54" s="3">
        <v>55</v>
      </c>
      <c r="B54" s="6" t="s">
        <v>56</v>
      </c>
      <c r="C54" s="6">
        <v>3.0459207484708501E-2</v>
      </c>
      <c r="D54" s="6">
        <v>-3.04592074847033E-2</v>
      </c>
      <c r="E54" s="6">
        <f>IFERROR(EXP(C54)/(1 + EXP(C54)) * (1-Sheet1!J55) + EXP(C54 + D54)/(1 + EXP(C54 + D54)) * Sheet1!J55, "NA")</f>
        <v>0.50571065989847741</v>
      </c>
      <c r="F54" s="6">
        <f>IFERROR(EXP(C54)/(1 + EXP(C54)) * (1-Sheet1!K55) + EXP(C54 + D54)/(1 + EXP(C54 + D54)) * Sheet1!K55, "NA")</f>
        <v>0.50532994923857899</v>
      </c>
      <c r="G54" s="6">
        <v>0.21373288763734599</v>
      </c>
      <c r="H54" s="6">
        <v>-2.1429383157447801E-2</v>
      </c>
    </row>
    <row r="55" spans="1:8" x14ac:dyDescent="0.2">
      <c r="A55" s="3">
        <v>56</v>
      </c>
      <c r="B55" s="6" t="s">
        <v>57</v>
      </c>
      <c r="C55" s="6">
        <v>0.73966719619483801</v>
      </c>
      <c r="D55" s="6">
        <v>11.826395808760401</v>
      </c>
      <c r="E55" s="6">
        <f>IFERROR(EXP(C55)/(1 + EXP(C55)) * (1-Sheet1!J56) + EXP(C55 + D55)/(1 + EXP(C55 + D55)) * Sheet1!J56, "NA")</f>
        <v>0.75769143559153473</v>
      </c>
      <c r="F55" s="6">
        <f>IFERROR(EXP(C55)/(1 + EXP(C55)) * (1-Sheet1!K56) + EXP(C55 + D55)/(1 + EXP(C55 + D55)) * Sheet1!K56, "NA")</f>
        <v>0.72307642473362421</v>
      </c>
      <c r="G55" s="6">
        <v>2.7887890575304501</v>
      </c>
      <c r="H55" s="6">
        <v>3.6417617978239301E-2</v>
      </c>
    </row>
    <row r="56" spans="1:8" x14ac:dyDescent="0.2">
      <c r="A56" s="3">
        <v>57</v>
      </c>
      <c r="B56" s="6" t="s">
        <v>58</v>
      </c>
      <c r="C56" s="6">
        <v>0.187861737169571</v>
      </c>
      <c r="D56" s="6">
        <v>12.3782012677884</v>
      </c>
      <c r="E56" s="6">
        <f>IFERROR(EXP(C56)/(1 + EXP(C56)) * (1-Sheet1!J57) + EXP(C56 + D56)/(1 + EXP(C56 + D56)) * Sheet1!J57, "NA")</f>
        <v>0.66011997382067744</v>
      </c>
      <c r="F56" s="6">
        <f>IFERROR(EXP(C56)/(1 + EXP(C56)) * (1-Sheet1!K57) + EXP(C56 + D56)/(1 + EXP(C56 + D56)) * Sheet1!K57, "NA")</f>
        <v>0.56056017992662999</v>
      </c>
      <c r="G56" s="6">
        <v>1.7014110695557101</v>
      </c>
      <c r="H56" s="6">
        <v>3.81168309100803E-2</v>
      </c>
    </row>
    <row r="57" spans="1:8" x14ac:dyDescent="0.2">
      <c r="A57" s="3">
        <v>58</v>
      </c>
      <c r="B57" s="6" t="s">
        <v>59</v>
      </c>
      <c r="C57" s="6">
        <v>0.191602947891645</v>
      </c>
      <c r="D57" s="6">
        <v>0.103861265002185</v>
      </c>
      <c r="E57" s="6">
        <f>IFERROR(EXP(C57)/(1 + EXP(C57)) * (1-Sheet1!J58) + EXP(C57 + D57)/(1 + EXP(C57 + D57)) * Sheet1!J58, "NA")</f>
        <v>0.55414938074614251</v>
      </c>
      <c r="F57" s="6">
        <f>IFERROR(EXP(C57)/(1 + EXP(C57)) * (1-Sheet1!K58) + EXP(C57 + D57)/(1 + EXP(C57 + D57)) * Sheet1!K58, "NA")</f>
        <v>0.55716359943458493</v>
      </c>
      <c r="G57" s="6">
        <v>6.3163485701175501</v>
      </c>
      <c r="H57" s="6">
        <v>0.61878018725940998</v>
      </c>
    </row>
    <row r="58" spans="1:8" x14ac:dyDescent="0.2">
      <c r="A58" s="3">
        <v>59</v>
      </c>
      <c r="B58" s="6" t="s">
        <v>60</v>
      </c>
      <c r="C58" s="6">
        <v>0.187516373671058</v>
      </c>
      <c r="D58" s="6">
        <v>12.378546631293</v>
      </c>
      <c r="E58" s="6">
        <f>IFERROR(EXP(C58)/(1 + EXP(C58)) * (1-Sheet1!J59) + EXP(C58 + D58)/(1 + EXP(C58 + D58)) * Sheet1!J59, "NA")</f>
        <v>0.6600557851230231</v>
      </c>
      <c r="F58" s="6">
        <f>IFERROR(EXP(C58)/(1 + EXP(C58)) * (1-Sheet1!K59) + EXP(C58 + D58)/(1 + EXP(C58 + D58)) * Sheet1!K59, "NA")</f>
        <v>0.62228459329259134</v>
      </c>
      <c r="G58" s="6">
        <v>1.7538420918819699</v>
      </c>
      <c r="H58" s="6">
        <v>9.3369366397247994E-2</v>
      </c>
    </row>
    <row r="59" spans="1:8" x14ac:dyDescent="0.2">
      <c r="A59" s="3">
        <v>60</v>
      </c>
      <c r="B59" s="6" t="s">
        <v>61</v>
      </c>
      <c r="C59" s="6">
        <v>-0.60613580357031605</v>
      </c>
      <c r="D59" s="6" t="s">
        <v>192</v>
      </c>
      <c r="E59" s="6" t="str">
        <f>IFERROR(EXP(C59)/(1 + EXP(C59)) * (1-Sheet1!J60) + EXP(C59 + D59)/(1 + EXP(C59 + D59)) * Sheet1!J60, "NA")</f>
        <v>NA</v>
      </c>
      <c r="F59" s="6" t="str">
        <f>IFERROR(EXP(C59)/(1 + EXP(C59)) * (1-Sheet1!K60) + EXP(C59 + D59)/(1 + EXP(C59 + D59)) * Sheet1!K60, "NA")</f>
        <v>NA</v>
      </c>
      <c r="G59" s="6">
        <v>-1.1943110348749399</v>
      </c>
      <c r="H59" s="6" t="s">
        <v>192</v>
      </c>
    </row>
    <row r="60" spans="1:8" x14ac:dyDescent="0.2">
      <c r="A60" s="3">
        <v>61</v>
      </c>
      <c r="B60" s="6" t="s">
        <v>62</v>
      </c>
      <c r="C60" s="6">
        <v>0.127833371509885</v>
      </c>
      <c r="D60" s="6">
        <v>-12.693896376468</v>
      </c>
      <c r="E60" s="6">
        <f>IFERROR(EXP(C60)/(1 + EXP(C60)) * (1-Sheet1!J61) + EXP(C60 + D60)/(1 + EXP(C60 + D60)) * Sheet1!J61, "NA")</f>
        <v>0.39893704231353883</v>
      </c>
      <c r="F60" s="6">
        <f>IFERROR(EXP(C60)/(1 + EXP(C60)) * (1-Sheet1!K61) + EXP(C60 + D60)/(1 + EXP(C60 + D60)) * Sheet1!K61, "NA")</f>
        <v>0.47872375309562831</v>
      </c>
      <c r="G60" s="6">
        <v>0.61843157757626199</v>
      </c>
      <c r="H60" s="6">
        <v>-3.9088961413313E-2</v>
      </c>
    </row>
    <row r="61" spans="1:8" x14ac:dyDescent="0.2">
      <c r="A61" s="3">
        <v>62</v>
      </c>
      <c r="B61" s="6" t="s">
        <v>63</v>
      </c>
      <c r="C61" s="6">
        <v>12.566063004956799</v>
      </c>
      <c r="D61" s="6" t="s">
        <v>192</v>
      </c>
      <c r="E61" s="6" t="str">
        <f>IFERROR(EXP(C61)/(1 + EXP(C61)) * (1-Sheet1!J62) + EXP(C61 + D61)/(1 + EXP(C61 + D61)) * Sheet1!J62, "NA")</f>
        <v>NA</v>
      </c>
      <c r="F61" s="6" t="str">
        <f>IFERROR(EXP(C61)/(1 + EXP(C61)) * (1-Sheet1!K62) + EXP(C61 + D61)/(1 + EXP(C61 + D61)) * Sheet1!K62, "NA")</f>
        <v>NA</v>
      </c>
      <c r="G61" s="6">
        <v>6.7022269682255595E-2</v>
      </c>
      <c r="H61" s="6" t="s">
        <v>192</v>
      </c>
    </row>
    <row r="62" spans="1:8" x14ac:dyDescent="0.2">
      <c r="A62" s="3">
        <v>63</v>
      </c>
      <c r="B62" s="6" t="s">
        <v>64</v>
      </c>
      <c r="C62" s="6">
        <v>1.1394342831883699</v>
      </c>
      <c r="D62" s="6">
        <v>-13.7054972881485</v>
      </c>
      <c r="E62" s="6">
        <f>IFERROR(EXP(C62)/(1 + EXP(C62)) * (1-Sheet1!J63) + EXP(C62 + D62)/(1 + EXP(C62 + D62)) * Sheet1!J63, "NA")</f>
        <v>0.56818269028259183</v>
      </c>
      <c r="F62" s="6">
        <f>IFERROR(EXP(C62)/(1 + EXP(C62)) * (1-Sheet1!K63) + EXP(C62 + D62)/(1 + EXP(C62 + D62)) * Sheet1!K63, "NA")</f>
        <v>0.64935114769394897</v>
      </c>
      <c r="G62" s="6">
        <v>3.96700098265983</v>
      </c>
      <c r="H62" s="6">
        <v>-4.2204027647180897E-2</v>
      </c>
    </row>
    <row r="63" spans="1:8" x14ac:dyDescent="0.2">
      <c r="A63" s="3">
        <v>64</v>
      </c>
      <c r="B63" s="6" t="s">
        <v>65</v>
      </c>
      <c r="C63" s="6">
        <v>0.239950669630588</v>
      </c>
      <c r="D63" s="6">
        <v>1.1463436914892999</v>
      </c>
      <c r="E63" s="6">
        <f>IFERROR(EXP(C63)/(1 + EXP(C63)) * (1-Sheet1!J64) + EXP(C63 + D63)/(1 + EXP(C63 + D63)) * Sheet1!J64, "NA")</f>
        <v>0.61977611940298449</v>
      </c>
      <c r="F63" s="6">
        <f>IFERROR(EXP(C63)/(1 + EXP(C63)) * (1-Sheet1!K64) + EXP(C63 + D63)/(1 + EXP(C63 + D63)) * Sheet1!K64, "NA")</f>
        <v>0.8731343283582087</v>
      </c>
      <c r="G63" s="6">
        <v>2.3882887447476402</v>
      </c>
      <c r="H63" s="6">
        <v>3.2589403876065601</v>
      </c>
    </row>
    <row r="64" spans="1:8" x14ac:dyDescent="0.2">
      <c r="A64" s="3">
        <v>65</v>
      </c>
      <c r="B64" s="6" t="s">
        <v>66</v>
      </c>
      <c r="C64" s="6">
        <v>0.99852883011112803</v>
      </c>
      <c r="D64" s="6" t="s">
        <v>192</v>
      </c>
      <c r="E64" s="6" t="str">
        <f>IFERROR(EXP(C64)/(1 + EXP(C64)) * (1-Sheet1!J65) + EXP(C64 + D64)/(1 + EXP(C64 + D64)) * Sheet1!J65, "NA")</f>
        <v>NA</v>
      </c>
      <c r="F64" s="6" t="str">
        <f>IFERROR(EXP(C64)/(1 + EXP(C64)) * (1-Sheet1!K65) + EXP(C64 + D64)/(1 + EXP(C64 + D64)) * Sheet1!K65, "NA")</f>
        <v>NA</v>
      </c>
      <c r="G64" s="6">
        <v>2.2583942275847599</v>
      </c>
      <c r="H64" s="6" t="s">
        <v>192</v>
      </c>
    </row>
    <row r="65" spans="1:8" x14ac:dyDescent="0.2">
      <c r="A65" s="3">
        <v>66</v>
      </c>
      <c r="B65" s="6" t="s">
        <v>67</v>
      </c>
      <c r="C65" s="6">
        <v>0.39037048188568602</v>
      </c>
      <c r="D65" s="6">
        <v>0.45692737850151999</v>
      </c>
      <c r="E65" s="6">
        <f>IFERROR(EXP(C65)/(1 + EXP(C65)) * (1-Sheet1!J66) + EXP(C65 + D65)/(1 + EXP(C65 + D65)) * Sheet1!J66, "NA")</f>
        <v>0.62227891156462722</v>
      </c>
      <c r="F65" s="6">
        <f>IFERROR(EXP(C65)/(1 + EXP(C65)) * (1-Sheet1!K66) + EXP(C65 + D65)/(1 + EXP(C65 + D65)) * Sheet1!K66, "NA")</f>
        <v>0.61709750566893562</v>
      </c>
      <c r="G65" s="6">
        <v>4.0220322764193099</v>
      </c>
      <c r="H65" s="6">
        <v>0.65569676617734796</v>
      </c>
    </row>
    <row r="66" spans="1:8" x14ac:dyDescent="0.2">
      <c r="A66" s="3">
        <v>67</v>
      </c>
      <c r="B66" s="6" t="s">
        <v>68</v>
      </c>
      <c r="C66" s="6">
        <v>7.1176278467894802E-2</v>
      </c>
      <c r="D66" s="6">
        <v>-1.16978856713601</v>
      </c>
      <c r="E66" s="6">
        <f>IFERROR(EXP(C66)/(1 + EXP(C66)) * (1-Sheet1!J67) + EXP(C66 + D66)/(1 + EXP(C66 + D66)) * Sheet1!J67, "NA")</f>
        <v>0.45083992094861625</v>
      </c>
      <c r="F66" s="6">
        <f>IFERROR(EXP(C66)/(1 + EXP(C66)) * (1-Sheet1!K67) + EXP(C66 + D66)/(1 + EXP(C66 + D66)) * Sheet1!K67, "NA")</f>
        <v>0.4765886287625416</v>
      </c>
      <c r="G66" s="6">
        <v>0.56570573202607599</v>
      </c>
      <c r="H66" s="6">
        <v>-1.00710570905194</v>
      </c>
    </row>
    <row r="67" spans="1:8" x14ac:dyDescent="0.2">
      <c r="A67" s="3">
        <v>68</v>
      </c>
      <c r="B67" s="6" t="s">
        <v>69</v>
      </c>
      <c r="C67" s="6">
        <v>0.57300286871788397</v>
      </c>
      <c r="D67" s="6" t="s">
        <v>192</v>
      </c>
      <c r="E67" s="6" t="str">
        <f>IFERROR(EXP(C67)/(1 + EXP(C67)) * (1-Sheet1!J68) + EXP(C67 + D67)/(1 + EXP(C67 + D67)) * Sheet1!J68, "NA")</f>
        <v>NA</v>
      </c>
      <c r="F67" s="6" t="str">
        <f>IFERROR(EXP(C67)/(1 + EXP(C67)) * (1-Sheet1!K68) + EXP(C67 + D67)/(1 + EXP(C67 + D67)) * Sheet1!K68, "NA")</f>
        <v>NA</v>
      </c>
      <c r="G67" s="6">
        <v>3.3357998934855102</v>
      </c>
      <c r="H67" s="6" t="s">
        <v>192</v>
      </c>
    </row>
    <row r="68" spans="1:8" x14ac:dyDescent="0.2">
      <c r="A68" s="3">
        <v>69</v>
      </c>
      <c r="B68" s="6" t="s">
        <v>70</v>
      </c>
      <c r="C68" s="6">
        <v>1.01435194505037</v>
      </c>
      <c r="D68" s="6" t="s">
        <v>192</v>
      </c>
      <c r="E68" s="6" t="str">
        <f>IFERROR(EXP(C68)/(1 + EXP(C68)) * (1-Sheet1!J69) + EXP(C68 + D68)/(1 + EXP(C68 + D68)) * Sheet1!J69, "NA")</f>
        <v>NA</v>
      </c>
      <c r="F68" s="6" t="str">
        <f>IFERROR(EXP(C68)/(1 + EXP(C68)) * (1-Sheet1!K69) + EXP(C68 + D68)/(1 + EXP(C68 + D68)) * Sheet1!K69, "NA")</f>
        <v>NA</v>
      </c>
      <c r="G68" s="6">
        <v>4.9917806110093697</v>
      </c>
      <c r="H68" s="6" t="s">
        <v>192</v>
      </c>
    </row>
    <row r="69" spans="1:8" x14ac:dyDescent="0.2">
      <c r="A69" s="3">
        <v>70</v>
      </c>
      <c r="B69" s="6" t="s">
        <v>71</v>
      </c>
      <c r="C69" s="6">
        <v>0.81574950265227797</v>
      </c>
      <c r="D69" s="6">
        <v>11.7503135023043</v>
      </c>
      <c r="E69" s="6">
        <f>IFERROR(EXP(C69)/(1 + EXP(C69)) * (1-Sheet1!J70) + EXP(C69 + D69)/(1 + EXP(C69 + D69)) * Sheet1!J70, "NA")</f>
        <v>0.76999912789922709</v>
      </c>
      <c r="F69" s="6">
        <f>IFERROR(EXP(C69)/(1 + EXP(C69)) * (1-Sheet1!K70) + EXP(C69 + D69)/(1 + EXP(C69 + D69)) * Sheet1!K70, "NA")</f>
        <v>0.84666492246512093</v>
      </c>
      <c r="G69" s="6">
        <v>3.25755514108074</v>
      </c>
      <c r="H69" s="6">
        <v>6.2671337685819298E-2</v>
      </c>
    </row>
    <row r="70" spans="1:8" x14ac:dyDescent="0.2">
      <c r="A70" s="3">
        <v>71</v>
      </c>
      <c r="B70" s="6" t="s">
        <v>72</v>
      </c>
      <c r="C70" s="6">
        <v>0.122602322092332</v>
      </c>
      <c r="D70" s="6">
        <v>-0.12260232209232</v>
      </c>
      <c r="E70" s="6">
        <f>IFERROR(EXP(C70)/(1 + EXP(C70)) * (1-Sheet1!J71) + EXP(C70 + D70)/(1 + EXP(C70 + D70)) * Sheet1!J71, "NA")</f>
        <v>0.52295918367347005</v>
      </c>
      <c r="F70" s="6">
        <f>IFERROR(EXP(C70)/(1 + EXP(C70)) * (1-Sheet1!K71) + EXP(C70 + D70)/(1 + EXP(C70 + D70)) * Sheet1!K71, "NA")</f>
        <v>0.52536443148688083</v>
      </c>
      <c r="G70" s="6">
        <v>1.13318356668877</v>
      </c>
      <c r="H70" s="6">
        <v>-0.14885541095521901</v>
      </c>
    </row>
    <row r="71" spans="1:8" x14ac:dyDescent="0.2">
      <c r="A71" s="3">
        <v>72</v>
      </c>
      <c r="B71" s="6" t="s">
        <v>73</v>
      </c>
      <c r="C71" s="6">
        <v>0.298766904876274</v>
      </c>
      <c r="D71" s="6">
        <v>1.20531049189999</v>
      </c>
      <c r="E71" s="6">
        <f>IFERROR(EXP(C71)/(1 + EXP(C71)) * (1-Sheet1!J72) + EXP(C71 + D71)/(1 + EXP(C71 + D71)) * Sheet1!J72, "NA")</f>
        <v>0.63515124116389898</v>
      </c>
      <c r="F71" s="6">
        <f>IFERROR(EXP(C71)/(1 + EXP(C71)) * (1-Sheet1!K72) + EXP(C71 + D71)/(1 + EXP(C71 + D71)) * Sheet1!K72, "NA")</f>
        <v>0.64822485380803596</v>
      </c>
      <c r="G71" s="6">
        <v>4.9130619545464604</v>
      </c>
      <c r="H71" s="6">
        <v>1.53719445374641</v>
      </c>
    </row>
    <row r="72" spans="1:8" x14ac:dyDescent="0.2">
      <c r="A72" s="3">
        <v>73</v>
      </c>
      <c r="B72" s="6" t="s">
        <v>74</v>
      </c>
      <c r="C72" s="6">
        <v>0.88730319500090205</v>
      </c>
      <c r="D72" s="6">
        <v>11.678759809964699</v>
      </c>
      <c r="E72" s="6">
        <f>IFERROR(EXP(C72)/(1 + EXP(C72)) * (1-Sheet1!J73) + EXP(C72 + D72)/(1 + EXP(C72 + D72)) * Sheet1!J73, "NA")</f>
        <v>0.78124912789922707</v>
      </c>
      <c r="F72" s="6">
        <f>IFERROR(EXP(C72)/(1 + EXP(C72)) * (1-Sheet1!K73) + EXP(C72 + D72)/(1 + EXP(C72 + D72)) * Sheet1!K73, "NA")</f>
        <v>0.7958322868124057</v>
      </c>
      <c r="G72" s="6">
        <v>3.95157201257082</v>
      </c>
      <c r="H72" s="6">
        <v>6.2289710618270801E-2</v>
      </c>
    </row>
    <row r="73" spans="1:8" x14ac:dyDescent="0.2">
      <c r="A73" s="3">
        <v>74</v>
      </c>
      <c r="B73" s="6" t="s">
        <v>75</v>
      </c>
      <c r="C73" s="6">
        <v>1.4432812924934899</v>
      </c>
      <c r="D73" s="6">
        <v>11.1227817124769</v>
      </c>
      <c r="E73" s="6">
        <f>IFERROR(EXP(C73)/(1 + EXP(C73)) * (1-Sheet1!J74) + EXP(C73 + D73)/(1 + EXP(C73 + D73)) * Sheet1!J74, "NA")</f>
        <v>0.85672082601243327</v>
      </c>
      <c r="F73" s="6">
        <f>IFERROR(EXP(C73)/(1 + EXP(C73)) * (1-Sheet1!K74) + EXP(C73 + D73)/(1 + EXP(C73 + D73)) * Sheet1!K74, "NA")</f>
        <v>0.81784757798563779</v>
      </c>
      <c r="G73" s="6">
        <v>11.683087345417499</v>
      </c>
      <c r="H73" s="6">
        <v>4.84381580395832E-2</v>
      </c>
    </row>
    <row r="74" spans="1:8" x14ac:dyDescent="0.2">
      <c r="A74" s="3">
        <v>75</v>
      </c>
      <c r="B74" s="6" t="s">
        <v>76</v>
      </c>
      <c r="C74" s="6">
        <v>1.60003413464412E-2</v>
      </c>
      <c r="D74" s="6" t="s">
        <v>192</v>
      </c>
      <c r="E74" s="6" t="str">
        <f>IFERROR(EXP(C74)/(1 + EXP(C74)) * (1-Sheet1!J75) + EXP(C74 + D74)/(1 + EXP(C74 + D74)) * Sheet1!J75, "NA")</f>
        <v>NA</v>
      </c>
      <c r="F74" s="6" t="str">
        <f>IFERROR(EXP(C74)/(1 + EXP(C74)) * (1-Sheet1!K75) + EXP(C74 + D74)/(1 + EXP(C74 + D74)) * Sheet1!K75, "NA")</f>
        <v>NA</v>
      </c>
      <c r="G74" s="6">
        <v>8.9441765010737306E-2</v>
      </c>
      <c r="H74" s="6" t="s">
        <v>192</v>
      </c>
    </row>
    <row r="75" spans="1:8" x14ac:dyDescent="0.2">
      <c r="A75" s="3">
        <v>76</v>
      </c>
      <c r="B75" s="6" t="s">
        <v>77</v>
      </c>
      <c r="C75" s="6">
        <v>0.15628639561816701</v>
      </c>
      <c r="D75" s="6">
        <v>0.336190089479597</v>
      </c>
      <c r="E75" s="6">
        <f>IFERROR(EXP(C75)/(1 + EXP(C75)) * (1-Sheet1!J76) + EXP(C75 + D75)/(1 + EXP(C75 + D75)) * Sheet1!J76, "NA")</f>
        <v>0.55941661199506332</v>
      </c>
      <c r="F75" s="6">
        <f>IFERROR(EXP(C75)/(1 + EXP(C75)) * (1-Sheet1!K76) + EXP(C75 + D75)/(1 + EXP(C75 + D75)) * Sheet1!K76, "NA")</f>
        <v>0.55442585762264462</v>
      </c>
      <c r="G75" s="6">
        <v>5.3878654081909803</v>
      </c>
      <c r="H75" s="6">
        <v>1.50858088784139</v>
      </c>
    </row>
    <row r="76" spans="1:8" x14ac:dyDescent="0.2">
      <c r="A76" s="3">
        <v>77</v>
      </c>
      <c r="B76" s="6" t="s">
        <v>78</v>
      </c>
      <c r="C76" s="6">
        <v>4.2427470381604701E-2</v>
      </c>
      <c r="D76" s="6">
        <v>0.795901720022829</v>
      </c>
      <c r="E76" s="6">
        <f>IFERROR(EXP(C76)/(1 + EXP(C76)) * (1-Sheet1!J77) + EXP(C76 + D76)/(1 + EXP(C76 + D76)) * Sheet1!J77, "NA")</f>
        <v>0.55748225946568508</v>
      </c>
      <c r="F76" s="6">
        <f>IFERROR(EXP(C76)/(1 + EXP(C76)) * (1-Sheet1!K77) + EXP(C76 + D76)/(1 + EXP(C76 + D76)) * Sheet1!K77, "NA")</f>
        <v>0.56808258218539487</v>
      </c>
      <c r="G76" s="6">
        <v>0.93247104812352199</v>
      </c>
      <c r="H76" s="6">
        <v>2.6297723384452301</v>
      </c>
    </row>
    <row r="77" spans="1:8" x14ac:dyDescent="0.2">
      <c r="A77" s="3">
        <v>78</v>
      </c>
      <c r="B77" s="6" t="s">
        <v>79</v>
      </c>
      <c r="C77" s="6">
        <v>0.43733284695618702</v>
      </c>
      <c r="D77" s="6">
        <v>0.81543012153916505</v>
      </c>
      <c r="E77" s="6">
        <f>IFERROR(EXP(C77)/(1 + EXP(C77)) * (1-Sheet1!J78) + EXP(C77 + D77)/(1 + EXP(C77 + D77)) * Sheet1!J78, "NA")</f>
        <v>0.65016193323368143</v>
      </c>
      <c r="F77" s="6">
        <f>IFERROR(EXP(C77)/(1 + EXP(C77)) * (1-Sheet1!K78) + EXP(C77 + D77)/(1 + EXP(C77 + D77)) * Sheet1!K78, "NA")</f>
        <v>0.6483124282402889</v>
      </c>
      <c r="G77" s="6">
        <v>4.5097071192289802</v>
      </c>
      <c r="H77" s="6">
        <v>1.0096617158260499</v>
      </c>
    </row>
    <row r="78" spans="1:8" x14ac:dyDescent="0.2">
      <c r="A78" s="3">
        <v>79</v>
      </c>
      <c r="B78" s="6" t="s">
        <v>80</v>
      </c>
      <c r="C78" s="6">
        <v>0.52269519932137598</v>
      </c>
      <c r="D78" s="6">
        <v>12.043367805641999</v>
      </c>
      <c r="E78" s="6">
        <f>IFERROR(EXP(C78)/(1 + EXP(C78)) * (1-Sheet1!J79) + EXP(C78 + D78)/(1 + EXP(C78 + D78)) * Sheet1!J79, "NA")</f>
        <v>0.72083246123256073</v>
      </c>
      <c r="F78" s="6">
        <f>IFERROR(EXP(C78)/(1 + EXP(C78)) * (1-Sheet1!K79) + EXP(C78 + D78)/(1 + EXP(C78 + D78)) * Sheet1!K79, "NA")</f>
        <v>0.78450145517530667</v>
      </c>
      <c r="G78" s="6">
        <v>3.3899155714831002</v>
      </c>
      <c r="H78" s="6">
        <v>8.2926240722486694E-2</v>
      </c>
    </row>
    <row r="79" spans="1:8" x14ac:dyDescent="0.2">
      <c r="A79" s="3">
        <v>80</v>
      </c>
      <c r="B79" s="6" t="s">
        <v>81</v>
      </c>
      <c r="C79" s="6">
        <v>8.7248765714780394E-2</v>
      </c>
      <c r="D79" s="6">
        <v>0.82904196615939496</v>
      </c>
      <c r="E79" s="6">
        <f>IFERROR(EXP(C79)/(1 + EXP(C79)) * (1-Sheet1!J80) + EXP(C79 + D79)/(1 + EXP(C79 + D79)) * Sheet1!J80, "NA")</f>
        <v>0.56992020241339159</v>
      </c>
      <c r="F79" s="6">
        <f>IFERROR(EXP(C79)/(1 + EXP(C79)) * (1-Sheet1!K80) + EXP(C79 + D79)/(1 + EXP(C79 + D79)) * Sheet1!K80, "NA")</f>
        <v>0.54520898866947975</v>
      </c>
      <c r="G79" s="6">
        <v>1.18076700019104</v>
      </c>
      <c r="H79" s="6">
        <v>0.98705267011821096</v>
      </c>
    </row>
    <row r="80" spans="1:8" x14ac:dyDescent="0.2">
      <c r="A80" s="3">
        <v>81</v>
      </c>
      <c r="B80" s="6" t="s">
        <v>82</v>
      </c>
      <c r="C80" s="6">
        <v>-0.14670185581425901</v>
      </c>
      <c r="D80" s="6">
        <v>-0.54644532474567298</v>
      </c>
      <c r="E80" s="6">
        <f>IFERROR(EXP(C80)/(1 + EXP(C80)) * (1-Sheet1!J81) + EXP(C80 + D80)/(1 + EXP(C80 + D80)) * Sheet1!J81, "NA")</f>
        <v>0.43087596121698662</v>
      </c>
      <c r="F80" s="6">
        <f>IFERROR(EXP(C80)/(1 + EXP(C80)) * (1-Sheet1!K81) + EXP(C80 + D80)/(1 + EXP(C80 + D80)) * Sheet1!K81, "NA")</f>
        <v>0.41832096950919007</v>
      </c>
      <c r="G80" s="6">
        <v>-2.3098613255417502</v>
      </c>
      <c r="H80" s="6">
        <v>-0.88758064747364296</v>
      </c>
    </row>
    <row r="81" spans="1:8" x14ac:dyDescent="0.2">
      <c r="A81" s="3">
        <v>82</v>
      </c>
      <c r="B81" s="6" t="s">
        <v>83</v>
      </c>
      <c r="C81" s="6">
        <v>0.598656337139023</v>
      </c>
      <c r="D81" s="6">
        <v>11.9674066678184</v>
      </c>
      <c r="E81" s="6">
        <f>IFERROR(EXP(C81)/(1 + EXP(C81)) * (1-Sheet1!J82) + EXP(C81 + D81)/(1 + EXP(C81 + D81)) * Sheet1!J82, "NA")</f>
        <v>0.7340107558062039</v>
      </c>
      <c r="F81" s="6">
        <f>IFERROR(EXP(C81)/(1 + EXP(C81)) * (1-Sheet1!K82) + EXP(C81 + D81)/(1 + EXP(C81 + D81)) * Sheet1!K82, "NA")</f>
        <v>0.66561441860287973</v>
      </c>
      <c r="G81" s="6">
        <v>5.3119596251439702</v>
      </c>
      <c r="H81" s="6">
        <v>3.6851849910981602E-2</v>
      </c>
    </row>
    <row r="82" spans="1:8" x14ac:dyDescent="0.2">
      <c r="A82" s="3">
        <v>83</v>
      </c>
      <c r="B82" s="6" t="s">
        <v>84</v>
      </c>
      <c r="C82" s="6">
        <v>0.82098055206982901</v>
      </c>
      <c r="D82" s="6">
        <v>11.745082452886299</v>
      </c>
      <c r="E82" s="6">
        <f>IFERROR(EXP(C82)/(1 + EXP(C82)) * (1-Sheet1!J83) + EXP(C82 + D82)/(1 + EXP(C82 + D82)) * Sheet1!J83, "NA")</f>
        <v>0.77083246123256033</v>
      </c>
      <c r="F82" s="6">
        <f>IFERROR(EXP(C82)/(1 + EXP(C82)) * (1-Sheet1!K83) + EXP(C82 + D82)/(1 + EXP(C82 + D82)) * Sheet1!K83, "NA")</f>
        <v>0.80555428704534027</v>
      </c>
      <c r="G82" s="6">
        <v>3.9301451774620899</v>
      </c>
      <c r="H82" s="6">
        <v>7.2334415573205399E-2</v>
      </c>
    </row>
    <row r="83" spans="1:8" x14ac:dyDescent="0.2">
      <c r="A83" s="3">
        <v>84</v>
      </c>
      <c r="B83" s="6" t="s">
        <v>85</v>
      </c>
      <c r="C83" s="6">
        <v>7.6787143213770406E-2</v>
      </c>
      <c r="D83" s="6">
        <v>-7.6787143213774806E-2</v>
      </c>
      <c r="E83" s="6">
        <f>IFERROR(EXP(C83)/(1 + EXP(C83)) * (1-Sheet1!J84) + EXP(C83 + D83)/(1 + EXP(C83 + D83)) * Sheet1!J84, "NA")</f>
        <v>0.51439051918735879</v>
      </c>
      <c r="F83" s="6">
        <f>IFERROR(EXP(C83)/(1 + EXP(C83)) * (1-Sheet1!K84) + EXP(C83 + D83)/(1 + EXP(C83 + D83)) * Sheet1!K84, "NA")</f>
        <v>0.51662904439428137</v>
      </c>
      <c r="G83" s="6">
        <v>0.80749597645223703</v>
      </c>
      <c r="H83" s="6">
        <v>-9.3413265264428599E-2</v>
      </c>
    </row>
    <row r="84" spans="1:8" x14ac:dyDescent="0.2">
      <c r="A84" s="3">
        <v>85</v>
      </c>
      <c r="B84" s="6" t="s">
        <v>86</v>
      </c>
      <c r="C84" s="6">
        <v>1.7917594692280501</v>
      </c>
      <c r="D84" s="6" t="s">
        <v>192</v>
      </c>
      <c r="E84" s="6" t="str">
        <f>IFERROR(EXP(C84)/(1 + EXP(C84)) * (1-Sheet1!J85) + EXP(C84 + D84)/(1 + EXP(C84 + D84)) * Sheet1!J85, "NA")</f>
        <v>NA</v>
      </c>
      <c r="F84" s="6" t="str">
        <f>IFERROR(EXP(C84)/(1 + EXP(C84)) * (1-Sheet1!K85) + EXP(C84 + D84)/(1 + EXP(C84 + D84)) * Sheet1!K85, "NA")</f>
        <v>NA</v>
      </c>
      <c r="G84" s="6">
        <v>2.8732071657254199</v>
      </c>
      <c r="H84" s="6" t="s">
        <v>192</v>
      </c>
    </row>
    <row r="85" spans="1:8" x14ac:dyDescent="0.2">
      <c r="A85" s="3">
        <v>86</v>
      </c>
      <c r="B85" s="6" t="s">
        <v>87</v>
      </c>
      <c r="C85" s="6">
        <v>0.123613955967178</v>
      </c>
      <c r="D85" s="6">
        <v>-12.6896769609281</v>
      </c>
      <c r="E85" s="6">
        <f>IFERROR(EXP(C85)/(1 + EXP(C85)) * (1-Sheet1!J86) + EXP(C85 + D85)/(1 + EXP(C85 + D85)) * Sheet1!J86, "NA")</f>
        <v>0.39814902024892129</v>
      </c>
      <c r="F85" s="6">
        <f>IFERROR(EXP(C85)/(1 + EXP(C85)) * (1-Sheet1!K86) + EXP(C85 + D85)/(1 + EXP(C85 + D85)) * Sheet1!K86, "NA")</f>
        <v>0.49768540321037874</v>
      </c>
      <c r="G85" s="6">
        <v>0.78517419816829803</v>
      </c>
      <c r="H85" s="6">
        <v>-3.9075971676155799E-2</v>
      </c>
    </row>
    <row r="86" spans="1:8" x14ac:dyDescent="0.2">
      <c r="A86" s="3">
        <v>87</v>
      </c>
      <c r="B86" s="6" t="s">
        <v>88</v>
      </c>
      <c r="C86" s="6">
        <v>0.37637214716649697</v>
      </c>
      <c r="D86" s="6">
        <v>1.9262129458275199</v>
      </c>
      <c r="E86" s="6">
        <f>IFERROR(EXP(C86)/(1 + EXP(C86)) * (1-Sheet1!J87) + EXP(C86 + D86)/(1 + EXP(C86 + D86)) * Sheet1!J87, "NA")</f>
        <v>0.67202108613487055</v>
      </c>
      <c r="F86" s="6">
        <f>IFERROR(EXP(C86)/(1 + EXP(C86)) * (1-Sheet1!K87) + EXP(C86 + D86)/(1 + EXP(C86 + D86)) * Sheet1!K87, "NA")</f>
        <v>0.66025166230017374</v>
      </c>
      <c r="G86" s="6">
        <v>3.95276043791708</v>
      </c>
      <c r="H86" s="6">
        <v>1.8290497861175301</v>
      </c>
    </row>
    <row r="87" spans="1:8" x14ac:dyDescent="0.2">
      <c r="A87" s="3">
        <v>88</v>
      </c>
      <c r="B87" s="6" t="s">
        <v>89</v>
      </c>
      <c r="C87" s="6">
        <v>1.20836841579897</v>
      </c>
      <c r="D87" s="6">
        <v>-0.48243141241602</v>
      </c>
      <c r="E87" s="6">
        <f>IFERROR(EXP(C87)/(1 + EXP(C87)) * (1-Sheet1!J88) + EXP(C87 + D87)/(1 + EXP(C87 + D87)) * Sheet1!J88, "NA")</f>
        <v>0.74598585965375996</v>
      </c>
      <c r="F87" s="6">
        <f>IFERROR(EXP(C87)/(1 + EXP(C87)) * (1-Sheet1!K88) + EXP(C87 + D87)/(1 + EXP(C87 + D87)) * Sheet1!K88, "NA")</f>
        <v>0.71496422680152372</v>
      </c>
      <c r="G87" s="6">
        <v>15.9757226995034</v>
      </c>
      <c r="H87" s="6">
        <v>-1.4913331182091401</v>
      </c>
    </row>
    <row r="88" spans="1:8" x14ac:dyDescent="0.2">
      <c r="A88" s="3">
        <v>89</v>
      </c>
      <c r="B88" s="6" t="s">
        <v>90</v>
      </c>
      <c r="C88" s="6">
        <v>0.59652034487087302</v>
      </c>
      <c r="D88" s="6" t="s">
        <v>192</v>
      </c>
      <c r="E88" s="6" t="str">
        <f>IFERROR(EXP(C88)/(1 + EXP(C88)) * (1-Sheet1!J89) + EXP(C88 + D88)/(1 + EXP(C88 + D88)) * Sheet1!J89, "NA")</f>
        <v>NA</v>
      </c>
      <c r="F88" s="6" t="str">
        <f>IFERROR(EXP(C88)/(1 + EXP(C88)) * (1-Sheet1!K89) + EXP(C88 + D88)/(1 + EXP(C88 + D88)) * Sheet1!K89, "NA")</f>
        <v>NA</v>
      </c>
      <c r="G88" s="6">
        <v>2.9529066312168499</v>
      </c>
      <c r="H88" s="6" t="s">
        <v>192</v>
      </c>
    </row>
    <row r="89" spans="1:8" x14ac:dyDescent="0.2">
      <c r="A89" s="3">
        <v>90</v>
      </c>
      <c r="B89" s="6" t="s">
        <v>91</v>
      </c>
      <c r="C89" s="6">
        <v>8.0042707673535093E-2</v>
      </c>
      <c r="D89" s="6">
        <v>-0.77318988823347901</v>
      </c>
      <c r="E89" s="6">
        <f>IFERROR(EXP(C89)/(1 + EXP(C89)) * (1-Sheet1!J90) + EXP(C89 + D89)/(1 + EXP(C89 + D89)) * Sheet1!J90, "NA")</f>
        <v>0.47333333333333311</v>
      </c>
      <c r="F89" s="6">
        <f>IFERROR(EXP(C89)/(1 + EXP(C89)) * (1-Sheet1!K90) + EXP(C89 + D89)/(1 + EXP(C89 + D89)) * Sheet1!K90, "NA")</f>
        <v>0.38000000000000012</v>
      </c>
      <c r="G89" s="6">
        <v>0.48976719401779001</v>
      </c>
      <c r="H89" s="6">
        <v>-1.21991667471098</v>
      </c>
    </row>
    <row r="90" spans="1:8" x14ac:dyDescent="0.2">
      <c r="A90" s="3">
        <v>91</v>
      </c>
      <c r="B90" s="6" t="s">
        <v>92</v>
      </c>
      <c r="C90" s="6">
        <v>0.26826398659467898</v>
      </c>
      <c r="D90" s="6" t="s">
        <v>192</v>
      </c>
      <c r="E90" s="6" t="str">
        <f>IFERROR(EXP(C90)/(1 + EXP(C90)) * (1-Sheet1!J91) + EXP(C90 + D90)/(1 + EXP(C90 + D90)) * Sheet1!J91, "NA")</f>
        <v>NA</v>
      </c>
      <c r="F90" s="6" t="str">
        <f>IFERROR(EXP(C90)/(1 + EXP(C90)) * (1-Sheet1!K91) + EXP(C90 + D90)/(1 + EXP(C90 + D90)) * Sheet1!K91, "NA")</f>
        <v>NA</v>
      </c>
      <c r="G90" s="6">
        <v>0.72811148865429298</v>
      </c>
      <c r="H90" s="6" t="s">
        <v>192</v>
      </c>
    </row>
    <row r="91" spans="1:8" x14ac:dyDescent="0.2">
      <c r="A91" s="3">
        <v>92</v>
      </c>
      <c r="B91" s="6" t="s">
        <v>93</v>
      </c>
      <c r="C91" s="6">
        <v>0.37948962170490402</v>
      </c>
      <c r="D91" s="6" t="s">
        <v>192</v>
      </c>
      <c r="E91" s="6" t="str">
        <f>IFERROR(EXP(C91)/(1 + EXP(C91)) * (1-Sheet1!J92) + EXP(C91 + D91)/(1 + EXP(C91 + D91)) * Sheet1!J92, "NA")</f>
        <v>NA</v>
      </c>
      <c r="F91" s="6" t="str">
        <f>IFERROR(EXP(C91)/(1 + EXP(C91)) * (1-Sheet1!K92) + EXP(C91 + D91)/(1 + EXP(C91 + D91)) * Sheet1!K92, "NA")</f>
        <v>NA</v>
      </c>
      <c r="G91" s="6">
        <v>2.1086445921043602</v>
      </c>
      <c r="H91" s="6" t="s">
        <v>192</v>
      </c>
    </row>
    <row r="92" spans="1:8" x14ac:dyDescent="0.2">
      <c r="A92" s="3">
        <v>93</v>
      </c>
      <c r="B92" s="6" t="s">
        <v>94</v>
      </c>
      <c r="C92" s="6">
        <v>0.791698854288438</v>
      </c>
      <c r="D92" s="6">
        <v>0.30691343437966501</v>
      </c>
      <c r="E92" s="6">
        <f>IFERROR(EXP(C92)/(1 + EXP(C92)) * (1-Sheet1!J93) + EXP(C92 + D92)/(1 + EXP(C92 + D92)) * Sheet1!J93, "NA")</f>
        <v>0.70364699331848468</v>
      </c>
      <c r="F92" s="6">
        <f>IFERROR(EXP(C92)/(1 + EXP(C92)) * (1-Sheet1!K93) + EXP(C92 + D92)/(1 + EXP(C92 + D92)) * Sheet1!K93, "NA")</f>
        <v>0.70028807979083874</v>
      </c>
      <c r="G92" s="6">
        <v>7.7710571613224904</v>
      </c>
      <c r="H92" s="6">
        <v>0.372998327577519</v>
      </c>
    </row>
    <row r="93" spans="1:8" x14ac:dyDescent="0.2">
      <c r="A93" s="3">
        <v>94</v>
      </c>
      <c r="B93" s="6" t="s">
        <v>95</v>
      </c>
      <c r="C93" s="6">
        <v>1.2039728043259399</v>
      </c>
      <c r="D93" s="6" t="s">
        <v>192</v>
      </c>
      <c r="E93" s="6" t="str">
        <f>IFERROR(EXP(C93)/(1 + EXP(C93)) * (1-Sheet1!J94) + EXP(C93 + D93)/(1 + EXP(C93 + D93)) * Sheet1!J94, "NA")</f>
        <v>NA</v>
      </c>
      <c r="F93" s="6" t="str">
        <f>IFERROR(EXP(C93)/(1 + EXP(C93)) * (1-Sheet1!K94) + EXP(C93 + D93)/(1 + EXP(C93 + D93)) * Sheet1!K94, "NA")</f>
        <v>NA</v>
      </c>
      <c r="G93" s="6">
        <v>3.6579319675169901</v>
      </c>
      <c r="H93" s="6" t="s">
        <v>192</v>
      </c>
    </row>
    <row r="94" spans="1:8" x14ac:dyDescent="0.2">
      <c r="A94" s="3">
        <v>95</v>
      </c>
      <c r="B94" s="6" t="s">
        <v>96</v>
      </c>
      <c r="C94" s="6">
        <v>1.09861228866811</v>
      </c>
      <c r="D94" s="6" t="s">
        <v>192</v>
      </c>
      <c r="E94" s="6" t="str">
        <f>IFERROR(EXP(C94)/(1 + EXP(C94)) * (1-Sheet1!J95) + EXP(C94 + D94)/(1 + EXP(C94 + D94)) * Sheet1!J95, "NA")</f>
        <v>NA</v>
      </c>
      <c r="F94" s="6" t="str">
        <f>IFERROR(EXP(C94)/(1 + EXP(C94)) * (1-Sheet1!K95) + EXP(C94 + D94)/(1 + EXP(C94 + D94)) * Sheet1!K95, "NA")</f>
        <v>NA</v>
      </c>
      <c r="G94" s="6">
        <v>1.6479184330021699</v>
      </c>
      <c r="H94" s="6" t="s">
        <v>192</v>
      </c>
    </row>
    <row r="95" spans="1:8" x14ac:dyDescent="0.2">
      <c r="A95" s="3">
        <v>96</v>
      </c>
      <c r="B95" s="6" t="s">
        <v>97</v>
      </c>
      <c r="C95" s="6">
        <v>0.13353139262452199</v>
      </c>
      <c r="D95" s="6" t="s">
        <v>192</v>
      </c>
      <c r="E95" s="6" t="str">
        <f>IFERROR(EXP(C95)/(1 + EXP(C95)) * (1-Sheet1!J96) + EXP(C95 + D95)/(1 + EXP(C95 + D95)) * Sheet1!J96, "NA")</f>
        <v>NA</v>
      </c>
      <c r="F95" s="6" t="str">
        <f>IFERROR(EXP(C95)/(1 + EXP(C95)) * (1-Sheet1!K96) + EXP(C95 + D95)/(1 + EXP(C95 + D95)) * Sheet1!K96, "NA")</f>
        <v>NA</v>
      </c>
      <c r="G95" s="6">
        <v>0.25800716239537203</v>
      </c>
      <c r="H95" s="6" t="s">
        <v>192</v>
      </c>
    </row>
    <row r="96" spans="1:8" x14ac:dyDescent="0.2">
      <c r="A96" s="3">
        <v>97</v>
      </c>
      <c r="B96" s="6" t="s">
        <v>98</v>
      </c>
      <c r="C96" s="6">
        <v>0.19671029424605299</v>
      </c>
      <c r="D96" s="6">
        <v>-12.7627732992056</v>
      </c>
      <c r="E96" s="6">
        <f>IFERROR(EXP(C96)/(1 + EXP(C96)) * (1-Sheet1!J97) + EXP(C96 + D96)/(1 + EXP(C96 + D96)) * Sheet1!J97, "NA")</f>
        <v>0.41176557798312557</v>
      </c>
      <c r="F96" s="6">
        <f>IFERROR(EXP(C96)/(1 + EXP(C96)) * (1-Sheet1!K97) + EXP(C96 + D96)/(1 + EXP(C96 + D96)) * Sheet1!K97, "NA")</f>
        <v>0.43921638395512785</v>
      </c>
      <c r="G96" s="6">
        <v>0.69901248651314296</v>
      </c>
      <c r="H96" s="6">
        <v>-5.5580058235849897E-2</v>
      </c>
    </row>
    <row r="97" spans="1:8" x14ac:dyDescent="0.2">
      <c r="A97" s="3">
        <v>98</v>
      </c>
      <c r="B97" s="6" t="s">
        <v>99</v>
      </c>
      <c r="C97" s="6">
        <v>0.22314355131420999</v>
      </c>
      <c r="D97" s="6">
        <v>12.342919453640199</v>
      </c>
      <c r="E97" s="6">
        <f>IFERROR(EXP(C97)/(1 + EXP(C97)) * (1-Sheet1!J98) + EXP(C97 + D97)/(1 + EXP(C97 + D97)) * Sheet1!J98, "NA")</f>
        <v>0.66666579456589381</v>
      </c>
      <c r="F97" s="6">
        <f>IFERROR(EXP(C97)/(1 + EXP(C97)) * (1-Sheet1!K98) + EXP(C97 + D97)/(1 + EXP(C97 + D97)) * Sheet1!K98, "NA")</f>
        <v>0.77777603357623204</v>
      </c>
      <c r="G97" s="6">
        <v>0.81480504411069399</v>
      </c>
      <c r="H97" s="6">
        <v>5.3751656730522998E-2</v>
      </c>
    </row>
    <row r="98" spans="1:8" x14ac:dyDescent="0.2">
      <c r="A98" s="3">
        <v>99</v>
      </c>
      <c r="B98" s="6" t="s">
        <v>100</v>
      </c>
      <c r="C98" s="6">
        <v>0.80030935095128297</v>
      </c>
      <c r="D98" s="6">
        <v>0.90443874128711399</v>
      </c>
      <c r="E98" s="6">
        <f>IFERROR(EXP(C98)/(1 + EXP(C98)) * (1-Sheet1!J99) + EXP(C98 + D98)/(1 + EXP(C98 + D98)) * Sheet1!J99, "NA")</f>
        <v>0.72906894934333843</v>
      </c>
      <c r="F98" s="6">
        <f>IFERROR(EXP(C98)/(1 + EXP(C98)) * (1-Sheet1!K99) + EXP(C98 + D98)/(1 + EXP(C98 + D98)) * Sheet1!K99, "NA")</f>
        <v>0.73641090656907959</v>
      </c>
      <c r="G98" s="6">
        <v>11.6103456403854</v>
      </c>
      <c r="H98" s="6">
        <v>1.6507050563922101</v>
      </c>
    </row>
    <row r="99" spans="1:8" x14ac:dyDescent="0.2">
      <c r="A99" s="3">
        <v>100</v>
      </c>
      <c r="B99" s="6" t="s">
        <v>101</v>
      </c>
      <c r="C99" s="6">
        <v>-0.217064505237829</v>
      </c>
      <c r="D99" s="6">
        <v>12.783127510192401</v>
      </c>
      <c r="E99" s="6">
        <f>IFERROR(EXP(C99)/(1 + EXP(C99)) * (1-Sheet1!J100) + EXP(C99 + D99)/(1 + EXP(C99 + D99)) * Sheet1!J100, "NA")</f>
        <v>0.58445858735868628</v>
      </c>
      <c r="F99" s="6">
        <f>IFERROR(EXP(C99)/(1 + EXP(C99)) * (1-Sheet1!K100) + EXP(C99 + D99)/(1 + EXP(C99 + D99)) * Sheet1!K100, "NA")</f>
        <v>0.51520226665231594</v>
      </c>
      <c r="G99" s="6">
        <v>-0.92815786921974996</v>
      </c>
      <c r="H99" s="6">
        <v>3.9363733153381403E-2</v>
      </c>
    </row>
    <row r="100" spans="1:8" x14ac:dyDescent="0.2">
      <c r="A100" s="3">
        <v>101</v>
      </c>
      <c r="B100" s="6" t="s">
        <v>102</v>
      </c>
      <c r="C100" s="6">
        <v>0.59086833143952699</v>
      </c>
      <c r="D100" s="6">
        <v>-13.1569313364003</v>
      </c>
      <c r="E100" s="6">
        <f>IFERROR(EXP(C100)/(1 + EXP(C100)) * (1-Sheet1!J101) + EXP(C100 + D100)/(1 + EXP(C100 + D100)) * Sheet1!J101, "NA")</f>
        <v>0.48267413942750553</v>
      </c>
      <c r="F100" s="6">
        <f>IFERROR(EXP(C100)/(1 + EXP(C100)) * (1-Sheet1!K101) + EXP(C100 + D100)/(1 + EXP(C100 + D100)) * Sheet1!K101, "NA")</f>
        <v>0.57920826963238847</v>
      </c>
      <c r="G100" s="6">
        <v>2.8440547702069501</v>
      </c>
      <c r="H100" s="6">
        <v>-4.0514808456977698E-2</v>
      </c>
    </row>
    <row r="101" spans="1:8" x14ac:dyDescent="0.2">
      <c r="A101" s="3">
        <v>102</v>
      </c>
      <c r="B101" s="6" t="s">
        <v>103</v>
      </c>
      <c r="C101" s="6">
        <v>0.19671029424605399</v>
      </c>
      <c r="D101" s="6">
        <v>-0.19671029424605299</v>
      </c>
      <c r="E101" s="6">
        <f>IFERROR(EXP(C101)/(1 + EXP(C101)) * (1-Sheet1!J102) + EXP(C101 + D101)/(1 + EXP(C101 + D101)) * Sheet1!J102, "NA")</f>
        <v>0.53676470588235303</v>
      </c>
      <c r="F101" s="6">
        <f>IFERROR(EXP(C101)/(1 + EXP(C101)) * (1-Sheet1!K102) + EXP(C101 + D101)/(1 + EXP(C101 + D101)) * Sheet1!K102, "NA")</f>
        <v>0.52941176470588236</v>
      </c>
      <c r="G101" s="6">
        <v>0.69901248651314296</v>
      </c>
      <c r="H101" s="6">
        <v>-0.13642053023273601</v>
      </c>
    </row>
    <row r="102" spans="1:8" x14ac:dyDescent="0.2">
      <c r="A102" s="3">
        <v>103</v>
      </c>
      <c r="B102" s="6" t="s">
        <v>104</v>
      </c>
      <c r="C102" s="6">
        <v>0.44393138893596101</v>
      </c>
      <c r="D102" s="6">
        <v>0.24921579162399199</v>
      </c>
      <c r="E102" s="6">
        <f>IFERROR(EXP(C102)/(1 + EXP(C102)) * (1-Sheet1!J103) + EXP(C102 + D102)/(1 + EXP(C102 + D102)) * Sheet1!J103, "NA")</f>
        <v>0.62356321839080509</v>
      </c>
      <c r="F102" s="6">
        <f>IFERROR(EXP(C102)/(1 + EXP(C102)) * (1-Sheet1!K103) + EXP(C102 + D102)/(1 + EXP(C102 + D102)) * Sheet1!K103, "NA")</f>
        <v>0.63129973474801138</v>
      </c>
      <c r="G102" s="6">
        <v>3.49940532241017</v>
      </c>
      <c r="H102" s="6">
        <v>0.20240097668531701</v>
      </c>
    </row>
    <row r="103" spans="1:8" x14ac:dyDescent="0.2">
      <c r="A103" s="3">
        <v>104</v>
      </c>
      <c r="B103" s="6" t="s">
        <v>105</v>
      </c>
      <c r="C103" s="6">
        <v>0.30926313973942599</v>
      </c>
      <c r="D103" s="6">
        <v>0.59829391216597905</v>
      </c>
      <c r="E103" s="6">
        <f>IFERROR(EXP(C103)/(1 + EXP(C103)) * (1-Sheet1!J104) + EXP(C103 + D103)/(1 + EXP(C103 + D103)) * Sheet1!J104, "NA")</f>
        <v>0.61065404378909838</v>
      </c>
      <c r="F103" s="6">
        <f>IFERROR(EXP(C103)/(1 + EXP(C103)) * (1-Sheet1!K104) + EXP(C103 + D103)/(1 + EXP(C103 + D103)) * Sheet1!K104, "NA")</f>
        <v>0.62881262512902669</v>
      </c>
      <c r="G103" s="6">
        <v>8.8532393466401995</v>
      </c>
      <c r="H103" s="6">
        <v>2.3981232034139399</v>
      </c>
    </row>
    <row r="104" spans="1:8" x14ac:dyDescent="0.2">
      <c r="A104" s="3">
        <v>105</v>
      </c>
      <c r="B104" s="6" t="s">
        <v>106</v>
      </c>
      <c r="C104" s="6">
        <v>0.458108841593587</v>
      </c>
      <c r="D104" s="6">
        <v>0.23503833896636001</v>
      </c>
      <c r="E104" s="6">
        <f>IFERROR(EXP(C104)/(1 + EXP(C104)) * (1-Sheet1!J105) + EXP(C104 + D104)/(1 + EXP(C104 + D104)) * Sheet1!J105, "NA")</f>
        <v>0.62609075043630036</v>
      </c>
      <c r="F104" s="6">
        <f>IFERROR(EXP(C104)/(1 + EXP(C104)) * (1-Sheet1!K105) + EXP(C104 + D104)/(1 + EXP(C104 + D104)) * Sheet1!K105, "NA")</f>
        <v>0.66805387747796152</v>
      </c>
      <c r="G104" s="6">
        <v>4.3619007428504304</v>
      </c>
      <c r="H104" s="6">
        <v>0.32878757746062398</v>
      </c>
    </row>
    <row r="105" spans="1:8" x14ac:dyDescent="0.2">
      <c r="A105" s="3">
        <v>106</v>
      </c>
      <c r="B105" s="6" t="s">
        <v>107</v>
      </c>
      <c r="C105" s="6">
        <v>0.356108211138075</v>
      </c>
      <c r="D105" s="6">
        <v>0.704763749547206</v>
      </c>
      <c r="E105" s="6">
        <f>IFERROR(EXP(C105)/(1 + EXP(C105)) * (1-Sheet1!J106) + EXP(C105 + D105)/(1 + EXP(C105 + D105)) * Sheet1!J106, "NA")</f>
        <v>0.62678779796632911</v>
      </c>
      <c r="F105" s="6">
        <f>IFERROR(EXP(C105)/(1 + EXP(C105)) * (1-Sheet1!K106) + EXP(C105 + D105)/(1 + EXP(C105 + D105)) * Sheet1!K106, "NA")</f>
        <v>0.67741614078537127</v>
      </c>
      <c r="G105" s="6">
        <v>7.2561991815577596</v>
      </c>
      <c r="H105" s="6">
        <v>1.80779301216676</v>
      </c>
    </row>
    <row r="106" spans="1:8" x14ac:dyDescent="0.2">
      <c r="A106" s="3">
        <v>107</v>
      </c>
      <c r="B106" s="6" t="s">
        <v>108</v>
      </c>
      <c r="C106" s="6">
        <v>0.67269966770858802</v>
      </c>
      <c r="D106" s="6">
        <v>1.1410387082381399</v>
      </c>
      <c r="E106" s="6">
        <f>IFERROR(EXP(C106)/(1 + EXP(C106)) * (1-Sheet1!J107) + EXP(C106 + D106)/(1 + EXP(C106 + D106)) * Sheet1!J107, "NA")</f>
        <v>0.71153381814049466</v>
      </c>
      <c r="F106" s="6">
        <f>IFERROR(EXP(C106)/(1 + EXP(C106)) * (1-Sheet1!K107) + EXP(C106 + D106)/(1 + EXP(C106 + D106)) * Sheet1!K107, "NA")</f>
        <v>0.72833393201905505</v>
      </c>
      <c r="G106" s="6">
        <v>19.992327043868599</v>
      </c>
      <c r="H106" s="6">
        <v>4.0681802234079898</v>
      </c>
    </row>
    <row r="107" spans="1:8" x14ac:dyDescent="0.2">
      <c r="A107" s="3">
        <v>108</v>
      </c>
      <c r="B107" s="6" t="s">
        <v>109</v>
      </c>
      <c r="C107" s="6">
        <v>8.1396188789140303E-2</v>
      </c>
      <c r="D107" s="6">
        <v>0.65461469620247403</v>
      </c>
      <c r="E107" s="6">
        <f>IFERROR(EXP(C107)/(1 + EXP(C107)) * (1-Sheet1!J108) + EXP(C107 + D107)/(1 + EXP(C107 + D107)) * Sheet1!J108, "NA")</f>
        <v>0.55928409762818787</v>
      </c>
      <c r="F107" s="6">
        <f>IFERROR(EXP(C107)/(1 + EXP(C107)) * (1-Sheet1!K108) + EXP(C107 + D107)/(1 + EXP(C107 + D107)) * Sheet1!K108, "NA")</f>
        <v>0.65346804994642271</v>
      </c>
      <c r="G107" s="6">
        <v>7.4438093103711198</v>
      </c>
      <c r="H107" s="6">
        <v>13.713235668365</v>
      </c>
    </row>
    <row r="108" spans="1:8" x14ac:dyDescent="0.2">
      <c r="A108" s="3">
        <v>109</v>
      </c>
      <c r="B108" s="6" t="s">
        <v>110</v>
      </c>
      <c r="C108" s="6">
        <v>1.16315080980568</v>
      </c>
      <c r="D108" s="6" t="s">
        <v>192</v>
      </c>
      <c r="E108" s="6" t="str">
        <f>IFERROR(EXP(C108)/(1 + EXP(C108)) * (1-Sheet1!J109) + EXP(C108 + D108)/(1 + EXP(C108 + D108)) * Sheet1!J109, "NA")</f>
        <v>NA</v>
      </c>
      <c r="F108" s="6" t="str">
        <f>IFERROR(EXP(C108)/(1 + EXP(C108)) * (1-Sheet1!K109) + EXP(C108 + D108)/(1 + EXP(C108 + D108)) * Sheet1!K109, "NA")</f>
        <v>NA</v>
      </c>
      <c r="G108" s="6">
        <v>2.2702379202790199</v>
      </c>
      <c r="H108" s="6" t="s">
        <v>192</v>
      </c>
    </row>
    <row r="109" spans="1:8" x14ac:dyDescent="0.2">
      <c r="A109" s="3">
        <v>110</v>
      </c>
      <c r="B109" s="6" t="s">
        <v>111</v>
      </c>
      <c r="C109" s="6">
        <v>-0.262364264467491</v>
      </c>
      <c r="D109" s="6" t="s">
        <v>192</v>
      </c>
      <c r="E109" s="6" t="str">
        <f>IFERROR(EXP(C109)/(1 + EXP(C109)) * (1-Sheet1!J110) + EXP(C109 + D109)/(1 + EXP(C109 + D109)) * Sheet1!J110, "NA")</f>
        <v>NA</v>
      </c>
      <c r="F109" s="6" t="str">
        <f>IFERROR(EXP(C109)/(1 + EXP(C109)) * (1-Sheet1!K110) + EXP(C109 + D109)/(1 + EXP(C109 + D109)) * Sheet1!K110, "NA")</f>
        <v>NA</v>
      </c>
      <c r="G109" s="6">
        <v>-0.62375270131135097</v>
      </c>
      <c r="H109" s="6" t="s">
        <v>192</v>
      </c>
    </row>
    <row r="110" spans="1:8" x14ac:dyDescent="0.2">
      <c r="A110" s="3">
        <v>111</v>
      </c>
      <c r="B110" s="6" t="s">
        <v>112</v>
      </c>
      <c r="C110" s="6">
        <v>1.1716374236829901</v>
      </c>
      <c r="D110" s="6">
        <v>-0.47849024312305499</v>
      </c>
      <c r="E110" s="6">
        <f>IFERROR(EXP(C110)/(1 + EXP(C110)) * (1-Sheet1!J111) + EXP(C110 + D110)/(1 + EXP(C110 + D110)) * Sheet1!J111, "NA")</f>
        <v>0.73924731182795511</v>
      </c>
      <c r="F110" s="6">
        <f>IFERROR(EXP(C110)/(1 + EXP(C110)) * (1-Sheet1!K111) + EXP(C110 + D110)/(1 + EXP(C110 + D110)) * Sheet1!K111, "NA")</f>
        <v>0.753072196620582</v>
      </c>
      <c r="G110" s="6">
        <v>8.3167357556750101</v>
      </c>
      <c r="H110" s="6">
        <v>-0.38812645355605702</v>
      </c>
    </row>
    <row r="111" spans="1:8" x14ac:dyDescent="0.2">
      <c r="A111" s="3">
        <v>112</v>
      </c>
      <c r="B111" s="6" t="s">
        <v>113</v>
      </c>
      <c r="C111" s="6">
        <v>0.847297860387204</v>
      </c>
      <c r="D111" s="6" t="s">
        <v>192</v>
      </c>
      <c r="E111" s="6" t="str">
        <f>IFERROR(EXP(C111)/(1 + EXP(C111)) * (1-Sheet1!J112) + EXP(C111 + D111)/(1 + EXP(C111 + D111)) * Sheet1!J112, "NA")</f>
        <v>NA</v>
      </c>
      <c r="F111" s="6" t="str">
        <f>IFERROR(EXP(C111)/(1 + EXP(C111)) * (1-Sheet1!K112) + EXP(C111 + D111)/(1 + EXP(C111 + D111)) * Sheet1!K112, "NA")</f>
        <v>NA</v>
      </c>
      <c r="G111" s="6">
        <v>1.2278512511111199</v>
      </c>
      <c r="H111" s="6" t="s">
        <v>192</v>
      </c>
    </row>
    <row r="112" spans="1:8" x14ac:dyDescent="0.2">
      <c r="A112" s="3">
        <v>113</v>
      </c>
      <c r="B112" s="6" t="s">
        <v>114</v>
      </c>
      <c r="C112" s="6">
        <v>0.20909179785856399</v>
      </c>
      <c r="D112" s="6">
        <v>1.0436711706368</v>
      </c>
      <c r="E112" s="6">
        <f>IFERROR(EXP(C112)/(1 + EXP(C112)) * (1-Sheet1!J113) + EXP(C112 + D112)/(1 + EXP(C112 + D112)) * Sheet1!J113, "NA")</f>
        <v>0.6085069444444452</v>
      </c>
      <c r="F112" s="6">
        <f>IFERROR(EXP(C112)/(1 + EXP(C112)) * (1-Sheet1!K113) + EXP(C112 + D112)/(1 + EXP(C112 + D112)) * Sheet1!K113, "NA")</f>
        <v>0.62731481481481532</v>
      </c>
      <c r="G112" s="6">
        <v>1.7645508180589899</v>
      </c>
      <c r="H112" s="6">
        <v>1.28769968276054</v>
      </c>
    </row>
    <row r="113" spans="1:8" x14ac:dyDescent="0.2">
      <c r="A113" s="3">
        <v>114</v>
      </c>
      <c r="B113" s="6" t="s">
        <v>115</v>
      </c>
      <c r="C113" s="6">
        <v>0.79694397424158903</v>
      </c>
      <c r="D113" s="6" t="s">
        <v>192</v>
      </c>
      <c r="E113" s="6" t="str">
        <f>IFERROR(EXP(C113)/(1 + EXP(C113)) * (1-Sheet1!J114) + EXP(C113 + D113)/(1 + EXP(C113 + D113)) * Sheet1!J114, "NA")</f>
        <v>NA</v>
      </c>
      <c r="F113" s="6" t="str">
        <f>IFERROR(EXP(C113)/(1 + EXP(C113)) * (1-Sheet1!K114) + EXP(C113 + D113)/(1 + EXP(C113 + D113)) * Sheet1!K114, "NA")</f>
        <v>NA</v>
      </c>
      <c r="G113" s="6">
        <v>3.7429441114883502</v>
      </c>
      <c r="H113" s="6" t="s">
        <v>192</v>
      </c>
    </row>
    <row r="114" spans="1:8" x14ac:dyDescent="0.2">
      <c r="A114" s="3">
        <v>115</v>
      </c>
      <c r="B114" s="6" t="s">
        <v>116</v>
      </c>
      <c r="C114" s="6">
        <v>-0.380923999192048</v>
      </c>
      <c r="D114" s="6">
        <v>-2.4541108916113601E-2</v>
      </c>
      <c r="E114" s="6">
        <f>IFERROR(EXP(C114)/(1 + EXP(C114)) * (1-Sheet1!J115) + EXP(C114 + D114)/(1 + EXP(C114 + D114)) * Sheet1!J115, "NA")</f>
        <v>0.40442804428044277</v>
      </c>
      <c r="F114" s="6">
        <f>IFERROR(EXP(C114)/(1 + EXP(C114)) * (1-Sheet1!K115) + EXP(C114 + D114)/(1 + EXP(C114 + D114)) * Sheet1!K115, "NA")</f>
        <v>0.40442804428044277</v>
      </c>
      <c r="G114" s="6">
        <v>-3.0793777704921999</v>
      </c>
      <c r="H114" s="6">
        <v>-2.6639962252974499E-2</v>
      </c>
    </row>
    <row r="115" spans="1:8" x14ac:dyDescent="0.2">
      <c r="A115" s="3">
        <v>116</v>
      </c>
      <c r="B115" s="6" t="s">
        <v>117</v>
      </c>
      <c r="C115" s="6">
        <v>0.13380250554471401</v>
      </c>
      <c r="D115" s="6">
        <v>0.40519399518798399</v>
      </c>
      <c r="E115" s="6">
        <f>IFERROR(EXP(C115)/(1 + EXP(C115)) * (1-Sheet1!J116) + EXP(C115 + D115)/(1 + EXP(C115 + D115)) * Sheet1!J116, "NA")</f>
        <v>0.55794534412955532</v>
      </c>
      <c r="F115" s="6">
        <f>IFERROR(EXP(C115)/(1 + EXP(C115)) * (1-Sheet1!K116) + EXP(C115 + D115)/(1 + EXP(C115 + D115)) * Sheet1!K116, "NA")</f>
        <v>0.55575820739968806</v>
      </c>
      <c r="G115" s="6">
        <v>2.0981742073230798</v>
      </c>
      <c r="H115" s="6">
        <v>0.84441586570515004</v>
      </c>
    </row>
    <row r="116" spans="1:8" x14ac:dyDescent="0.2">
      <c r="A116" s="3">
        <v>117</v>
      </c>
      <c r="B116" s="6" t="s">
        <v>118</v>
      </c>
      <c r="C116" s="6">
        <v>-12.566063004959499</v>
      </c>
      <c r="D116" s="6" t="s">
        <v>192</v>
      </c>
      <c r="E116" s="6" t="str">
        <f>IFERROR(EXP(C116)/(1 + EXP(C116)) * (1-Sheet1!J117) + EXP(C116 + D116)/(1 + EXP(C116 + D116)) * Sheet1!J117, "NA")</f>
        <v>NA</v>
      </c>
      <c r="F116" s="6" t="str">
        <f>IFERROR(EXP(C116)/(1 + EXP(C116)) * (1-Sheet1!K117) + EXP(C116 + D116)/(1 + EXP(C116 + D116)) * Sheet1!K117, "NA")</f>
        <v>NA</v>
      </c>
      <c r="G116" s="6">
        <v>-7.7390650885412998E-2</v>
      </c>
      <c r="H116" s="6" t="s">
        <v>192</v>
      </c>
    </row>
    <row r="117" spans="1:8" x14ac:dyDescent="0.2">
      <c r="A117" s="3">
        <v>118</v>
      </c>
      <c r="B117" s="6" t="s">
        <v>119</v>
      </c>
      <c r="C117" s="6">
        <v>2.2129729343043598</v>
      </c>
      <c r="D117" s="6">
        <v>10.353090070650699</v>
      </c>
      <c r="E117" s="6">
        <f>IFERROR(EXP(C117)/(1 + EXP(C117)) * (1-Sheet1!J118) + EXP(C117 + D117)/(1 + EXP(C117 + D117)) * Sheet1!J118, "NA")</f>
        <v>0.92605546592739629</v>
      </c>
      <c r="F117" s="6">
        <f>IFERROR(EXP(C117)/(1 + EXP(C117)) * (1-Sheet1!K118) + EXP(C117 + D117)/(1 + EXP(C117 + D117)) * Sheet1!K118, "NA")</f>
        <v>0.9383789735389817</v>
      </c>
      <c r="G117" s="6">
        <v>5.5588625409197698</v>
      </c>
      <c r="H117" s="6">
        <v>6.3761416027302995E-2</v>
      </c>
    </row>
    <row r="118" spans="1:8" x14ac:dyDescent="0.2">
      <c r="A118" s="3">
        <v>119</v>
      </c>
      <c r="B118" s="6" t="s">
        <v>120</v>
      </c>
      <c r="C118" s="6">
        <v>12.566063004957099</v>
      </c>
      <c r="D118" s="6" t="s">
        <v>192</v>
      </c>
      <c r="E118" s="6" t="str">
        <f>IFERROR(EXP(C118)/(1 + EXP(C118)) * (1-Sheet1!J119) + EXP(C118 + D118)/(1 + EXP(C118 + D118)) * Sheet1!J119, "NA")</f>
        <v>NA</v>
      </c>
      <c r="F118" s="6" t="str">
        <f>IFERROR(EXP(C118)/(1 + EXP(C118)) * (1-Sheet1!K119) + EXP(C118 + D118)/(1 + EXP(C118 + D118)) * Sheet1!K119, "NA")</f>
        <v>NA</v>
      </c>
      <c r="G118" s="6">
        <v>9.4783802765661798E-2</v>
      </c>
      <c r="H118" s="6" t="s">
        <v>192</v>
      </c>
    </row>
    <row r="119" spans="1:8" x14ac:dyDescent="0.2">
      <c r="A119" s="3">
        <v>120</v>
      </c>
      <c r="B119" s="6" t="s">
        <v>121</v>
      </c>
      <c r="C119" s="6">
        <v>0.97367940129882802</v>
      </c>
      <c r="D119" s="6">
        <v>0.412614959821062</v>
      </c>
      <c r="E119" s="6">
        <f>IFERROR(EXP(C119)/(1 + EXP(C119)) * (1-Sheet1!J120) + EXP(C119 + D119)/(1 + EXP(C119 + D119)) * Sheet1!J120, "NA")</f>
        <v>0.74438920454545587</v>
      </c>
      <c r="F119" s="6">
        <f>IFERROR(EXP(C119)/(1 + EXP(C119)) * (1-Sheet1!K120) + EXP(C119 + D119)/(1 + EXP(C119 + D119)) * Sheet1!K120, "NA")</f>
        <v>0.75159801136363746</v>
      </c>
      <c r="G119" s="6">
        <v>11.5244115057861</v>
      </c>
      <c r="H119" s="6">
        <v>0.72981967553007798</v>
      </c>
    </row>
    <row r="120" spans="1:8" x14ac:dyDescent="0.2">
      <c r="A120" s="3">
        <v>122</v>
      </c>
      <c r="B120" s="6" t="s">
        <v>122</v>
      </c>
      <c r="C120" s="6">
        <v>0.58239581626724501</v>
      </c>
      <c r="D120" s="6">
        <v>0.110751364292724</v>
      </c>
      <c r="E120" s="6">
        <f>IFERROR(EXP(C120)/(1 + EXP(C120)) * (1-Sheet1!J121) + EXP(C120 + D120)/(1 + EXP(C120 + D120)) * Sheet1!J121, "NA")</f>
        <v>0.64788053949903834</v>
      </c>
      <c r="F120" s="6">
        <f>IFERROR(EXP(C120)/(1 + EXP(C120)) * (1-Sheet1!K121) + EXP(C120 + D120)/(1 + EXP(C120 + D120)) * Sheet1!K121, "NA")</f>
        <v>0.64539935289199246</v>
      </c>
      <c r="G120" s="6">
        <v>6.3622855406300296</v>
      </c>
      <c r="H120" s="6">
        <v>0.155329925976043</v>
      </c>
    </row>
    <row r="121" spans="1:8" x14ac:dyDescent="0.2">
      <c r="A121" s="3">
        <v>123</v>
      </c>
      <c r="B121" s="6" t="s">
        <v>123</v>
      </c>
      <c r="C121" s="6">
        <v>0.165292856380507</v>
      </c>
      <c r="D121" s="6">
        <v>0.41007128852304697</v>
      </c>
      <c r="E121" s="6">
        <f>IFERROR(EXP(C121)/(1 + EXP(C121)) * (1-Sheet1!J122) + EXP(C121 + D121)/(1 + EXP(C121 + D121)) * Sheet1!J122, "NA")</f>
        <v>0.56592203898051052</v>
      </c>
      <c r="F121" s="6">
        <f>IFERROR(EXP(C121)/(1 + EXP(C121)) * (1-Sheet1!K122) + EXP(C121 + D121)/(1 + EXP(C121 + D121)) * Sheet1!K122, "NA")</f>
        <v>0.56519578446071161</v>
      </c>
      <c r="G121" s="6">
        <v>3.0082954007035001</v>
      </c>
      <c r="H121" s="6">
        <v>0.97572393096997001</v>
      </c>
    </row>
    <row r="122" spans="1:8" x14ac:dyDescent="0.2">
      <c r="A122" s="3">
        <v>124</v>
      </c>
      <c r="B122" s="6" t="s">
        <v>124</v>
      </c>
      <c r="C122" s="6">
        <v>0.11181286866988099</v>
      </c>
      <c r="D122" s="6">
        <v>0.175869203781892</v>
      </c>
      <c r="E122" s="6">
        <f>IFERROR(EXP(C122)/(1 + EXP(C122)) * (1-Sheet1!J123) + EXP(C122 + D122)/(1 + EXP(C122 + D122)) * Sheet1!J123, "NA")</f>
        <v>0.53880024085503508</v>
      </c>
      <c r="F122" s="6">
        <f>IFERROR(EXP(C122)/(1 + EXP(C122)) * (1-Sheet1!K123) + EXP(C122 + D122)/(1 + EXP(C122 + D122)) * Sheet1!K123, "NA")</f>
        <v>0.53653438456520641</v>
      </c>
      <c r="G122" s="6">
        <v>1.7195569096021199</v>
      </c>
      <c r="H122" s="6">
        <v>0.32331147435629798</v>
      </c>
    </row>
    <row r="123" spans="1:8" x14ac:dyDescent="0.2">
      <c r="A123" s="3">
        <v>125</v>
      </c>
      <c r="B123" s="6" t="s">
        <v>125</v>
      </c>
      <c r="C123" s="6">
        <v>0.13976194237515799</v>
      </c>
      <c r="D123" s="6">
        <v>1.4696759700589399</v>
      </c>
      <c r="E123" s="6">
        <f>IFERROR(EXP(C123)/(1 + EXP(C123)) * (1-Sheet1!J124) + EXP(C123 + D123)/(1 + EXP(C123 + D123)) * Sheet1!J124, "NA")</f>
        <v>0.6094961240310075</v>
      </c>
      <c r="F123" s="6">
        <f>IFERROR(EXP(C123)/(1 + EXP(C123)) * (1-Sheet1!K124) + EXP(C123 + D123)/(1 + EXP(C123 + D123)) * Sheet1!K124, "NA")</f>
        <v>0.62015503875968969</v>
      </c>
      <c r="G123" s="6">
        <v>0.79176125042987999</v>
      </c>
      <c r="H123" s="6">
        <v>1.3245380752481599</v>
      </c>
    </row>
    <row r="124" spans="1:8" x14ac:dyDescent="0.2">
      <c r="A124" s="3">
        <v>126</v>
      </c>
      <c r="B124" s="6" t="s">
        <v>126</v>
      </c>
      <c r="C124" s="6">
        <v>0.51082562376598994</v>
      </c>
      <c r="D124" s="6" t="s">
        <v>192</v>
      </c>
      <c r="E124" s="6" t="str">
        <f>IFERROR(EXP(C124)/(1 + EXP(C124)) * (1-Sheet1!J125) + EXP(C124 + D124)/(1 + EXP(C124 + D124)) * Sheet1!J125, "NA")</f>
        <v>NA</v>
      </c>
      <c r="F124" s="6" t="str">
        <f>IFERROR(EXP(C124)/(1 + EXP(C124)) * (1-Sheet1!K125) + EXP(C124 + D124)/(1 + EXP(C124 + D124)) * Sheet1!K125, "NA")</f>
        <v>NA</v>
      </c>
      <c r="G124" s="6">
        <v>0.98920956683084804</v>
      </c>
      <c r="H124" s="6" t="s">
        <v>192</v>
      </c>
    </row>
    <row r="125" spans="1:8" x14ac:dyDescent="0.2">
      <c r="A125" s="3">
        <v>127</v>
      </c>
      <c r="B125" s="6" t="s">
        <v>127</v>
      </c>
      <c r="C125" s="6">
        <v>0.38776553100876399</v>
      </c>
      <c r="D125" s="6">
        <v>12.1782974739541</v>
      </c>
      <c r="E125" s="6">
        <f>IFERROR(EXP(C125)/(1 + EXP(C125)) * (1-Sheet1!J126) + EXP(C125 + D125)/(1 + EXP(C125 + D125)) * Sheet1!J126, "NA")</f>
        <v>0.69680763853752503</v>
      </c>
      <c r="F125" s="6">
        <f>IFERROR(EXP(C125)/(1 + EXP(C125)) * (1-Sheet1!K126) + EXP(C125 + D125)/(1 + EXP(C125 + D125)) * Sheet1!K126, "NA")</f>
        <v>0.7304952910996787</v>
      </c>
      <c r="G125" s="6">
        <v>2.2596267947994799</v>
      </c>
      <c r="H125" s="6">
        <v>8.3855305956017395E-2</v>
      </c>
    </row>
    <row r="126" spans="1:8" x14ac:dyDescent="0.2">
      <c r="A126" s="3">
        <v>128</v>
      </c>
      <c r="B126" s="6" t="s">
        <v>128</v>
      </c>
      <c r="C126" s="6">
        <v>1.09861228866811</v>
      </c>
      <c r="D126" s="6" t="s">
        <v>192</v>
      </c>
      <c r="E126" s="6" t="str">
        <f>IFERROR(EXP(C126)/(1 + EXP(C126)) * (1-Sheet1!J127) + EXP(C126 + D126)/(1 + EXP(C126 + D126)) * Sheet1!J127, "NA")</f>
        <v>NA</v>
      </c>
      <c r="F126" s="6" t="str">
        <f>IFERROR(EXP(C126)/(1 + EXP(C126)) * (1-Sheet1!K127) + EXP(C126 + D126)/(1 + EXP(C126 + D126)) * Sheet1!K127, "NA")</f>
        <v>NA</v>
      </c>
      <c r="G126" s="6">
        <v>1.3455197661940399</v>
      </c>
      <c r="H126" s="6" t="s">
        <v>192</v>
      </c>
    </row>
    <row r="127" spans="1:8" x14ac:dyDescent="0.2">
      <c r="A127" s="3">
        <v>129</v>
      </c>
      <c r="B127" s="6" t="s">
        <v>129</v>
      </c>
      <c r="C127" s="6">
        <v>0.78647912035216605</v>
      </c>
      <c r="D127" s="6">
        <v>-0.49879704790038798</v>
      </c>
      <c r="E127" s="6">
        <f>IFERROR(EXP(C127)/(1 + EXP(C127)) * (1-Sheet1!J128) + EXP(C127 + D127)/(1 + EXP(C127 + D127)) * Sheet1!J128, "NA")</f>
        <v>0.65816326530612257</v>
      </c>
      <c r="F127" s="6">
        <f>IFERROR(EXP(C127)/(1 + EXP(C127)) * (1-Sheet1!K128) + EXP(C127 + D127)/(1 + EXP(C127 + D127)) * Sheet1!K128, "NA")</f>
        <v>0.6022675736961447</v>
      </c>
      <c r="G127" s="6">
        <v>4.4214847629017298</v>
      </c>
      <c r="H127" s="6">
        <v>-0.63605649223251404</v>
      </c>
    </row>
    <row r="128" spans="1:8" x14ac:dyDescent="0.2">
      <c r="A128" s="3">
        <v>130</v>
      </c>
      <c r="B128" s="6" t="s">
        <v>130</v>
      </c>
      <c r="C128" s="6">
        <v>0.405465108108164</v>
      </c>
      <c r="D128" s="6" t="s">
        <v>192</v>
      </c>
      <c r="E128" s="6" t="str">
        <f>IFERROR(EXP(C128)/(1 + EXP(C128)) * (1-Sheet1!J129) + EXP(C128 + D128)/(1 + EXP(C128 + D128)) * Sheet1!J129, "NA")</f>
        <v>NA</v>
      </c>
      <c r="F128" s="6" t="str">
        <f>IFERROR(EXP(C128)/(1 + EXP(C128)) * (1-Sheet1!K129) + EXP(C128 + D128)/(1 + EXP(C128 + D128)) * Sheet1!K129, "NA")</f>
        <v>NA</v>
      </c>
      <c r="G128" s="6">
        <v>0.62814384446844396</v>
      </c>
      <c r="H128" s="6" t="s">
        <v>192</v>
      </c>
    </row>
    <row r="129" spans="1:8" x14ac:dyDescent="0.2">
      <c r="A129" s="3">
        <v>132</v>
      </c>
      <c r="B129" s="6" t="s">
        <v>131</v>
      </c>
      <c r="C129" s="6">
        <v>0.42081781719774702</v>
      </c>
      <c r="D129" s="6">
        <v>-0.79551126663916105</v>
      </c>
      <c r="E129" s="6">
        <f>IFERROR(EXP(C129)/(1 + EXP(C129)) * (1-Sheet1!J130) + EXP(C129 + D129)/(1 + EXP(C129 + D129)) * Sheet1!J130, "NA")</f>
        <v>0.55461104917626591</v>
      </c>
      <c r="F129" s="6">
        <f>IFERROR(EXP(C129)/(1 + EXP(C129)) * (1-Sheet1!K130) + EXP(C129 + D129)/(1 + EXP(C129 + D129)) * Sheet1!K130, "NA")</f>
        <v>0.51644714205100606</v>
      </c>
      <c r="G129" s="6">
        <v>5.0335142365991397</v>
      </c>
      <c r="H129" s="6">
        <v>-1.9863056172714499</v>
      </c>
    </row>
    <row r="130" spans="1:8" x14ac:dyDescent="0.2">
      <c r="A130" s="3">
        <v>133</v>
      </c>
      <c r="B130" s="6" t="s">
        <v>132</v>
      </c>
      <c r="C130" s="6">
        <v>1.3862943611198899</v>
      </c>
      <c r="D130" s="6" t="s">
        <v>192</v>
      </c>
      <c r="E130" s="6" t="str">
        <f>IFERROR(EXP(C130)/(1 + EXP(C130)) * (1-Sheet1!J131) + EXP(C130 + D130)/(1 + EXP(C130 + D130)) * Sheet1!J131, "NA")</f>
        <v>NA</v>
      </c>
      <c r="F130" s="6" t="str">
        <f>IFERROR(EXP(C130)/(1 + EXP(C130)) * (1-Sheet1!K131) + EXP(C130 + D130)/(1 + EXP(C130 + D130)) * Sheet1!K131, "NA")</f>
        <v>NA</v>
      </c>
      <c r="G130" s="6">
        <v>2.4798787426309699</v>
      </c>
      <c r="H130" s="6" t="s">
        <v>192</v>
      </c>
    </row>
    <row r="131" spans="1:8" x14ac:dyDescent="0.2">
      <c r="A131" s="3">
        <v>134</v>
      </c>
      <c r="B131" s="6" t="s">
        <v>133</v>
      </c>
      <c r="C131" s="6">
        <v>-12.5660630049594</v>
      </c>
      <c r="D131" s="6" t="s">
        <v>192</v>
      </c>
      <c r="E131" s="6" t="str">
        <f>IFERROR(EXP(C131)/(1 + EXP(C131)) * (1-Sheet1!J132) + EXP(C131 + D131)/(1 + EXP(C131 + D131)) * Sheet1!J132, "NA")</f>
        <v>NA</v>
      </c>
      <c r="F131" s="6" t="str">
        <f>IFERROR(EXP(C131)/(1 + EXP(C131)) * (1-Sheet1!K132) + EXP(C131 + D131)/(1 + EXP(C131 + D131)) * Sheet1!K132, "NA")</f>
        <v>NA</v>
      </c>
      <c r="G131" s="6">
        <v>-3.8695325442706797E-2</v>
      </c>
      <c r="H131" s="6" t="s">
        <v>192</v>
      </c>
    </row>
    <row r="132" spans="1:8" x14ac:dyDescent="0.2">
      <c r="A132" s="3">
        <v>135</v>
      </c>
      <c r="B132" s="6" t="s">
        <v>134</v>
      </c>
      <c r="C132" s="6">
        <v>0.13083960095881</v>
      </c>
      <c r="D132" s="6">
        <v>-0.13083960095882</v>
      </c>
      <c r="E132" s="6">
        <f>IFERROR(EXP(C132)/(1 + EXP(C132)) * (1-Sheet1!J133) + EXP(C132 + D132)/(1 + EXP(C132 + D132)) * Sheet1!J133, "NA")</f>
        <v>0.52449748743718505</v>
      </c>
      <c r="F132" s="6">
        <f>IFERROR(EXP(C132)/(1 + EXP(C132)) * (1-Sheet1!K133) + EXP(C132 + D132)/(1 + EXP(C132 + D132)) * Sheet1!K133, "NA")</f>
        <v>0.5293969849246225</v>
      </c>
      <c r="G132" s="6">
        <v>0.92088856375250705</v>
      </c>
      <c r="H132" s="6">
        <v>-9.2054169128233304E-2</v>
      </c>
    </row>
    <row r="133" spans="1:8" x14ac:dyDescent="0.2">
      <c r="A133" s="3">
        <v>136</v>
      </c>
      <c r="B133" s="6" t="s">
        <v>135</v>
      </c>
      <c r="C133" s="6">
        <v>0.70774597998109801</v>
      </c>
      <c r="D133" s="6">
        <v>11.8583170249783</v>
      </c>
      <c r="E133" s="6">
        <f>IFERROR(EXP(C133)/(1 + EXP(C133)) * (1-Sheet1!J134) + EXP(C133 + D133)/(1 + EXP(C133 + D133)) * Sheet1!J134, "NA")</f>
        <v>0.7524263123652466</v>
      </c>
      <c r="F133" s="6">
        <f>IFERROR(EXP(C133)/(1 + EXP(C133)) * (1-Sheet1!K134) + EXP(C133 + D133)/(1 + EXP(C133 + D133)) * Sheet1!K134, "NA")</f>
        <v>0.70291227251891419</v>
      </c>
      <c r="G133" s="6">
        <v>3.3777134466238699</v>
      </c>
      <c r="H133" s="6">
        <v>3.6515919169486599E-2</v>
      </c>
    </row>
    <row r="134" spans="1:8" x14ac:dyDescent="0.2">
      <c r="A134" s="3">
        <v>138</v>
      </c>
      <c r="B134" s="6" t="s">
        <v>136</v>
      </c>
      <c r="C134" s="6">
        <v>1.1305453357711299</v>
      </c>
      <c r="D134" s="6">
        <v>0.66121413345692703</v>
      </c>
      <c r="E134" s="6">
        <f>IFERROR(EXP(C134)/(1 + EXP(C134)) * (1-Sheet1!J135) + EXP(C134 + D134)/(1 + EXP(C134 + D134)) * Sheet1!J135, "NA")</f>
        <v>0.78124035791422552</v>
      </c>
      <c r="F134" s="6">
        <f>IFERROR(EXP(C134)/(1 + EXP(C134)) * (1-Sheet1!K135) + EXP(C134 + D134)/(1 + EXP(C134 + D134)) * Sheet1!K135, "NA")</f>
        <v>0.76670583678533866</v>
      </c>
      <c r="G134" s="6">
        <v>10.448903805293901</v>
      </c>
      <c r="H134" s="6">
        <v>0.60911692764647296</v>
      </c>
    </row>
    <row r="135" spans="1:8" x14ac:dyDescent="0.2">
      <c r="A135" s="3">
        <v>139</v>
      </c>
      <c r="B135" s="6" t="s">
        <v>137</v>
      </c>
      <c r="C135" s="6">
        <v>0.16833531481921399</v>
      </c>
      <c r="D135" s="6">
        <v>-0.16833531481921499</v>
      </c>
      <c r="E135" s="6">
        <f>IFERROR(EXP(C135)/(1 + EXP(C135)) * (1-Sheet1!J136) + EXP(C135 + D135)/(1 + EXP(C135 + D135)) * Sheet1!J136, "NA")</f>
        <v>0.53148854961832037</v>
      </c>
      <c r="F135" s="6">
        <f>IFERROR(EXP(C135)/(1 + EXP(C135)) * (1-Sheet1!K136) + EXP(C135 + D135)/(1 + EXP(C135 + D135)) * Sheet1!K136, "NA")</f>
        <v>0.53229594832648242</v>
      </c>
      <c r="G135" s="6">
        <v>0.95994065973212295</v>
      </c>
      <c r="H135" s="6">
        <v>-0.118126375629017</v>
      </c>
    </row>
    <row r="136" spans="1:8" x14ac:dyDescent="0.2">
      <c r="A136" s="3">
        <v>140</v>
      </c>
      <c r="B136" s="6" t="s">
        <v>138</v>
      </c>
      <c r="C136" s="6">
        <v>-1.0414538748281601</v>
      </c>
      <c r="D136" s="6" t="s">
        <v>192</v>
      </c>
      <c r="E136" s="6" t="str">
        <f>IFERROR(EXP(C136)/(1 + EXP(C136)) * (1-Sheet1!J137) + EXP(C136 + D136)/(1 + EXP(C136 + D136)) * Sheet1!J137, "NA")</f>
        <v>NA</v>
      </c>
      <c r="F136" s="6" t="str">
        <f>IFERROR(EXP(C136)/(1 + EXP(C136)) * (1-Sheet1!K137) + EXP(C136 + D136)/(1 + EXP(C136 + D136)) * Sheet1!K137, "NA")</f>
        <v>NA</v>
      </c>
      <c r="G136" s="6">
        <v>-2.1931897525536699</v>
      </c>
      <c r="H136" s="6" t="s">
        <v>192</v>
      </c>
    </row>
    <row r="137" spans="1:8" x14ac:dyDescent="0.2">
      <c r="A137" s="3">
        <v>141</v>
      </c>
      <c r="B137" s="6" t="s">
        <v>139</v>
      </c>
      <c r="C137" s="6">
        <v>1.21040369465623</v>
      </c>
      <c r="D137" s="6">
        <v>11.355659310308701</v>
      </c>
      <c r="E137" s="6">
        <f>IFERROR(EXP(C137)/(1 + EXP(C137)) * (1-Sheet1!J138) + EXP(C137 + D137)/(1 + EXP(C137 + D137)) * Sheet1!J138, "NA")</f>
        <v>0.82777690567700546</v>
      </c>
      <c r="F137" s="6">
        <f>IFERROR(EXP(C137)/(1 + EXP(C137)) * (1-Sheet1!K138) + EXP(C137 + D137)/(1 + EXP(C137 + D137)) * Sheet1!K138, "NA")</f>
        <v>0.80317410483130502</v>
      </c>
      <c r="G137" s="6">
        <v>5.9150834084578099</v>
      </c>
      <c r="H137" s="6">
        <v>4.9452294914451099E-2</v>
      </c>
    </row>
    <row r="138" spans="1:8" x14ac:dyDescent="0.2">
      <c r="A138" s="3">
        <v>142</v>
      </c>
      <c r="B138" s="6" t="s">
        <v>140</v>
      </c>
      <c r="C138" s="6">
        <v>0.356674943938733</v>
      </c>
      <c r="D138" s="6" t="s">
        <v>192</v>
      </c>
      <c r="E138" s="6" t="str">
        <f>IFERROR(EXP(C138)/(1 + EXP(C138)) * (1-Sheet1!J139) + EXP(C138 + D138)/(1 + EXP(C138 + D138)) * Sheet1!J139, "NA")</f>
        <v>NA</v>
      </c>
      <c r="F138" s="6" t="str">
        <f>IFERROR(EXP(C138)/(1 + EXP(C138)) * (1-Sheet1!K139) + EXP(C138 + D138)/(1 + EXP(C138 + D138)) * Sheet1!K139, "NA")</f>
        <v>NA</v>
      </c>
      <c r="G138" s="6">
        <v>0.72376430573523298</v>
      </c>
      <c r="H138" s="6" t="s">
        <v>192</v>
      </c>
    </row>
    <row r="139" spans="1:8" x14ac:dyDescent="0.2">
      <c r="A139" s="3">
        <v>143</v>
      </c>
      <c r="B139" s="6" t="s">
        <v>141</v>
      </c>
      <c r="C139" s="6">
        <v>-8.0042707673535607E-2</v>
      </c>
      <c r="D139" s="6">
        <v>-12.4860202972857</v>
      </c>
      <c r="E139" s="6" t="str">
        <f>IFERROR(EXP(C139)/(1 + EXP(C139)) * (1-Sheet1!J140) + EXP(C139 + D139)/(1 + EXP(C139 + D139)) * Sheet1!J140, "NA")</f>
        <v>NA</v>
      </c>
      <c r="F139" s="6">
        <f>IFERROR(EXP(C139)/(1 + EXP(C139)) * (1-Sheet1!K140) + EXP(C139 + D139)/(1 + EXP(C139 + D139)) * Sheet1!K140, "NA")</f>
        <v>0.4800000000000002</v>
      </c>
      <c r="G139" s="6">
        <v>-0.34631770409268903</v>
      </c>
      <c r="H139" s="6">
        <v>-3.8448836069810997E-2</v>
      </c>
    </row>
    <row r="140" spans="1:8" x14ac:dyDescent="0.2">
      <c r="A140" s="3">
        <v>144</v>
      </c>
      <c r="B140" s="6" t="s">
        <v>142</v>
      </c>
      <c r="C140" s="6">
        <v>0.20173964265104699</v>
      </c>
      <c r="D140" s="6">
        <v>-0.40241033811320698</v>
      </c>
      <c r="E140" s="6">
        <f>IFERROR(EXP(C140)/(1 + EXP(C140)) * (1-Sheet1!J141) + EXP(C140 + D140)/(1 + EXP(C140 + D140)) * Sheet1!J141, "NA")</f>
        <v>0.5251984126984105</v>
      </c>
      <c r="F140" s="6">
        <f>IFERROR(EXP(C140)/(1 + EXP(C140)) * (1-Sheet1!K141) + EXP(C140 + D140)/(1 + EXP(C140 + D140)) * Sheet1!K141, "NA")</f>
        <v>0.52649048164511858</v>
      </c>
      <c r="G140" s="6">
        <v>3.0851158700082402</v>
      </c>
      <c r="H140" s="6">
        <v>-0.88597913463401401</v>
      </c>
    </row>
    <row r="141" spans="1:8" x14ac:dyDescent="0.2">
      <c r="A141" s="3">
        <v>145</v>
      </c>
      <c r="B141" s="6" t="s">
        <v>143</v>
      </c>
      <c r="C141" s="6">
        <v>0.64607966970195796</v>
      </c>
      <c r="D141" s="6">
        <v>1.6226038716164499</v>
      </c>
      <c r="E141" s="6">
        <f>IFERROR(EXP(C141)/(1 + EXP(C141)) * (1-Sheet1!J142) + EXP(C141 + D141)/(1 + EXP(C141 + D141)) * Sheet1!J142, "NA")</f>
        <v>0.71865736166007976</v>
      </c>
      <c r="F141" s="6">
        <f>IFERROR(EXP(C141)/(1 + EXP(C141)) * (1-Sheet1!K142) + EXP(C141 + D141)/(1 + EXP(C141 + D141)) * Sheet1!K142, "NA")</f>
        <v>0.69642416007905172</v>
      </c>
      <c r="G141" s="6">
        <v>12.9148243834101</v>
      </c>
      <c r="H141" s="6">
        <v>2.6663961802966898</v>
      </c>
    </row>
    <row r="142" spans="1:8" x14ac:dyDescent="0.2">
      <c r="A142" s="3">
        <v>146</v>
      </c>
      <c r="B142" s="6" t="s">
        <v>144</v>
      </c>
      <c r="C142" s="6">
        <v>1.09861228866811</v>
      </c>
      <c r="D142" s="6">
        <v>11.467450716297501</v>
      </c>
      <c r="E142" s="6">
        <f>IFERROR(EXP(C142)/(1 + EXP(C142)) * (1-Sheet1!J143) + EXP(C142 + D142)/(1 + EXP(C142 + D142)) * Sheet1!J143, "NA")</f>
        <v>0.81249912789922707</v>
      </c>
      <c r="F142" s="6">
        <f>IFERROR(EXP(C142)/(1 + EXP(C142)) * (1-Sheet1!K143) + EXP(C142 + D142)/(1 + EXP(C142 + D142)) * Sheet1!K143, "NA")</f>
        <v>0.9999965115969085</v>
      </c>
      <c r="G142" s="6">
        <v>1.3455197661940399</v>
      </c>
      <c r="H142" s="6">
        <v>3.5312200386989602E-2</v>
      </c>
    </row>
    <row r="143" spans="1:8" x14ac:dyDescent="0.2">
      <c r="A143" s="3">
        <v>147</v>
      </c>
      <c r="B143" s="6" t="s">
        <v>145</v>
      </c>
      <c r="C143" s="6">
        <v>0.28768207245178101</v>
      </c>
      <c r="D143" s="6">
        <v>12.2783809325131</v>
      </c>
      <c r="E143" s="6">
        <f>IFERROR(EXP(C143)/(1 + EXP(C143)) * (1-Sheet1!J144) + EXP(C143 + D143)/(1 + EXP(C143 + D143)) * Sheet1!J144, "NA")</f>
        <v>0.67857055647065567</v>
      </c>
      <c r="F143" s="6">
        <f>IFERROR(EXP(C143)/(1 + EXP(C143)) * (1-Sheet1!K144) + EXP(C143 + D143)/(1 + EXP(C143 + D143)) * Sheet1!K144, "NA")</f>
        <v>0.60439533605690521</v>
      </c>
      <c r="G143" s="6">
        <v>1.59805107012049</v>
      </c>
      <c r="H143" s="6">
        <v>3.7809445400905001E-2</v>
      </c>
    </row>
    <row r="144" spans="1:8" x14ac:dyDescent="0.2">
      <c r="A144" s="3">
        <v>148</v>
      </c>
      <c r="B144" s="6" t="s">
        <v>146</v>
      </c>
      <c r="C144" s="6">
        <v>0.26298945986140898</v>
      </c>
      <c r="D144" s="6">
        <v>1.93423511747485</v>
      </c>
      <c r="E144" s="6">
        <f>IFERROR(EXP(C144)/(1 + EXP(C144)) * (1-Sheet1!J145) + EXP(C144 + D144)/(1 + EXP(C144 + D144)) * Sheet1!J145, "NA")</f>
        <v>0.64902826855123752</v>
      </c>
      <c r="F144" s="6">
        <f>IFERROR(EXP(C144)/(1 + EXP(C144)) * (1-Sheet1!K145) + EXP(C144 + D144)/(1 + EXP(C144 + D144)) * Sheet1!K145, "NA")</f>
        <v>0.61595447448434593</v>
      </c>
      <c r="G144" s="6">
        <v>3.79855395683881</v>
      </c>
      <c r="H144" s="6">
        <v>1.8310312441854499</v>
      </c>
    </row>
    <row r="145" spans="1:8" x14ac:dyDescent="0.2">
      <c r="A145" s="3">
        <v>149</v>
      </c>
      <c r="B145" s="6" t="s">
        <v>147</v>
      </c>
      <c r="C145" s="6">
        <v>-0.47000362924573602</v>
      </c>
      <c r="D145" s="6" t="s">
        <v>192</v>
      </c>
      <c r="E145" s="6" t="str">
        <f>IFERROR(EXP(C145)/(1 + EXP(C145)) * (1-Sheet1!J146) + EXP(C145 + D145)/(1 + EXP(C145 + D145)) * Sheet1!J146, "NA")</f>
        <v>NA</v>
      </c>
      <c r="F145" s="6" t="str">
        <f>IFERROR(EXP(C145)/(1 + EXP(C145)) * (1-Sheet1!K146) + EXP(C145 + D145)/(1 + EXP(C145 + D145)) * Sheet1!K146, "NA")</f>
        <v>NA</v>
      </c>
      <c r="G145" s="6">
        <v>-0.82444090426676098</v>
      </c>
      <c r="H145" s="6" t="s">
        <v>192</v>
      </c>
    </row>
    <row r="146" spans="1:8" x14ac:dyDescent="0.2">
      <c r="A146" s="3">
        <v>150</v>
      </c>
      <c r="B146" s="6" t="s">
        <v>148</v>
      </c>
      <c r="C146" s="6">
        <v>0.118341227130547</v>
      </c>
      <c r="D146" s="6">
        <v>-3.8298519457009399E-2</v>
      </c>
      <c r="E146" s="6">
        <f>IFERROR(EXP(C146)/(1 + EXP(C146)) * (1-Sheet1!J147) + EXP(C146 + D146)/(1 + EXP(C146 + D146)) * Sheet1!J147, "NA")</f>
        <v>0.52716312056737591</v>
      </c>
      <c r="F146" s="6">
        <f>IFERROR(EXP(C146)/(1 + EXP(C146)) * (1-Sheet1!K147) + EXP(C146 + D146)/(1 + EXP(C146 + D146)) * Sheet1!K147, "NA")</f>
        <v>0.52688548023530701</v>
      </c>
      <c r="G146" s="6">
        <v>2.1041517585157199</v>
      </c>
      <c r="H146" s="6">
        <v>-9.4739259027059805E-2</v>
      </c>
    </row>
    <row r="147" spans="1:8" x14ac:dyDescent="0.2">
      <c r="A147" s="3">
        <v>151</v>
      </c>
      <c r="B147" s="6" t="s">
        <v>149</v>
      </c>
      <c r="C147" s="6">
        <v>-3.4094211342967203E-2</v>
      </c>
      <c r="D147" s="6">
        <v>0.57882138678466899</v>
      </c>
      <c r="E147" s="6">
        <f>IFERROR(EXP(C147)/(1 + EXP(C147)) * (1-Sheet1!J148) + EXP(C147 + D147)/(1 + EXP(C147 + D147)) * Sheet1!J148, "NA")</f>
        <v>0.52683580264672369</v>
      </c>
      <c r="F147" s="6">
        <f>IFERROR(EXP(C147)/(1 + EXP(C147)) * (1-Sheet1!K148) + EXP(C147 + D147)/(1 + EXP(C147 + D147)) * Sheet1!K148, "NA")</f>
        <v>0.53372847809937574</v>
      </c>
      <c r="G147" s="6">
        <v>-1.0606088015397099</v>
      </c>
      <c r="H147" s="6">
        <v>2.45660329130087</v>
      </c>
    </row>
    <row r="148" spans="1:8" x14ac:dyDescent="0.2">
      <c r="A148" s="3">
        <v>152</v>
      </c>
      <c r="B148" s="6" t="s">
        <v>150</v>
      </c>
      <c r="C148" s="6">
        <v>0.47671756718508201</v>
      </c>
      <c r="D148" s="6">
        <v>-0.47671756718507602</v>
      </c>
      <c r="E148" s="6">
        <f>IFERROR(EXP(C148)/(1 + EXP(C148)) * (1-Sheet1!J149) + EXP(C148 + D148)/(1 + EXP(C148 + D148)) * Sheet1!J149, "NA")</f>
        <v>0.58772935779816504</v>
      </c>
      <c r="F148" s="6">
        <f>IFERROR(EXP(C148)/(1 + EXP(C148)) * (1-Sheet1!K149) + EXP(C148 + D148)/(1 + EXP(C148 + D148)) * Sheet1!K149, "NA")</f>
        <v>0.60102168473728079</v>
      </c>
      <c r="G148" s="6">
        <v>4.8389628401582296</v>
      </c>
      <c r="H148" s="6">
        <v>-0.474420881347909</v>
      </c>
    </row>
    <row r="149" spans="1:8" x14ac:dyDescent="0.2">
      <c r="A149" s="3">
        <v>153</v>
      </c>
      <c r="B149" s="6" t="s">
        <v>151</v>
      </c>
      <c r="C149" s="6">
        <v>0.33647223662121301</v>
      </c>
      <c r="D149" s="6" t="s">
        <v>192</v>
      </c>
      <c r="E149" s="6" t="str">
        <f>IFERROR(EXP(C149)/(1 + EXP(C149)) * (1-Sheet1!J150) + EXP(C149 + D149)/(1 + EXP(C149 + D149)) * Sheet1!J150, "NA")</f>
        <v>NA</v>
      </c>
      <c r="F149" s="6" t="str">
        <f>IFERROR(EXP(C149)/(1 + EXP(C149)) * (1-Sheet1!K150) + EXP(C149 + D149)/(1 + EXP(C149 + D149)) * Sheet1!K150, "NA")</f>
        <v>NA</v>
      </c>
      <c r="G149" s="6">
        <v>0.57463574046164601</v>
      </c>
      <c r="H149" s="6" t="s">
        <v>192</v>
      </c>
    </row>
    <row r="150" spans="1:8" x14ac:dyDescent="0.2">
      <c r="A150" s="3">
        <v>154</v>
      </c>
      <c r="B150" s="6" t="s">
        <v>152</v>
      </c>
      <c r="C150" s="6">
        <v>0.382992252256106</v>
      </c>
      <c r="D150" s="6">
        <v>2.2472855852062101E-2</v>
      </c>
      <c r="E150" s="6">
        <f>IFERROR(EXP(C150)/(1 + EXP(C150)) * (1-Sheet1!J151) + EXP(C150 + D150)/(1 + EXP(C150 + D150)) * Sheet1!J151, "NA")</f>
        <v>0.5959459459459463</v>
      </c>
      <c r="F150" s="6">
        <f>IFERROR(EXP(C150)/(1 + EXP(C150)) * (1-Sheet1!K151) + EXP(C150 + D150)/(1 + EXP(C150 + D150)) * Sheet1!K151, "NA")</f>
        <v>0.59604989604989644</v>
      </c>
      <c r="G150" s="6">
        <v>3.0261825064902999</v>
      </c>
      <c r="H150" s="6">
        <v>2.4384550512374901E-2</v>
      </c>
    </row>
    <row r="151" spans="1:8" x14ac:dyDescent="0.2">
      <c r="A151" s="3">
        <v>155</v>
      </c>
      <c r="B151" s="6" t="s">
        <v>153</v>
      </c>
      <c r="C151" s="6">
        <v>0.916290731874155</v>
      </c>
      <c r="D151" s="6" t="s">
        <v>192</v>
      </c>
      <c r="E151" s="6" t="str">
        <f>IFERROR(EXP(C151)/(1 + EXP(C151)) * (1-Sheet1!J152) + EXP(C151 + D151)/(1 + EXP(C151 + D151)) * Sheet1!J152, "NA")</f>
        <v>NA</v>
      </c>
      <c r="F151" s="6" t="str">
        <f>IFERROR(EXP(C151)/(1 + EXP(C151)) * (1-Sheet1!K152) + EXP(C151 + D151)/(1 + EXP(C151 + D151)) * Sheet1!K152, "NA")</f>
        <v>NA</v>
      </c>
      <c r="G151" s="6">
        <v>1.09517689720394</v>
      </c>
      <c r="H151" s="6" t="s">
        <v>192</v>
      </c>
    </row>
    <row r="152" spans="1:8" x14ac:dyDescent="0.2">
      <c r="A152" s="3">
        <v>156</v>
      </c>
      <c r="B152" s="6" t="s">
        <v>154</v>
      </c>
      <c r="C152" s="6">
        <v>-0.69314718055994495</v>
      </c>
      <c r="D152" s="6" t="s">
        <v>192</v>
      </c>
      <c r="E152" s="6" t="str">
        <f>IFERROR(EXP(C152)/(1 + EXP(C152)) * (1-Sheet1!J153) + EXP(C152 + D152)/(1 + EXP(C152 + D152)) * Sheet1!J153, "NA")</f>
        <v>NA</v>
      </c>
      <c r="F152" s="6" t="str">
        <f>IFERROR(EXP(C152)/(1 + EXP(C152)) * (1-Sheet1!K153) + EXP(C152 + D152)/(1 + EXP(C152 + D152)) * Sheet1!K153, "NA")</f>
        <v>NA</v>
      </c>
      <c r="G152" s="6">
        <v>-0.56595230300688903</v>
      </c>
      <c r="H152" s="6" t="s">
        <v>192</v>
      </c>
    </row>
    <row r="153" spans="1:8" x14ac:dyDescent="0.2">
      <c r="A153" s="3">
        <v>157</v>
      </c>
      <c r="B153" s="6" t="s">
        <v>155</v>
      </c>
      <c r="C153" s="6">
        <v>0.74721440183022103</v>
      </c>
      <c r="D153" s="6">
        <v>11.8188486031239</v>
      </c>
      <c r="E153" s="6">
        <f>IFERROR(EXP(C153)/(1 + EXP(C153)) * (1-Sheet1!J154) + EXP(C153 + D153)/(1 + EXP(C153 + D153)) * Sheet1!J154, "NA")</f>
        <v>0.75892769932779847</v>
      </c>
      <c r="F153" s="6">
        <f>IFERROR(EXP(C153)/(1 + EXP(C153)) * (1-Sheet1!K154) + EXP(C153 + D153)/(1 + EXP(C153 + D153)) * Sheet1!K154, "NA")</f>
        <v>0.78571312291325524</v>
      </c>
      <c r="G153" s="6">
        <v>1.8465636130171099</v>
      </c>
      <c r="H153" s="6">
        <v>3.6394361370882998E-2</v>
      </c>
    </row>
    <row r="154" spans="1:8" x14ac:dyDescent="0.2">
      <c r="A154" s="3">
        <v>158</v>
      </c>
      <c r="B154" s="6" t="s">
        <v>156</v>
      </c>
      <c r="C154" s="6">
        <v>1.24026280573114</v>
      </c>
      <c r="D154" s="6">
        <v>-13.8063258106883</v>
      </c>
      <c r="E154" s="6">
        <f>IFERROR(EXP(C154)/(1 + EXP(C154)) * (1-Sheet1!J155) + EXP(C154 + D154)/(1 + EXP(C154 + D154)) * Sheet1!J155, "NA")</f>
        <v>0.58170818917394407</v>
      </c>
      <c r="F154" s="6">
        <f>IFERROR(EXP(C154)/(1 + EXP(C154)) * (1-Sheet1!K155) + EXP(C154 + D154)/(1 + EXP(C154 + D154)) * Sheet1!K155, "NA")</f>
        <v>0.73867612430258667</v>
      </c>
      <c r="G154" s="6">
        <v>7.4082267601885103</v>
      </c>
      <c r="H154" s="6">
        <v>-4.2514524971626597E-2</v>
      </c>
    </row>
    <row r="155" spans="1:8" x14ac:dyDescent="0.2">
      <c r="A155" s="3">
        <v>159</v>
      </c>
      <c r="B155" s="6" t="s">
        <v>157</v>
      </c>
      <c r="C155" s="6">
        <v>2.5975486403260601E-2</v>
      </c>
      <c r="D155" s="6">
        <v>12.540087518552401</v>
      </c>
      <c r="E155" s="6">
        <f>IFERROR(EXP(C155)/(1 + EXP(C155)) * (1-Sheet1!J156) + EXP(C155 + D155)/(1 + EXP(C155 + D155)) * Sheet1!J156, "NA")</f>
        <v>0.62986925776935698</v>
      </c>
      <c r="F155" s="6">
        <f>IFERROR(EXP(C155)/(1 + EXP(C155)) * (1-Sheet1!K156) + EXP(C155 + D155)/(1 + EXP(C155 + D155)) * Sheet1!K156, "NA")</f>
        <v>0.75324500904520741</v>
      </c>
      <c r="G155" s="6">
        <v>0.113957372683028</v>
      </c>
      <c r="H155" s="6">
        <v>6.6883677573647798E-2</v>
      </c>
    </row>
    <row r="156" spans="1:8" x14ac:dyDescent="0.2">
      <c r="A156" s="3">
        <v>160</v>
      </c>
      <c r="B156" s="6" t="s">
        <v>158</v>
      </c>
      <c r="C156" s="6">
        <v>0.44183275227903401</v>
      </c>
      <c r="D156" s="6">
        <v>-0.19051832399813001</v>
      </c>
      <c r="E156" s="6">
        <f>IFERROR(EXP(C156)/(1 + EXP(C156)) * (1-Sheet1!J157) + EXP(C156 + D156)/(1 + EXP(C156 + D156)) * Sheet1!J157, "NA")</f>
        <v>0.5971467391304337</v>
      </c>
      <c r="F156" s="6">
        <f>IFERROR(EXP(C156)/(1 + EXP(C156)) * (1-Sheet1!K157) + EXP(C156 + D156)/(1 + EXP(C156 + D156)) * Sheet1!K157, "NA")</f>
        <v>0.59273715415019668</v>
      </c>
      <c r="G156" s="6">
        <v>4.9595603438505398</v>
      </c>
      <c r="H156" s="6">
        <v>-0.372276013770865</v>
      </c>
    </row>
    <row r="157" spans="1:8" x14ac:dyDescent="0.2">
      <c r="A157" s="3">
        <v>161</v>
      </c>
      <c r="B157" s="6" t="s">
        <v>159</v>
      </c>
      <c r="C157" s="6">
        <v>-6.8992871486951504E-2</v>
      </c>
      <c r="D157" s="6" t="s">
        <v>192</v>
      </c>
      <c r="E157" s="6" t="str">
        <f>IFERROR(EXP(C157)/(1 + EXP(C157)) * (1-Sheet1!J158) + EXP(C157 + D157)/(1 + EXP(C157 + D157)) * Sheet1!J158, "NA")</f>
        <v>NA</v>
      </c>
      <c r="F157" s="6" t="str">
        <f>IFERROR(EXP(C157)/(1 + EXP(C157)) * (1-Sheet1!K158) + EXP(C157 + D157)/(1 + EXP(C157 + D157)) * Sheet1!K158, "NA")</f>
        <v>NA</v>
      </c>
      <c r="G157" s="6">
        <v>-0.185658513587971</v>
      </c>
      <c r="H157" s="6" t="s">
        <v>192</v>
      </c>
    </row>
    <row r="158" spans="1:8" x14ac:dyDescent="0.2">
      <c r="A158" s="3">
        <v>162</v>
      </c>
      <c r="B158" s="6" t="s">
        <v>160</v>
      </c>
      <c r="C158" s="6">
        <v>-0.69314718055994495</v>
      </c>
      <c r="D158" s="6">
        <v>13.259210185524999</v>
      </c>
      <c r="E158" s="6">
        <f>IFERROR(EXP(C158)/(1 + EXP(C158)) * (1-Sheet1!J159) + EXP(C158 + D158)/(1 + EXP(C158 + D158)) * Sheet1!J159, "NA")</f>
        <v>0.49999912789922718</v>
      </c>
      <c r="F158" s="6" t="str">
        <f>IFERROR(EXP(C158)/(1 + EXP(C158)) * (1-Sheet1!K159) + EXP(C158 + D158)/(1 + EXP(C158 + D158)) * Sheet1!K159, "NA")</f>
        <v>NA</v>
      </c>
      <c r="G158" s="6">
        <v>-0.56595230300688804</v>
      </c>
      <c r="H158" s="6">
        <v>4.0829478908987402E-2</v>
      </c>
    </row>
    <row r="159" spans="1:8" x14ac:dyDescent="0.2">
      <c r="A159" s="3">
        <v>163</v>
      </c>
      <c r="B159" s="6" t="s">
        <v>161</v>
      </c>
      <c r="C159" s="6">
        <v>0.38969570475589799</v>
      </c>
      <c r="D159" s="6">
        <v>0.59113354825583098</v>
      </c>
      <c r="E159" s="6">
        <f>IFERROR(EXP(C159)/(1 + EXP(C159)) * (1-Sheet1!J160) + EXP(C159 + D159)/(1 + EXP(C159 + D159)) * Sheet1!J160, "NA")</f>
        <v>0.62897526501766787</v>
      </c>
      <c r="F159" s="6">
        <f>IFERROR(EXP(C159)/(1 + EXP(C159)) * (1-Sheet1!K160) + EXP(C159 + D159)/(1 + EXP(C159 + D159)) * Sheet1!K160, "NA")</f>
        <v>0.62142982364582833</v>
      </c>
      <c r="G159" s="6">
        <v>10.668237694271401</v>
      </c>
      <c r="H159" s="6">
        <v>1.9383927961130401</v>
      </c>
    </row>
    <row r="160" spans="1:8" x14ac:dyDescent="0.2">
      <c r="A160" s="3">
        <v>164</v>
      </c>
      <c r="B160" s="6" t="s">
        <v>162</v>
      </c>
      <c r="C160" s="7">
        <v>-1.4574592408237001E-17</v>
      </c>
      <c r="D160" s="6">
        <v>-0.69314718055994595</v>
      </c>
      <c r="E160" s="6">
        <f>IFERROR(EXP(C160)/(1 + EXP(C160)) * (1-Sheet1!J161) + EXP(C160 + D160)/(1 + EXP(C160 + D160)) * Sheet1!J161, "NA")</f>
        <v>0.45833333333333331</v>
      </c>
      <c r="F160" s="6">
        <f>IFERROR(EXP(C160)/(1 + EXP(C160)) * (1-Sheet1!K161) + EXP(C160 + D160)/(1 + EXP(C160 + D160)) * Sheet1!K161, "NA")</f>
        <v>0.44444444444444442</v>
      </c>
      <c r="G160" s="7">
        <v>-6.8360897924597703E-17</v>
      </c>
      <c r="H160" s="6">
        <v>-0.557567360905453</v>
      </c>
    </row>
    <row r="161" spans="1:8" x14ac:dyDescent="0.2">
      <c r="A161" s="3">
        <v>165</v>
      </c>
      <c r="B161" s="6" t="s">
        <v>163</v>
      </c>
      <c r="C161" s="6">
        <v>1.03609193168678</v>
      </c>
      <c r="D161" s="6" t="s">
        <v>192</v>
      </c>
      <c r="E161" s="6" t="str">
        <f>IFERROR(EXP(C161)/(1 + EXP(C161)) * (1-Sheet1!J162) + EXP(C161 + D161)/(1 + EXP(C161 + D161)) * Sheet1!J162, "NA")</f>
        <v>NA</v>
      </c>
      <c r="F161" s="6" t="str">
        <f>IFERROR(EXP(C161)/(1 + EXP(C161)) * (1-Sheet1!K162) + EXP(C161 + D161)/(1 + EXP(C161 + D161)) * Sheet1!K162, "NA")</f>
        <v>NA</v>
      </c>
      <c r="G161" s="6">
        <v>2.9522343975493701</v>
      </c>
      <c r="H161" s="6" t="s">
        <v>192</v>
      </c>
    </row>
    <row r="162" spans="1:8" x14ac:dyDescent="0.2">
      <c r="A162" s="3">
        <v>166</v>
      </c>
      <c r="B162" s="6" t="s">
        <v>164</v>
      </c>
      <c r="C162" s="6">
        <v>0</v>
      </c>
      <c r="D162" s="6" t="s">
        <v>192</v>
      </c>
      <c r="E162" s="6" t="str">
        <f>IFERROR(EXP(C162)/(1 + EXP(C162)) * (1-Sheet1!J163) + EXP(C162 + D162)/(1 + EXP(C162 + D162)) * Sheet1!J163, "NA")</f>
        <v>NA</v>
      </c>
      <c r="F162" s="6" t="str">
        <f>IFERROR(EXP(C162)/(1 + EXP(C162)) * (1-Sheet1!K163) + EXP(C162 + D162)/(1 + EXP(C162 + D162)) * Sheet1!K163, "NA")</f>
        <v>NA</v>
      </c>
      <c r="G162" s="6">
        <v>0</v>
      </c>
      <c r="H162" s="6" t="s">
        <v>192</v>
      </c>
    </row>
    <row r="163" spans="1:8" x14ac:dyDescent="0.2">
      <c r="A163" s="3">
        <v>167</v>
      </c>
      <c r="B163" s="6" t="s">
        <v>165</v>
      </c>
      <c r="C163" s="6">
        <v>-4.44517625708334E-2</v>
      </c>
      <c r="D163" s="6" t="s">
        <v>192</v>
      </c>
      <c r="E163" s="6" t="str">
        <f>IFERROR(EXP(C163)/(1 + EXP(C163)) * (1-Sheet1!J164) + EXP(C163 + D163)/(1 + EXP(C163 + D163)) * Sheet1!J164, "NA")</f>
        <v>NA</v>
      </c>
      <c r="F163" s="6" t="str">
        <f>IFERROR(EXP(C163)/(1 + EXP(C163)) * (1-Sheet1!K164) + EXP(C163 + D163)/(1 + EXP(C163 + D163)) * Sheet1!K164, "NA")</f>
        <v>NA</v>
      </c>
      <c r="G163" s="6">
        <v>-0.149058925932054</v>
      </c>
      <c r="H163" s="6" t="s">
        <v>192</v>
      </c>
    </row>
    <row r="164" spans="1:8" x14ac:dyDescent="0.2">
      <c r="A164" s="3">
        <v>168</v>
      </c>
      <c r="B164" s="6" t="s">
        <v>166</v>
      </c>
      <c r="C164" s="6">
        <v>0.64768480648318805</v>
      </c>
      <c r="D164" s="6">
        <v>11.9183781984761</v>
      </c>
      <c r="E164" s="6">
        <f>IFERROR(EXP(C164)/(1 + EXP(C164)) * (1-Sheet1!J165) + EXP(C164 + D164)/(1 + EXP(C164 + D164)) * Sheet1!J165, "NA")</f>
        <v>0.74236554011296763</v>
      </c>
      <c r="F164" s="6">
        <f>IFERROR(EXP(C164)/(1 + EXP(C164)) * (1-Sheet1!K165) + EXP(C164 + D164)/(1 + EXP(C164 + D164)) * Sheet1!K165, "NA")</f>
        <v>0.75463368161220279</v>
      </c>
      <c r="G164" s="6">
        <v>3.5203313570239798</v>
      </c>
      <c r="H164" s="6">
        <v>7.3401705354243701E-2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4"/>
  <sheetViews>
    <sheetView workbookViewId="0">
      <selection activeCell="B2" sqref="B2"/>
    </sheetView>
  </sheetViews>
  <sheetFormatPr baseColWidth="10" defaultColWidth="10.6640625" defaultRowHeight="16" x14ac:dyDescent="0.2"/>
  <cols>
    <col min="1" max="1" width="89.1640625" customWidth="1"/>
    <col min="2" max="2" width="18.1640625" customWidth="1"/>
    <col min="3" max="3" width="20.33203125" customWidth="1"/>
    <col min="4" max="4" width="13.83203125" customWidth="1"/>
  </cols>
  <sheetData>
    <row r="1" spans="1:4" x14ac:dyDescent="0.2">
      <c r="A1" s="1" t="s">
        <v>1</v>
      </c>
      <c r="B1" s="1" t="s">
        <v>173</v>
      </c>
      <c r="C1" s="1" t="s">
        <v>174</v>
      </c>
      <c r="D1" s="1" t="s">
        <v>175</v>
      </c>
    </row>
    <row r="2" spans="1:4" x14ac:dyDescent="0.2">
      <c r="A2" t="s">
        <v>4</v>
      </c>
      <c r="B2">
        <f>Sheet1!D3/SUM(Sheet1!D:D)</f>
        <v>3.6465815271441424E-3</v>
      </c>
      <c r="C2">
        <f>Sheet1!F3/SUM(Sheet1!F:F)</f>
        <v>9.0443171540548683E-4</v>
      </c>
      <c r="D2">
        <f>C2/B2 * 100</f>
        <v>24.802180032810121</v>
      </c>
    </row>
    <row r="3" spans="1:4" x14ac:dyDescent="0.2">
      <c r="A3" t="s">
        <v>5</v>
      </c>
      <c r="B3">
        <f>Sheet1!D4/SUM(Sheet1!D:D)</f>
        <v>1.5075694192305871E-2</v>
      </c>
      <c r="C3">
        <f>Sheet1!F4/SUM(Sheet1!F:F)</f>
        <v>2.6228519746759119E-2</v>
      </c>
      <c r="D3">
        <f t="shared" ref="D3:D66" si="0">C3/B3 * 100</f>
        <v>173.9788523976911</v>
      </c>
    </row>
    <row r="4" spans="1:4" x14ac:dyDescent="0.2">
      <c r="A4" t="s">
        <v>6</v>
      </c>
      <c r="B4">
        <f>Sheet1!D5/SUM(Sheet1!D:D)</f>
        <v>5.9355612736199034E-3</v>
      </c>
      <c r="C4">
        <f>Sheet1!F5/SUM(Sheet1!F:F)</f>
        <v>1.2059089538739825E-3</v>
      </c>
      <c r="D4">
        <f t="shared" si="0"/>
        <v>20.3166793885785</v>
      </c>
    </row>
    <row r="5" spans="1:4" x14ac:dyDescent="0.2">
      <c r="A5" t="s">
        <v>7</v>
      </c>
      <c r="B5">
        <f>Sheet1!D6/SUM(Sheet1!D:D)</f>
        <v>2.5257707547318736E-4</v>
      </c>
      <c r="C5">
        <f>Sheet1!F6/SUM(Sheet1!F:F)</f>
        <v>0</v>
      </c>
      <c r="D5">
        <f t="shared" si="0"/>
        <v>0</v>
      </c>
    </row>
    <row r="6" spans="1:4" x14ac:dyDescent="0.2">
      <c r="A6" t="s">
        <v>8</v>
      </c>
      <c r="B6">
        <f>Sheet1!D7/SUM(Sheet1!D:D)</f>
        <v>4.6032172004988395E-2</v>
      </c>
      <c r="C6">
        <f>Sheet1!F7/SUM(Sheet1!F:F)</f>
        <v>3.9493518239372929E-2</v>
      </c>
      <c r="D6">
        <f t="shared" si="0"/>
        <v>85.795469818571917</v>
      </c>
    </row>
    <row r="7" spans="1:4" x14ac:dyDescent="0.2">
      <c r="A7" t="s">
        <v>9</v>
      </c>
      <c r="B7">
        <f>Sheet1!D8/SUM(Sheet1!D:D)</f>
        <v>2.9993527712440999E-4</v>
      </c>
      <c r="C7">
        <f>Sheet1!F8/SUM(Sheet1!F:F)</f>
        <v>0</v>
      </c>
      <c r="D7">
        <f t="shared" si="0"/>
        <v>0</v>
      </c>
    </row>
    <row r="8" spans="1:4" x14ac:dyDescent="0.2">
      <c r="A8" t="s">
        <v>10</v>
      </c>
      <c r="B8">
        <f>Sheet1!D9/SUM(Sheet1!D:D)</f>
        <v>4.1043774764392945E-4</v>
      </c>
      <c r="C8">
        <f>Sheet1!F9/SUM(Sheet1!F:F)</f>
        <v>0</v>
      </c>
      <c r="D8">
        <f t="shared" si="0"/>
        <v>0</v>
      </c>
    </row>
    <row r="9" spans="1:4" x14ac:dyDescent="0.2">
      <c r="A9" t="s">
        <v>11</v>
      </c>
      <c r="B9">
        <f>Sheet1!D10/SUM(Sheet1!D:D)</f>
        <v>7.8930336085371045E-5</v>
      </c>
      <c r="C9">
        <f>Sheet1!F10/SUM(Sheet1!F:F)</f>
        <v>0</v>
      </c>
      <c r="D9">
        <f t="shared" si="0"/>
        <v>0</v>
      </c>
    </row>
    <row r="10" spans="1:4" x14ac:dyDescent="0.2">
      <c r="A10" t="s">
        <v>12</v>
      </c>
      <c r="B10">
        <f>Sheet1!D11/SUM(Sheet1!D:D)</f>
        <v>2.0521887382196472E-4</v>
      </c>
      <c r="C10">
        <f>Sheet1!F11/SUM(Sheet1!F:F)</f>
        <v>6.0295447693699126E-4</v>
      </c>
      <c r="D10">
        <f t="shared" si="0"/>
        <v>293.81044038867373</v>
      </c>
    </row>
    <row r="11" spans="1:4" x14ac:dyDescent="0.2">
      <c r="A11" t="s">
        <v>13</v>
      </c>
      <c r="B11">
        <f>Sheet1!D12/SUM(Sheet1!D:D)</f>
        <v>1.5786067217074209E-4</v>
      </c>
      <c r="C11">
        <f>Sheet1!F12/SUM(Sheet1!F:F)</f>
        <v>0</v>
      </c>
      <c r="D11">
        <f t="shared" si="0"/>
        <v>0</v>
      </c>
    </row>
    <row r="12" spans="1:4" x14ac:dyDescent="0.2">
      <c r="A12" t="s">
        <v>14</v>
      </c>
      <c r="B12">
        <f>Sheet1!D13/SUM(Sheet1!D:D)</f>
        <v>5.1620439799832671E-3</v>
      </c>
      <c r="C12">
        <f>Sheet1!F13/SUM(Sheet1!F:F)</f>
        <v>1.2059089538739825E-3</v>
      </c>
      <c r="D12">
        <f t="shared" si="0"/>
        <v>23.361074770964883</v>
      </c>
    </row>
    <row r="13" spans="1:4" x14ac:dyDescent="0.2">
      <c r="A13" t="s">
        <v>15</v>
      </c>
      <c r="B13">
        <f>Sheet1!D14/SUM(Sheet1!D:D)</f>
        <v>1.0103083018927494E-2</v>
      </c>
      <c r="C13">
        <f>Sheet1!F14/SUM(Sheet1!F:F)</f>
        <v>1.8691588785046728E-2</v>
      </c>
      <c r="D13">
        <f t="shared" si="0"/>
        <v>185.00876168224298</v>
      </c>
    </row>
    <row r="14" spans="1:4" x14ac:dyDescent="0.2">
      <c r="A14" t="s">
        <v>16</v>
      </c>
      <c r="B14">
        <f>Sheet1!D15/SUM(Sheet1!D:D)</f>
        <v>3.741297930446588E-3</v>
      </c>
      <c r="C14">
        <f>Sheet1!F15/SUM(Sheet1!F:F)</f>
        <v>1.2059089538739825E-3</v>
      </c>
      <c r="D14">
        <f t="shared" si="0"/>
        <v>32.232368987786991</v>
      </c>
    </row>
    <row r="15" spans="1:4" x14ac:dyDescent="0.2">
      <c r="A15" t="s">
        <v>17</v>
      </c>
      <c r="B15">
        <f>Sheet1!D16/SUM(Sheet1!D:D)</f>
        <v>5.9639761946106366E-2</v>
      </c>
      <c r="C15">
        <f>Sheet1!F16/SUM(Sheet1!F:F)</f>
        <v>3.0599939704552305E-2</v>
      </c>
      <c r="D15">
        <f t="shared" si="0"/>
        <v>51.30795077989081</v>
      </c>
    </row>
    <row r="16" spans="1:4" x14ac:dyDescent="0.2">
      <c r="A16" t="s">
        <v>18</v>
      </c>
      <c r="B16">
        <f>Sheet1!D17/SUM(Sheet1!D:D)</f>
        <v>3.89915860261733E-3</v>
      </c>
      <c r="C16">
        <f>Sheet1!F17/SUM(Sheet1!F:F)</f>
        <v>6.7832378655411519E-3</v>
      </c>
      <c r="D16">
        <f t="shared" si="0"/>
        <v>173.96670812487261</v>
      </c>
    </row>
    <row r="17" spans="1:4" x14ac:dyDescent="0.2">
      <c r="A17" t="s">
        <v>19</v>
      </c>
      <c r="B17">
        <f>Sheet1!D18/SUM(Sheet1!D:D)</f>
        <v>7.7667450708005115E-3</v>
      </c>
      <c r="C17">
        <f>Sheet1!F18/SUM(Sheet1!F:F)</f>
        <v>7.0847151040096474E-3</v>
      </c>
      <c r="D17">
        <f t="shared" si="0"/>
        <v>91.21858692961365</v>
      </c>
    </row>
    <row r="18" spans="1:4" x14ac:dyDescent="0.2">
      <c r="A18" t="s">
        <v>20</v>
      </c>
      <c r="B18">
        <f>Sheet1!D19/SUM(Sheet1!D:D)</f>
        <v>6.9458695755126524E-4</v>
      </c>
      <c r="C18">
        <f>Sheet1!F19/SUM(Sheet1!F:F)</f>
        <v>1.5073861923424781E-4</v>
      </c>
      <c r="D18">
        <f t="shared" si="0"/>
        <v>21.701907528708855</v>
      </c>
    </row>
    <row r="19" spans="1:4" x14ac:dyDescent="0.2">
      <c r="A19" t="s">
        <v>21</v>
      </c>
      <c r="B19">
        <f>Sheet1!D20/SUM(Sheet1!D:D)</f>
        <v>6.1565662146589417E-4</v>
      </c>
      <c r="C19">
        <f>Sheet1!F20/SUM(Sheet1!F:F)</f>
        <v>0</v>
      </c>
      <c r="D19">
        <f t="shared" si="0"/>
        <v>0</v>
      </c>
    </row>
    <row r="20" spans="1:4" x14ac:dyDescent="0.2">
      <c r="A20" t="s">
        <v>22</v>
      </c>
      <c r="B20">
        <f>Sheet1!D21/SUM(Sheet1!D:D)</f>
        <v>1.3260296462342337E-3</v>
      </c>
      <c r="C20">
        <f>Sheet1!F21/SUM(Sheet1!F:F)</f>
        <v>1.2059089538739825E-3</v>
      </c>
      <c r="D20">
        <f t="shared" si="0"/>
        <v>90.941326786970436</v>
      </c>
    </row>
    <row r="21" spans="1:4" x14ac:dyDescent="0.2">
      <c r="A21" t="s">
        <v>23</v>
      </c>
      <c r="B21">
        <f>Sheet1!D22/SUM(Sheet1!D:D)</f>
        <v>5.9844980819928333E-2</v>
      </c>
      <c r="C21">
        <f>Sheet1!F22/SUM(Sheet1!F:F)</f>
        <v>5.3512209828157971E-2</v>
      </c>
      <c r="D21">
        <f t="shared" si="0"/>
        <v>89.418041571731024</v>
      </c>
    </row>
    <row r="22" spans="1:4" x14ac:dyDescent="0.2">
      <c r="A22" t="s">
        <v>24</v>
      </c>
      <c r="B22">
        <f>Sheet1!D23/SUM(Sheet1!D:D)</f>
        <v>6.4722875590004266E-4</v>
      </c>
      <c r="C22">
        <f>Sheet1!F23/SUM(Sheet1!F:F)</f>
        <v>6.0295447693699126E-4</v>
      </c>
      <c r="D22">
        <f t="shared" si="0"/>
        <v>93.159407928116053</v>
      </c>
    </row>
    <row r="23" spans="1:4" x14ac:dyDescent="0.2">
      <c r="A23" t="s">
        <v>25</v>
      </c>
      <c r="B23">
        <f>Sheet1!D24/SUM(Sheet1!D:D)</f>
        <v>5.1462579127661929E-3</v>
      </c>
      <c r="C23">
        <f>Sheet1!F24/SUM(Sheet1!F:F)</f>
        <v>1.6129032258064516E-2</v>
      </c>
      <c r="D23">
        <f t="shared" si="0"/>
        <v>313.41282406491189</v>
      </c>
    </row>
    <row r="24" spans="1:4" x14ac:dyDescent="0.2">
      <c r="A24" t="s">
        <v>26</v>
      </c>
      <c r="B24">
        <f>Sheet1!D25/SUM(Sheet1!D:D)</f>
        <v>1.720681326661089E-3</v>
      </c>
      <c r="C24">
        <f>Sheet1!F25/SUM(Sheet1!F:F)</f>
        <v>6.0295447693699126E-4</v>
      </c>
      <c r="D24">
        <f t="shared" si="0"/>
        <v>35.041612156447329</v>
      </c>
    </row>
    <row r="25" spans="1:4" x14ac:dyDescent="0.2">
      <c r="A25" t="s">
        <v>27</v>
      </c>
      <c r="B25">
        <f>Sheet1!D26/SUM(Sheet1!D:D)</f>
        <v>2.2889797464757606E-3</v>
      </c>
      <c r="C25">
        <f>Sheet1!F26/SUM(Sheet1!F:F)</f>
        <v>1.9596020500452214E-3</v>
      </c>
      <c r="D25">
        <f t="shared" si="0"/>
        <v>85.61028349256182</v>
      </c>
    </row>
    <row r="26" spans="1:4" x14ac:dyDescent="0.2">
      <c r="A26" t="s">
        <v>28</v>
      </c>
      <c r="B26">
        <f>Sheet1!D27/SUM(Sheet1!D:D)</f>
        <v>3.7886561320978106E-3</v>
      </c>
      <c r="C26">
        <f>Sheet1!F27/SUM(Sheet1!F:F)</f>
        <v>1.8088634308109737E-3</v>
      </c>
      <c r="D26">
        <f t="shared" si="0"/>
        <v>47.744196563159477</v>
      </c>
    </row>
    <row r="27" spans="1:4" x14ac:dyDescent="0.2">
      <c r="A27" t="s">
        <v>29</v>
      </c>
      <c r="B27">
        <f>Sheet1!D28/SUM(Sheet1!D:D)</f>
        <v>2.9677806368099517E-3</v>
      </c>
      <c r="C27">
        <f>Sheet1!F28/SUM(Sheet1!F:F)</f>
        <v>2.411817907747965E-3</v>
      </c>
      <c r="D27">
        <f t="shared" si="0"/>
        <v>81.266717554313999</v>
      </c>
    </row>
    <row r="28" spans="1:4" x14ac:dyDescent="0.2">
      <c r="A28" t="s">
        <v>30</v>
      </c>
      <c r="B28">
        <f>Sheet1!D29/SUM(Sheet1!D:D)</f>
        <v>4.2622381486100369E-4</v>
      </c>
      <c r="C28">
        <f>Sheet1!F29/SUM(Sheet1!F:F)</f>
        <v>9.0443171540548683E-4</v>
      </c>
      <c r="D28">
        <f t="shared" si="0"/>
        <v>212.19642916959768</v>
      </c>
    </row>
    <row r="29" spans="1:4" x14ac:dyDescent="0.2">
      <c r="A29" t="s">
        <v>31</v>
      </c>
      <c r="B29">
        <f>Sheet1!D30/SUM(Sheet1!D:D)</f>
        <v>1.2691998042527665E-2</v>
      </c>
      <c r="C29">
        <f>Sheet1!F30/SUM(Sheet1!F:F)</f>
        <v>7.2354537232438947E-3</v>
      </c>
      <c r="D29">
        <f t="shared" si="0"/>
        <v>57.007995896309829</v>
      </c>
    </row>
    <row r="30" spans="1:4" x14ac:dyDescent="0.2">
      <c r="A30" t="s">
        <v>32</v>
      </c>
      <c r="B30">
        <f>Sheet1!D31/SUM(Sheet1!D:D)</f>
        <v>1.1839550412805658E-3</v>
      </c>
      <c r="C30">
        <f>Sheet1!F31/SUM(Sheet1!F:F)</f>
        <v>1.9596020500452214E-3</v>
      </c>
      <c r="D30">
        <f t="shared" si="0"/>
        <v>165.51321475228619</v>
      </c>
    </row>
    <row r="31" spans="1:4" x14ac:dyDescent="0.2">
      <c r="A31" t="s">
        <v>33</v>
      </c>
      <c r="B31">
        <f>Sheet1!D32/SUM(Sheet1!D:D)</f>
        <v>7.5773122641956212E-4</v>
      </c>
      <c r="C31">
        <f>Sheet1!F32/SUM(Sheet1!F:F)</f>
        <v>0</v>
      </c>
      <c r="D31">
        <f t="shared" si="0"/>
        <v>0</v>
      </c>
    </row>
    <row r="32" spans="1:4" x14ac:dyDescent="0.2">
      <c r="A32" t="s">
        <v>34</v>
      </c>
      <c r="B32">
        <f>Sheet1!D33/SUM(Sheet1!D:D)</f>
        <v>3.157213443414842E-3</v>
      </c>
      <c r="C32">
        <f>Sheet1!F33/SUM(Sheet1!F:F)</f>
        <v>5.1251130539644255E-3</v>
      </c>
      <c r="D32">
        <f t="shared" si="0"/>
        <v>162.33026831474226</v>
      </c>
    </row>
    <row r="33" spans="1:4" x14ac:dyDescent="0.2">
      <c r="A33" t="s">
        <v>35</v>
      </c>
      <c r="B33">
        <f>Sheet1!D34/SUM(Sheet1!D:D)</f>
        <v>5.2725464505027865E-3</v>
      </c>
      <c r="C33">
        <f>Sheet1!F34/SUM(Sheet1!F:F)</f>
        <v>1.1456135061802835E-2</v>
      </c>
      <c r="D33">
        <f t="shared" si="0"/>
        <v>217.27897837126471</v>
      </c>
    </row>
    <row r="34" spans="1:4" x14ac:dyDescent="0.2">
      <c r="A34" t="s">
        <v>36</v>
      </c>
      <c r="B34">
        <f>Sheet1!D35/SUM(Sheet1!D:D)</f>
        <v>8.3666156250493319E-4</v>
      </c>
      <c r="C34">
        <f>Sheet1!F35/SUM(Sheet1!F:F)</f>
        <v>1.5073861923424781E-4</v>
      </c>
      <c r="D34">
        <f t="shared" si="0"/>
        <v>18.016677948362066</v>
      </c>
    </row>
    <row r="35" spans="1:4" x14ac:dyDescent="0.2">
      <c r="A35" t="s">
        <v>37</v>
      </c>
      <c r="B35">
        <f>Sheet1!D36/SUM(Sheet1!D:D)</f>
        <v>3.1619492635799641E-2</v>
      </c>
      <c r="C35">
        <f>Sheet1!F36/SUM(Sheet1!F:F)</f>
        <v>1.6279770877298764E-2</v>
      </c>
      <c r="D35">
        <f t="shared" si="0"/>
        <v>51.486502534410626</v>
      </c>
    </row>
    <row r="36" spans="1:4" x14ac:dyDescent="0.2">
      <c r="A36" t="s">
        <v>38</v>
      </c>
      <c r="B36">
        <f>Sheet1!D37/SUM(Sheet1!D:D)</f>
        <v>2.8572781662904319E-3</v>
      </c>
      <c r="C36">
        <f>Sheet1!F37/SUM(Sheet1!F:F)</f>
        <v>1.0551703346397348E-3</v>
      </c>
      <c r="D36">
        <f t="shared" si="0"/>
        <v>36.929212811283577</v>
      </c>
    </row>
    <row r="37" spans="1:4" x14ac:dyDescent="0.2">
      <c r="A37" t="s">
        <v>39</v>
      </c>
      <c r="B37">
        <f>Sheet1!D38/SUM(Sheet1!D:D)</f>
        <v>3.0782831073294711E-3</v>
      </c>
      <c r="C37">
        <f>Sheet1!F38/SUM(Sheet1!F:F)</f>
        <v>5.426590292432921E-3</v>
      </c>
      <c r="D37">
        <f t="shared" si="0"/>
        <v>176.28626423320421</v>
      </c>
    </row>
    <row r="38" spans="1:4" x14ac:dyDescent="0.2">
      <c r="A38" t="s">
        <v>40</v>
      </c>
      <c r="B38">
        <f>Sheet1!D39/SUM(Sheet1!D:D)</f>
        <v>7.7036008019322148E-3</v>
      </c>
      <c r="C38">
        <f>Sheet1!F39/SUM(Sheet1!F:F)</f>
        <v>1.5073861923424782E-3</v>
      </c>
      <c r="D38">
        <f t="shared" si="0"/>
        <v>19.567293673426018</v>
      </c>
    </row>
    <row r="39" spans="1:4" x14ac:dyDescent="0.2">
      <c r="A39" t="s">
        <v>41</v>
      </c>
      <c r="B39">
        <f>Sheet1!D40/SUM(Sheet1!D:D)</f>
        <v>2.2731936792586864E-3</v>
      </c>
      <c r="C39">
        <f>Sheet1!F40/SUM(Sheet1!F:F)</f>
        <v>9.0443171540548683E-4</v>
      </c>
      <c r="D39">
        <f t="shared" si="0"/>
        <v>39.786830469299566</v>
      </c>
    </row>
    <row r="40" spans="1:4" x14ac:dyDescent="0.2">
      <c r="A40" t="s">
        <v>42</v>
      </c>
      <c r="B40">
        <f>Sheet1!D41/SUM(Sheet1!D:D)</f>
        <v>1.3733878478854563E-3</v>
      </c>
      <c r="C40">
        <f>Sheet1!F41/SUM(Sheet1!F:F)</f>
        <v>9.0443171540548683E-4</v>
      </c>
      <c r="D40">
        <f t="shared" si="0"/>
        <v>65.854064225047566</v>
      </c>
    </row>
    <row r="41" spans="1:4" x14ac:dyDescent="0.2">
      <c r="A41" t="s">
        <v>43</v>
      </c>
      <c r="B41">
        <f>Sheet1!D42/SUM(Sheet1!D:D)</f>
        <v>8.2718992217468857E-3</v>
      </c>
      <c r="C41">
        <f>Sheet1!F42/SUM(Sheet1!F:F)</f>
        <v>9.7980102502261083E-3</v>
      </c>
      <c r="D41">
        <f t="shared" si="0"/>
        <v>118.44934261852545</v>
      </c>
    </row>
    <row r="42" spans="1:4" x14ac:dyDescent="0.2">
      <c r="A42" t="s">
        <v>44</v>
      </c>
      <c r="B42">
        <f>Sheet1!D43/SUM(Sheet1!D:D)</f>
        <v>2.6836314269026155E-4</v>
      </c>
      <c r="C42">
        <f>Sheet1!F43/SUM(Sheet1!F:F)</f>
        <v>0</v>
      </c>
      <c r="D42">
        <f t="shared" si="0"/>
        <v>0</v>
      </c>
    </row>
    <row r="43" spans="1:4" x14ac:dyDescent="0.2">
      <c r="A43" t="s">
        <v>45</v>
      </c>
      <c r="B43">
        <f>Sheet1!D44/SUM(Sheet1!D:D)</f>
        <v>1.3260296462342337E-3</v>
      </c>
      <c r="C43">
        <f>Sheet1!F44/SUM(Sheet1!F:F)</f>
        <v>9.0443171540548683E-4</v>
      </c>
      <c r="D43">
        <f t="shared" si="0"/>
        <v>68.205995090227816</v>
      </c>
    </row>
    <row r="44" spans="1:4" x14ac:dyDescent="0.2">
      <c r="A44" t="s">
        <v>46</v>
      </c>
      <c r="B44">
        <f>Sheet1!D45/SUM(Sheet1!D:D)</f>
        <v>3.9465168042685525E-4</v>
      </c>
      <c r="C44">
        <f>Sheet1!F45/SUM(Sheet1!F:F)</f>
        <v>0</v>
      </c>
      <c r="D44">
        <f t="shared" si="0"/>
        <v>0</v>
      </c>
    </row>
    <row r="45" spans="1:4" x14ac:dyDescent="0.2">
      <c r="A45" t="s">
        <v>47</v>
      </c>
      <c r="B45">
        <f>Sheet1!D46/SUM(Sheet1!D:D)</f>
        <v>1.7364673938781631E-4</v>
      </c>
      <c r="C45">
        <f>Sheet1!F46/SUM(Sheet1!F:F)</f>
        <v>0</v>
      </c>
      <c r="D45">
        <f t="shared" si="0"/>
        <v>0</v>
      </c>
    </row>
    <row r="46" spans="1:4" x14ac:dyDescent="0.2">
      <c r="A46" t="s">
        <v>48</v>
      </c>
      <c r="B46">
        <f>Sheet1!D47/SUM(Sheet1!D:D)</f>
        <v>7.7825311380175857E-3</v>
      </c>
      <c r="C46">
        <f>Sheet1!F47/SUM(Sheet1!F:F)</f>
        <v>7.8384082001808856E-3</v>
      </c>
      <c r="D46">
        <f t="shared" si="0"/>
        <v>100.71798057948449</v>
      </c>
    </row>
    <row r="47" spans="1:4" x14ac:dyDescent="0.2">
      <c r="A47" t="s">
        <v>49</v>
      </c>
      <c r="B47">
        <f>Sheet1!D48/SUM(Sheet1!D:D)</f>
        <v>5.5251235259759736E-3</v>
      </c>
      <c r="C47">
        <f>Sheet1!F48/SUM(Sheet1!F:F)</f>
        <v>5.2758516731986737E-3</v>
      </c>
      <c r="D47">
        <f t="shared" si="0"/>
        <v>95.488393126318968</v>
      </c>
    </row>
    <row r="48" spans="1:4" x14ac:dyDescent="0.2">
      <c r="A48" t="s">
        <v>50</v>
      </c>
      <c r="B48">
        <f>Sheet1!D49/SUM(Sheet1!D:D)</f>
        <v>3.3940044516709554E-3</v>
      </c>
      <c r="C48">
        <f>Sheet1!F49/SUM(Sheet1!F:F)</f>
        <v>9.0443171540548692E-3</v>
      </c>
      <c r="D48">
        <f t="shared" si="0"/>
        <v>266.47923663158781</v>
      </c>
    </row>
    <row r="49" spans="1:4" x14ac:dyDescent="0.2">
      <c r="A49" t="s">
        <v>51</v>
      </c>
      <c r="B49">
        <f>Sheet1!D50/SUM(Sheet1!D:D)</f>
        <v>7.8930336085371045E-5</v>
      </c>
      <c r="C49">
        <f>Sheet1!F50/SUM(Sheet1!F:F)</f>
        <v>0</v>
      </c>
      <c r="D49">
        <f t="shared" si="0"/>
        <v>0</v>
      </c>
    </row>
    <row r="50" spans="1:4" x14ac:dyDescent="0.2">
      <c r="A50" t="s">
        <v>52</v>
      </c>
      <c r="B50">
        <f>Sheet1!D51/SUM(Sheet1!D:D)</f>
        <v>8.2087549528785889E-4</v>
      </c>
      <c r="C50">
        <f>Sheet1!F51/SUM(Sheet1!F:F)</f>
        <v>1.5073861923424781E-4</v>
      </c>
      <c r="D50">
        <f t="shared" si="0"/>
        <v>18.363152524292108</v>
      </c>
    </row>
    <row r="51" spans="1:4" x14ac:dyDescent="0.2">
      <c r="A51" t="s">
        <v>53</v>
      </c>
      <c r="B51">
        <f>Sheet1!D52/SUM(Sheet1!D:D)</f>
        <v>7.8930336085371051E-4</v>
      </c>
      <c r="C51">
        <f>Sheet1!F52/SUM(Sheet1!F:F)</f>
        <v>0</v>
      </c>
      <c r="D51">
        <f t="shared" si="0"/>
        <v>0</v>
      </c>
    </row>
    <row r="52" spans="1:4" x14ac:dyDescent="0.2">
      <c r="A52" t="s">
        <v>54</v>
      </c>
      <c r="B52">
        <f>Sheet1!D53/SUM(Sheet1!D:D)</f>
        <v>5.9987055424881998E-4</v>
      </c>
      <c r="C52">
        <f>Sheet1!F53/SUM(Sheet1!F:F)</f>
        <v>3.0147723846849563E-4</v>
      </c>
      <c r="D52">
        <f t="shared" si="0"/>
        <v>50.257049013852082</v>
      </c>
    </row>
    <row r="53" spans="1:4" x14ac:dyDescent="0.2">
      <c r="A53" t="s">
        <v>55</v>
      </c>
      <c r="B53">
        <f>Sheet1!D54/SUM(Sheet1!D:D)</f>
        <v>1.7364673938781631E-4</v>
      </c>
      <c r="C53">
        <f>Sheet1!F54/SUM(Sheet1!F:F)</f>
        <v>3.0147723846849563E-4</v>
      </c>
      <c r="D53">
        <f t="shared" si="0"/>
        <v>173.61526022967084</v>
      </c>
    </row>
    <row r="54" spans="1:4" x14ac:dyDescent="0.2">
      <c r="A54" t="s">
        <v>56</v>
      </c>
      <c r="B54">
        <f>Sheet1!D55/SUM(Sheet1!D:D)</f>
        <v>1.3891739151025305E-3</v>
      </c>
      <c r="C54">
        <f>Sheet1!F55/SUM(Sheet1!F:F)</f>
        <v>9.0443171540548683E-4</v>
      </c>
      <c r="D54">
        <f t="shared" si="0"/>
        <v>65.105722586126561</v>
      </c>
    </row>
    <row r="55" spans="1:4" x14ac:dyDescent="0.2">
      <c r="A55" t="s">
        <v>57</v>
      </c>
      <c r="B55">
        <f>Sheet1!D56/SUM(Sheet1!D:D)</f>
        <v>5.0515415094637471E-4</v>
      </c>
      <c r="C55">
        <f>Sheet1!F56/SUM(Sheet1!F:F)</f>
        <v>1.5073861923424781E-4</v>
      </c>
      <c r="D55">
        <f t="shared" si="0"/>
        <v>29.840122851974677</v>
      </c>
    </row>
    <row r="56" spans="1:4" x14ac:dyDescent="0.2">
      <c r="A56" t="s">
        <v>58</v>
      </c>
      <c r="B56">
        <f>Sheet1!D57/SUM(Sheet1!D:D)</f>
        <v>2.0521887382196472E-3</v>
      </c>
      <c r="C56">
        <f>Sheet1!F57/SUM(Sheet1!F:F)</f>
        <v>1.5073861923424781E-4</v>
      </c>
      <c r="D56">
        <f t="shared" si="0"/>
        <v>7.345261009716844</v>
      </c>
    </row>
    <row r="57" spans="1:4" x14ac:dyDescent="0.2">
      <c r="A57" t="s">
        <v>59</v>
      </c>
      <c r="B57">
        <f>Sheet1!D58/SUM(Sheet1!D:D)</f>
        <v>3.862850648018059E-2</v>
      </c>
      <c r="C57">
        <f>Sheet1!F58/SUM(Sheet1!F:F)</f>
        <v>2.5173349412119385E-2</v>
      </c>
      <c r="D57">
        <f t="shared" si="0"/>
        <v>65.167804054332933</v>
      </c>
    </row>
    <row r="58" spans="1:4" x14ac:dyDescent="0.2">
      <c r="A58" t="s">
        <v>60</v>
      </c>
      <c r="B58">
        <f>Sheet1!D59/SUM(Sheet1!D:D)</f>
        <v>2.9362085023758033E-3</v>
      </c>
      <c r="C58">
        <f>Sheet1!F59/SUM(Sheet1!F:F)</f>
        <v>9.0443171540548683E-4</v>
      </c>
      <c r="D58">
        <f t="shared" si="0"/>
        <v>30.802707460102884</v>
      </c>
    </row>
    <row r="59" spans="1:4" x14ac:dyDescent="0.2">
      <c r="A59" t="s">
        <v>61</v>
      </c>
      <c r="B59">
        <f>Sheet1!D60/SUM(Sheet1!D:D)</f>
        <v>7.8930336085371045E-5</v>
      </c>
      <c r="C59">
        <f>Sheet1!F60/SUM(Sheet1!F:F)</f>
        <v>1.5073861923424781E-4</v>
      </c>
      <c r="D59">
        <f t="shared" si="0"/>
        <v>190.97678625263794</v>
      </c>
    </row>
    <row r="60" spans="1:4" x14ac:dyDescent="0.2">
      <c r="A60" t="s">
        <v>62</v>
      </c>
      <c r="B60">
        <f>Sheet1!D61/SUM(Sheet1!D:D)</f>
        <v>7.8930336085371051E-4</v>
      </c>
      <c r="C60">
        <f>Sheet1!F61/SUM(Sheet1!F:F)</f>
        <v>1.5073861923424781E-4</v>
      </c>
      <c r="D60">
        <f t="shared" si="0"/>
        <v>19.097678625263793</v>
      </c>
    </row>
    <row r="61" spans="1:4" x14ac:dyDescent="0.2">
      <c r="A61" t="s">
        <v>63</v>
      </c>
      <c r="B61">
        <f>Sheet1!D62/SUM(Sheet1!D:D)</f>
        <v>1.578606721707421E-5</v>
      </c>
      <c r="C61">
        <f>Sheet1!F62/SUM(Sheet1!F:F)</f>
        <v>0</v>
      </c>
      <c r="D61">
        <f t="shared" si="0"/>
        <v>0</v>
      </c>
    </row>
    <row r="62" spans="1:4" x14ac:dyDescent="0.2">
      <c r="A62" t="s">
        <v>64</v>
      </c>
      <c r="B62">
        <f>Sheet1!D63/SUM(Sheet1!D:D)</f>
        <v>7.4194515920248793E-4</v>
      </c>
      <c r="C62">
        <f>Sheet1!F63/SUM(Sheet1!F:F)</f>
        <v>1.5073861923424781E-4</v>
      </c>
      <c r="D62">
        <f t="shared" si="0"/>
        <v>20.3166793885785</v>
      </c>
    </row>
    <row r="63" spans="1:4" x14ac:dyDescent="0.2">
      <c r="A63" t="s">
        <v>65</v>
      </c>
      <c r="B63">
        <f>Sheet1!D64/SUM(Sheet1!D:D)</f>
        <v>3.9465168042685525E-3</v>
      </c>
      <c r="C63">
        <f>Sheet1!F64/SUM(Sheet1!F:F)</f>
        <v>9.0443171540548692E-3</v>
      </c>
      <c r="D63">
        <f t="shared" si="0"/>
        <v>229.1721435031655</v>
      </c>
    </row>
    <row r="64" spans="1:4" x14ac:dyDescent="0.2">
      <c r="A64" t="s">
        <v>66</v>
      </c>
      <c r="B64">
        <f>Sheet1!D65/SUM(Sheet1!D:D)</f>
        <v>1.7364673938781631E-4</v>
      </c>
      <c r="C64">
        <f>Sheet1!F65/SUM(Sheet1!F:F)</f>
        <v>1.5073861923424781E-4</v>
      </c>
      <c r="D64">
        <f t="shared" si="0"/>
        <v>86.807630114835419</v>
      </c>
    </row>
    <row r="65" spans="1:4" x14ac:dyDescent="0.2">
      <c r="A65" t="s">
        <v>67</v>
      </c>
      <c r="B65">
        <f>Sheet1!D66/SUM(Sheet1!D:D)</f>
        <v>3.1887855778489904E-3</v>
      </c>
      <c r="C65">
        <f>Sheet1!F66/SUM(Sheet1!F:F)</f>
        <v>1.3566475731082302E-3</v>
      </c>
      <c r="D65">
        <f t="shared" si="0"/>
        <v>42.544333571132206</v>
      </c>
    </row>
    <row r="66" spans="1:4" x14ac:dyDescent="0.2">
      <c r="A66" t="s">
        <v>68</v>
      </c>
      <c r="B66">
        <f>Sheet1!D67/SUM(Sheet1!D:D)</f>
        <v>1.6417509905757178E-3</v>
      </c>
      <c r="C66">
        <f>Sheet1!F67/SUM(Sheet1!F:F)</f>
        <v>6.0295447693699126E-4</v>
      </c>
      <c r="D66">
        <f t="shared" si="0"/>
        <v>36.726305048584216</v>
      </c>
    </row>
    <row r="67" spans="1:4" x14ac:dyDescent="0.2">
      <c r="A67" t="s">
        <v>69</v>
      </c>
      <c r="B67">
        <f>Sheet1!D68/SUM(Sheet1!D:D)</f>
        <v>1.7838255955293857E-3</v>
      </c>
      <c r="C67">
        <f>Sheet1!F68/SUM(Sheet1!F:F)</f>
        <v>0</v>
      </c>
      <c r="D67">
        <f t="shared" ref="D67:D130" si="1">C67/B67 * 100</f>
        <v>0</v>
      </c>
    </row>
    <row r="68" spans="1:4" x14ac:dyDescent="0.2">
      <c r="A68" t="s">
        <v>70</v>
      </c>
      <c r="B68">
        <f>Sheet1!D69/SUM(Sheet1!D:D)</f>
        <v>1.1523829068464174E-3</v>
      </c>
      <c r="C68">
        <f>Sheet1!F69/SUM(Sheet1!F:F)</f>
        <v>0</v>
      </c>
      <c r="D68">
        <f t="shared" si="1"/>
        <v>0</v>
      </c>
    </row>
    <row r="69" spans="1:4" x14ac:dyDescent="0.2">
      <c r="A69" t="s">
        <v>71</v>
      </c>
      <c r="B69">
        <f>Sheet1!D70/SUM(Sheet1!D:D)</f>
        <v>8.3666156250493319E-4</v>
      </c>
      <c r="C69">
        <f>Sheet1!F70/SUM(Sheet1!F:F)</f>
        <v>6.0295447693699126E-4</v>
      </c>
      <c r="D69">
        <f t="shared" si="1"/>
        <v>72.066711793448263</v>
      </c>
    </row>
    <row r="70" spans="1:4" x14ac:dyDescent="0.2">
      <c r="A70" t="s">
        <v>72</v>
      </c>
      <c r="B70">
        <f>Sheet1!D71/SUM(Sheet1!D:D)</f>
        <v>2.5099846875147993E-3</v>
      </c>
      <c r="C70">
        <f>Sheet1!F71/SUM(Sheet1!F:F)</f>
        <v>9.0443171540548683E-4</v>
      </c>
      <c r="D70">
        <f t="shared" si="1"/>
        <v>36.033355896724139</v>
      </c>
    </row>
    <row r="71" spans="1:4" x14ac:dyDescent="0.2">
      <c r="A71" t="s">
        <v>73</v>
      </c>
      <c r="B71">
        <f>Sheet1!D72/SUM(Sheet1!D:D)</f>
        <v>8.9822722465152261E-3</v>
      </c>
      <c r="C71">
        <f>Sheet1!F72/SUM(Sheet1!F:F)</f>
        <v>5.1251130539644255E-3</v>
      </c>
      <c r="D71">
        <f t="shared" si="1"/>
        <v>57.058090796042961</v>
      </c>
    </row>
    <row r="72" spans="1:4" x14ac:dyDescent="0.2">
      <c r="A72" t="s">
        <v>74</v>
      </c>
      <c r="B72">
        <f>Sheet1!D73/SUM(Sheet1!D:D)</f>
        <v>1.0418804363268978E-3</v>
      </c>
      <c r="C72">
        <f>Sheet1!F73/SUM(Sheet1!F:F)</f>
        <v>4.5221585770274342E-4</v>
      </c>
      <c r="D72">
        <f t="shared" si="1"/>
        <v>43.40381505741771</v>
      </c>
    </row>
    <row r="73" spans="1:4" x14ac:dyDescent="0.2">
      <c r="A73" t="s">
        <v>75</v>
      </c>
      <c r="B73">
        <f>Sheet1!D74/SUM(Sheet1!D:D)</f>
        <v>4.4200988207807792E-3</v>
      </c>
      <c r="C73">
        <f>Sheet1!F74/SUM(Sheet1!F:F)</f>
        <v>3.0147723846849563E-4</v>
      </c>
      <c r="D73">
        <f t="shared" si="1"/>
        <v>6.8205995090227827</v>
      </c>
    </row>
    <row r="74" spans="1:4" x14ac:dyDescent="0.2">
      <c r="A74" t="s">
        <v>76</v>
      </c>
      <c r="B74">
        <f>Sheet1!D75/SUM(Sheet1!D:D)</f>
        <v>8.050894280707847E-4</v>
      </c>
      <c r="C74">
        <f>Sheet1!F75/SUM(Sheet1!F:F)</f>
        <v>0</v>
      </c>
      <c r="D74">
        <f t="shared" si="1"/>
        <v>0</v>
      </c>
    </row>
    <row r="75" spans="1:4" x14ac:dyDescent="0.2">
      <c r="A75" t="s">
        <v>77</v>
      </c>
      <c r="B75">
        <f>Sheet1!D76/SUM(Sheet1!D:D)</f>
        <v>3.3245457559158288E-2</v>
      </c>
      <c r="C75">
        <f>Sheet1!F76/SUM(Sheet1!F:F)</f>
        <v>1.3867952969550798E-2</v>
      </c>
      <c r="D75">
        <f t="shared" si="1"/>
        <v>41.713827956416637</v>
      </c>
    </row>
    <row r="76" spans="1:4" x14ac:dyDescent="0.2">
      <c r="A76" t="s">
        <v>78</v>
      </c>
      <c r="B76">
        <f>Sheet1!D77/SUM(Sheet1!D:D)</f>
        <v>1.3544445672249673E-2</v>
      </c>
      <c r="C76">
        <f>Sheet1!F77/SUM(Sheet1!F:F)</f>
        <v>9.1950557732891174E-3</v>
      </c>
      <c r="D76">
        <f t="shared" si="1"/>
        <v>67.888018423140522</v>
      </c>
    </row>
    <row r="77" spans="1:4" x14ac:dyDescent="0.2">
      <c r="A77" t="s">
        <v>79</v>
      </c>
      <c r="B77">
        <f>Sheet1!D78/SUM(Sheet1!D:D)</f>
        <v>3.6465815271441424E-3</v>
      </c>
      <c r="C77">
        <f>Sheet1!F78/SUM(Sheet1!F:F)</f>
        <v>1.6581248115767259E-3</v>
      </c>
      <c r="D77">
        <f t="shared" si="1"/>
        <v>45.470663393485225</v>
      </c>
    </row>
    <row r="78" spans="1:4" x14ac:dyDescent="0.2">
      <c r="A78" t="s">
        <v>80</v>
      </c>
      <c r="B78">
        <f>Sheet1!D79/SUM(Sheet1!D:D)</f>
        <v>1.8785419988318311E-3</v>
      </c>
      <c r="C78">
        <f>Sheet1!F79/SUM(Sheet1!F:F)</f>
        <v>1.2059089538739825E-3</v>
      </c>
      <c r="D78">
        <f t="shared" si="1"/>
        <v>64.193877731979128</v>
      </c>
    </row>
    <row r="79" spans="1:4" x14ac:dyDescent="0.2">
      <c r="A79" t="s">
        <v>81</v>
      </c>
      <c r="B79">
        <f>Sheet1!D80/SUM(Sheet1!D:D)</f>
        <v>5.8408448703174574E-3</v>
      </c>
      <c r="C79">
        <f>Sheet1!F80/SUM(Sheet1!F:F)</f>
        <v>1.3566475731082302E-3</v>
      </c>
      <c r="D79">
        <f t="shared" si="1"/>
        <v>23.226906436131639</v>
      </c>
    </row>
    <row r="80" spans="1:4" x14ac:dyDescent="0.2">
      <c r="A80" t="s">
        <v>82</v>
      </c>
      <c r="B80">
        <f>Sheet1!D81/SUM(Sheet1!D:D)</f>
        <v>7.4352376592419535E-3</v>
      </c>
      <c r="C80">
        <f>Sheet1!F81/SUM(Sheet1!F:F)</f>
        <v>5.2758516731986737E-3</v>
      </c>
      <c r="D80">
        <f t="shared" si="1"/>
        <v>70.957404658623432</v>
      </c>
    </row>
    <row r="81" spans="1:4" x14ac:dyDescent="0.2">
      <c r="A81" t="s">
        <v>83</v>
      </c>
      <c r="B81">
        <f>Sheet1!D82/SUM(Sheet1!D:D)</f>
        <v>2.7152035613367642E-3</v>
      </c>
      <c r="C81">
        <f>Sheet1!F82/SUM(Sheet1!F:F)</f>
        <v>3.0147723846849563E-4</v>
      </c>
      <c r="D81">
        <f t="shared" si="1"/>
        <v>11.103301526316159</v>
      </c>
    </row>
    <row r="82" spans="1:4" x14ac:dyDescent="0.2">
      <c r="A82" t="s">
        <v>84</v>
      </c>
      <c r="B82">
        <f>Sheet1!D83/SUM(Sheet1!D:D)</f>
        <v>1.2628853773659367E-3</v>
      </c>
      <c r="C82">
        <f>Sheet1!F83/SUM(Sheet1!F:F)</f>
        <v>6.0295447693699126E-4</v>
      </c>
      <c r="D82">
        <f t="shared" si="1"/>
        <v>47.744196563159484</v>
      </c>
    </row>
    <row r="83" spans="1:4" x14ac:dyDescent="0.2">
      <c r="A83" t="s">
        <v>85</v>
      </c>
      <c r="B83">
        <f>Sheet1!D84/SUM(Sheet1!D:D)</f>
        <v>3.315074115585584E-3</v>
      </c>
      <c r="C83">
        <f>Sheet1!F84/SUM(Sheet1!F:F)</f>
        <v>9.0443171540548683E-4</v>
      </c>
      <c r="D83">
        <f t="shared" si="1"/>
        <v>27.282398036091131</v>
      </c>
    </row>
    <row r="84" spans="1:4" x14ac:dyDescent="0.2">
      <c r="A84" t="s">
        <v>86</v>
      </c>
      <c r="B84">
        <f>Sheet1!D85/SUM(Sheet1!D:D)</f>
        <v>2.9993527712440999E-4</v>
      </c>
      <c r="C84">
        <f>Sheet1!F85/SUM(Sheet1!F:F)</f>
        <v>0</v>
      </c>
      <c r="D84">
        <f t="shared" si="1"/>
        <v>0</v>
      </c>
    </row>
    <row r="85" spans="1:4" x14ac:dyDescent="0.2">
      <c r="A85" t="s">
        <v>87</v>
      </c>
      <c r="B85">
        <f>Sheet1!D86/SUM(Sheet1!D:D)</f>
        <v>1.0418804363268978E-3</v>
      </c>
      <c r="C85">
        <f>Sheet1!F86/SUM(Sheet1!F:F)</f>
        <v>1.5073861923424781E-4</v>
      </c>
      <c r="D85">
        <f t="shared" si="1"/>
        <v>14.46793835247257</v>
      </c>
    </row>
    <row r="86" spans="1:4" x14ac:dyDescent="0.2">
      <c r="A86" t="s">
        <v>88</v>
      </c>
      <c r="B86">
        <f>Sheet1!D87/SUM(Sheet1!D:D)</f>
        <v>3.7886561320978106E-3</v>
      </c>
      <c r="C86">
        <f>Sheet1!F87/SUM(Sheet1!F:F)</f>
        <v>1.5073861923424782E-3</v>
      </c>
      <c r="D86">
        <f t="shared" si="1"/>
        <v>39.786830469299566</v>
      </c>
    </row>
    <row r="87" spans="1:4" x14ac:dyDescent="0.2">
      <c r="A87" t="s">
        <v>89</v>
      </c>
      <c r="B87">
        <f>Sheet1!D88/SUM(Sheet1!D:D)</f>
        <v>9.5032124646786745E-3</v>
      </c>
      <c r="C87">
        <f>Sheet1!F88/SUM(Sheet1!F:F)</f>
        <v>8.893578534820621E-3</v>
      </c>
      <c r="D87">
        <f t="shared" si="1"/>
        <v>93.584970007521903</v>
      </c>
    </row>
    <row r="88" spans="1:4" x14ac:dyDescent="0.2">
      <c r="A88" t="s">
        <v>90</v>
      </c>
      <c r="B88">
        <f>Sheet1!D89/SUM(Sheet1!D:D)</f>
        <v>7.2615909198541363E-4</v>
      </c>
      <c r="C88">
        <f>Sheet1!F89/SUM(Sheet1!F:F)</f>
        <v>0</v>
      </c>
      <c r="D88">
        <f t="shared" si="1"/>
        <v>0</v>
      </c>
    </row>
    <row r="89" spans="1:4" x14ac:dyDescent="0.2">
      <c r="A89" t="s">
        <v>91</v>
      </c>
      <c r="B89">
        <f>Sheet1!D90/SUM(Sheet1!D:D)</f>
        <v>1.1839550412805658E-3</v>
      </c>
      <c r="C89">
        <f>Sheet1!F90/SUM(Sheet1!F:F)</f>
        <v>1.8088634308109737E-3</v>
      </c>
      <c r="D89">
        <f t="shared" si="1"/>
        <v>152.78142900211034</v>
      </c>
    </row>
    <row r="90" spans="1:4" x14ac:dyDescent="0.2">
      <c r="A90" t="s">
        <v>92</v>
      </c>
      <c r="B90">
        <f>Sheet1!D91/SUM(Sheet1!D:D)</f>
        <v>2.5257707547318736E-4</v>
      </c>
      <c r="C90">
        <f>Sheet1!F91/SUM(Sheet1!F:F)</f>
        <v>0</v>
      </c>
      <c r="D90">
        <f t="shared" si="1"/>
        <v>0</v>
      </c>
    </row>
    <row r="91" spans="1:4" x14ac:dyDescent="0.2">
      <c r="A91" t="s">
        <v>93</v>
      </c>
      <c r="B91">
        <f>Sheet1!D92/SUM(Sheet1!D:D)</f>
        <v>7.4194515920248793E-4</v>
      </c>
      <c r="C91">
        <f>Sheet1!F92/SUM(Sheet1!F:F)</f>
        <v>0</v>
      </c>
      <c r="D91">
        <f t="shared" si="1"/>
        <v>0</v>
      </c>
    </row>
    <row r="92" spans="1:4" x14ac:dyDescent="0.2">
      <c r="A92" t="s">
        <v>94</v>
      </c>
      <c r="B92">
        <f>Sheet1!D93/SUM(Sheet1!D:D)</f>
        <v>4.2464520813929622E-3</v>
      </c>
      <c r="C92">
        <f>Sheet1!F93/SUM(Sheet1!F:F)</f>
        <v>1.3566475731082302E-3</v>
      </c>
      <c r="D92">
        <f t="shared" si="1"/>
        <v>31.947789521816755</v>
      </c>
    </row>
    <row r="93" spans="1:4" x14ac:dyDescent="0.2">
      <c r="A93" t="s">
        <v>95</v>
      </c>
      <c r="B93">
        <f>Sheet1!D94/SUM(Sheet1!D:D)</f>
        <v>3.7886561320978106E-4</v>
      </c>
      <c r="C93">
        <f>Sheet1!F94/SUM(Sheet1!F:F)</f>
        <v>0</v>
      </c>
      <c r="D93">
        <f t="shared" si="1"/>
        <v>0</v>
      </c>
    </row>
    <row r="94" spans="1:4" x14ac:dyDescent="0.2">
      <c r="A94" t="s">
        <v>96</v>
      </c>
      <c r="B94">
        <f>Sheet1!D95/SUM(Sheet1!D:D)</f>
        <v>6.3144268868296839E-5</v>
      </c>
      <c r="C94">
        <f>Sheet1!F95/SUM(Sheet1!F:F)</f>
        <v>0</v>
      </c>
      <c r="D94">
        <f t="shared" si="1"/>
        <v>0</v>
      </c>
    </row>
    <row r="95" spans="1:4" x14ac:dyDescent="0.2">
      <c r="A95" t="s">
        <v>97</v>
      </c>
      <c r="B95">
        <f>Sheet1!D96/SUM(Sheet1!D:D)</f>
        <v>1.1050247051951947E-4</v>
      </c>
      <c r="C95">
        <f>Sheet1!F96/SUM(Sheet1!F:F)</f>
        <v>0</v>
      </c>
      <c r="D95">
        <f t="shared" si="1"/>
        <v>0</v>
      </c>
    </row>
    <row r="96" spans="1:4" x14ac:dyDescent="0.2">
      <c r="A96" t="s">
        <v>98</v>
      </c>
      <c r="B96">
        <f>Sheet1!D97/SUM(Sheet1!D:D)</f>
        <v>3.6307954599270681E-4</v>
      </c>
      <c r="C96">
        <f>Sheet1!F97/SUM(Sheet1!F:F)</f>
        <v>1.5073861923424781E-4</v>
      </c>
      <c r="D96">
        <f t="shared" si="1"/>
        <v>41.516692663616944</v>
      </c>
    </row>
    <row r="97" spans="1:4" x14ac:dyDescent="0.2">
      <c r="A97" t="s">
        <v>99</v>
      </c>
      <c r="B97">
        <f>Sheet1!D98/SUM(Sheet1!D:D)</f>
        <v>4.7358201651222633E-4</v>
      </c>
      <c r="C97">
        <f>Sheet1!F98/SUM(Sheet1!F:F)</f>
        <v>4.5221585770274342E-4</v>
      </c>
      <c r="D97">
        <f t="shared" si="1"/>
        <v>95.488393126318954</v>
      </c>
    </row>
    <row r="98" spans="1:4" x14ac:dyDescent="0.2">
      <c r="A98" t="s">
        <v>100</v>
      </c>
      <c r="B98">
        <f>Sheet1!D99/SUM(Sheet1!D:D)</f>
        <v>1.2044769286627623E-2</v>
      </c>
      <c r="C98">
        <f>Sheet1!F99/SUM(Sheet1!F:F)</f>
        <v>4.5221585770274346E-3</v>
      </c>
      <c r="D98">
        <f t="shared" si="1"/>
        <v>37.544584453336419</v>
      </c>
    </row>
    <row r="99" spans="1:4" x14ac:dyDescent="0.2">
      <c r="A99" t="s">
        <v>101</v>
      </c>
      <c r="B99">
        <f>Sheet1!D100/SUM(Sheet1!D:D)</f>
        <v>5.525123525975974E-4</v>
      </c>
      <c r="C99">
        <f>Sheet1!F100/SUM(Sheet1!F:F)</f>
        <v>1.5073861923424781E-4</v>
      </c>
      <c r="D99">
        <f t="shared" si="1"/>
        <v>27.282398036091131</v>
      </c>
    </row>
    <row r="100" spans="1:4" x14ac:dyDescent="0.2">
      <c r="A100" t="s">
        <v>102</v>
      </c>
      <c r="B100">
        <f>Sheet1!D101/SUM(Sheet1!D:D)</f>
        <v>8.050894280707847E-4</v>
      </c>
      <c r="C100">
        <f>Sheet1!F101/SUM(Sheet1!F:F)</f>
        <v>1.5073861923424781E-4</v>
      </c>
      <c r="D100">
        <f t="shared" si="1"/>
        <v>18.723214338493914</v>
      </c>
    </row>
    <row r="101" spans="1:4" x14ac:dyDescent="0.2">
      <c r="A101" t="s">
        <v>103</v>
      </c>
      <c r="B101">
        <f>Sheet1!D102/SUM(Sheet1!D:D)</f>
        <v>4.4200988207807789E-4</v>
      </c>
      <c r="C101">
        <f>Sheet1!F102/SUM(Sheet1!F:F)</f>
        <v>3.0147723846849563E-4</v>
      </c>
      <c r="D101">
        <f t="shared" si="1"/>
        <v>68.20599509022783</v>
      </c>
    </row>
    <row r="102" spans="1:4" x14ac:dyDescent="0.2">
      <c r="A102" t="s">
        <v>104</v>
      </c>
      <c r="B102">
        <f>Sheet1!D103/SUM(Sheet1!D:D)</f>
        <v>1.9732584021342763E-3</v>
      </c>
      <c r="C102">
        <f>Sheet1!F103/SUM(Sheet1!F:F)</f>
        <v>1.5073861923424782E-3</v>
      </c>
      <c r="D102">
        <f t="shared" si="1"/>
        <v>76.390714501055186</v>
      </c>
    </row>
    <row r="103" spans="1:4" x14ac:dyDescent="0.2">
      <c r="A103" t="s">
        <v>105</v>
      </c>
      <c r="B103">
        <f>Sheet1!D104/SUM(Sheet1!D:D)</f>
        <v>2.3268663077967384E-2</v>
      </c>
      <c r="C103">
        <f>Sheet1!F104/SUM(Sheet1!F:F)</f>
        <v>1.9897497738920713E-2</v>
      </c>
      <c r="D103">
        <f t="shared" si="1"/>
        <v>85.511993844464754</v>
      </c>
    </row>
    <row r="104" spans="1:4" x14ac:dyDescent="0.2">
      <c r="A104" t="s">
        <v>106</v>
      </c>
      <c r="B104">
        <f>Sheet1!D105/SUM(Sheet1!D:D)</f>
        <v>3.1729995106319162E-3</v>
      </c>
      <c r="C104">
        <f>Sheet1!F105/SUM(Sheet1!F:F)</f>
        <v>6.0295447693699128E-3</v>
      </c>
      <c r="D104">
        <f t="shared" si="1"/>
        <v>190.02665298769944</v>
      </c>
    </row>
    <row r="105" spans="1:4" x14ac:dyDescent="0.2">
      <c r="A105" t="s">
        <v>107</v>
      </c>
      <c r="B105">
        <f>Sheet1!D106/SUM(Sheet1!D:D)</f>
        <v>1.1602759404549544E-2</v>
      </c>
      <c r="C105">
        <f>Sheet1!F106/SUM(Sheet1!F:F)</f>
        <v>1.5224600542659028E-2</v>
      </c>
      <c r="D105">
        <f t="shared" si="1"/>
        <v>131.21534293548592</v>
      </c>
    </row>
    <row r="106" spans="1:4" x14ac:dyDescent="0.2">
      <c r="A106" t="s">
        <v>108</v>
      </c>
      <c r="B106">
        <f>Sheet1!D107/SUM(Sheet1!D:D)</f>
        <v>2.8983219410548249E-2</v>
      </c>
      <c r="C106">
        <f>Sheet1!F107/SUM(Sheet1!F:F)</f>
        <v>2.0500452215857702E-2</v>
      </c>
      <c r="D106">
        <f t="shared" si="1"/>
        <v>70.732143056532564</v>
      </c>
    </row>
    <row r="107" spans="1:4" x14ac:dyDescent="0.2">
      <c r="A107" t="s">
        <v>109</v>
      </c>
      <c r="B107">
        <f>Sheet1!D108/SUM(Sheet1!D:D)</f>
        <v>0.2375013812808815</v>
      </c>
      <c r="C107">
        <f>Sheet1!F108/SUM(Sheet1!F:F)</f>
        <v>0.45884835694905035</v>
      </c>
      <c r="D107">
        <f t="shared" si="1"/>
        <v>193.19818456398465</v>
      </c>
    </row>
    <row r="108" spans="1:4" x14ac:dyDescent="0.2">
      <c r="A108" t="s">
        <v>110</v>
      </c>
      <c r="B108">
        <f>Sheet1!D109/SUM(Sheet1!D:D)</f>
        <v>1.420746049536679E-4</v>
      </c>
      <c r="C108">
        <f>Sheet1!F109/SUM(Sheet1!F:F)</f>
        <v>1.5073861923424781E-4</v>
      </c>
      <c r="D108">
        <f t="shared" si="1"/>
        <v>106.09821458479884</v>
      </c>
    </row>
    <row r="109" spans="1:4" x14ac:dyDescent="0.2">
      <c r="A109" t="s">
        <v>111</v>
      </c>
      <c r="B109">
        <f>Sheet1!D110/SUM(Sheet1!D:D)</f>
        <v>1.8943280660489053E-4</v>
      </c>
      <c r="C109">
        <f>Sheet1!F110/SUM(Sheet1!F:F)</f>
        <v>0</v>
      </c>
      <c r="D109">
        <f t="shared" si="1"/>
        <v>0</v>
      </c>
    </row>
    <row r="110" spans="1:4" x14ac:dyDescent="0.2">
      <c r="A110" t="s">
        <v>112</v>
      </c>
      <c r="B110">
        <f>Sheet1!D111/SUM(Sheet1!D:D)</f>
        <v>2.3679100825611315E-3</v>
      </c>
      <c r="C110">
        <f>Sheet1!F111/SUM(Sheet1!F:F)</f>
        <v>4.5221585770274342E-4</v>
      </c>
      <c r="D110">
        <f t="shared" si="1"/>
        <v>19.097678625263793</v>
      </c>
    </row>
    <row r="111" spans="1:4" x14ac:dyDescent="0.2">
      <c r="A111" t="s">
        <v>113</v>
      </c>
      <c r="B111">
        <f>Sheet1!D112/SUM(Sheet1!D:D)</f>
        <v>9.4716403302445265E-5</v>
      </c>
      <c r="C111">
        <f>Sheet1!F112/SUM(Sheet1!F:F)</f>
        <v>0</v>
      </c>
      <c r="D111">
        <f t="shared" si="1"/>
        <v>0</v>
      </c>
    </row>
    <row r="112" spans="1:4" x14ac:dyDescent="0.2">
      <c r="A112" t="s">
        <v>114</v>
      </c>
      <c r="B112">
        <f>Sheet1!D113/SUM(Sheet1!D:D)</f>
        <v>2.036402671002573E-3</v>
      </c>
      <c r="C112">
        <f>Sheet1!F113/SUM(Sheet1!F:F)</f>
        <v>1.5073861923424782E-3</v>
      </c>
      <c r="D112">
        <f t="shared" si="1"/>
        <v>74.022010175441068</v>
      </c>
    </row>
    <row r="113" spans="1:4" x14ac:dyDescent="0.2">
      <c r="A113" t="s">
        <v>115</v>
      </c>
      <c r="B113">
        <f>Sheet1!D114/SUM(Sheet1!D:D)</f>
        <v>1.1365968396293432E-3</v>
      </c>
      <c r="C113">
        <f>Sheet1!F114/SUM(Sheet1!F:F)</f>
        <v>1.5073861923424781E-4</v>
      </c>
      <c r="D113">
        <f t="shared" si="1"/>
        <v>13.262276823099855</v>
      </c>
    </row>
    <row r="114" spans="1:4" x14ac:dyDescent="0.2">
      <c r="A114" t="s">
        <v>116</v>
      </c>
      <c r="B114">
        <f>Sheet1!D115/SUM(Sheet1!D:D)</f>
        <v>1.4207460495366789E-3</v>
      </c>
      <c r="C114">
        <f>Sheet1!F115/SUM(Sheet1!F:F)</f>
        <v>1.0551703346397348E-3</v>
      </c>
      <c r="D114">
        <f t="shared" si="1"/>
        <v>74.268750209359197</v>
      </c>
    </row>
    <row r="115" spans="1:4" x14ac:dyDescent="0.2">
      <c r="A115" t="s">
        <v>117</v>
      </c>
      <c r="B115">
        <f>Sheet1!D116/SUM(Sheet1!D:D)</f>
        <v>5.0673275766808211E-3</v>
      </c>
      <c r="C115">
        <f>Sheet1!F116/SUM(Sheet1!F:F)</f>
        <v>3.4669882423876996E-3</v>
      </c>
      <c r="D115">
        <f t="shared" si="1"/>
        <v>68.418474825711399</v>
      </c>
    </row>
    <row r="116" spans="1:4" x14ac:dyDescent="0.2">
      <c r="A116" t="s">
        <v>118</v>
      </c>
      <c r="B116">
        <f>Sheet1!D117/SUM(Sheet1!D:D)</f>
        <v>1.578606721707421E-5</v>
      </c>
      <c r="C116">
        <f>Sheet1!F117/SUM(Sheet1!F:F)</f>
        <v>0</v>
      </c>
      <c r="D116">
        <f t="shared" si="1"/>
        <v>0</v>
      </c>
    </row>
    <row r="117" spans="1:4" x14ac:dyDescent="0.2">
      <c r="A117" t="s">
        <v>119</v>
      </c>
      <c r="B117">
        <f>Sheet1!D118/SUM(Sheet1!D:D)</f>
        <v>8.050894280707847E-4</v>
      </c>
      <c r="C117">
        <f>Sheet1!F118/SUM(Sheet1!F:F)</f>
        <v>4.5221585770274342E-4</v>
      </c>
      <c r="D117">
        <f t="shared" si="1"/>
        <v>56.169643015481739</v>
      </c>
    </row>
    <row r="118" spans="1:4" x14ac:dyDescent="0.2">
      <c r="A118" t="s">
        <v>120</v>
      </c>
      <c r="B118">
        <f>Sheet1!D119/SUM(Sheet1!D:D)</f>
        <v>4.7358201651222633E-5</v>
      </c>
      <c r="C118">
        <f>Sheet1!F119/SUM(Sheet1!F:F)</f>
        <v>0</v>
      </c>
      <c r="D118">
        <f t="shared" si="1"/>
        <v>0</v>
      </c>
    </row>
    <row r="119" spans="1:4" x14ac:dyDescent="0.2">
      <c r="A119" t="s">
        <v>121</v>
      </c>
      <c r="B119">
        <f>Sheet1!D120/SUM(Sheet1!D:D)</f>
        <v>6.3459990212638324E-3</v>
      </c>
      <c r="C119">
        <f>Sheet1!F120/SUM(Sheet1!F:F)</f>
        <v>3.7684654808561955E-3</v>
      </c>
      <c r="D119">
        <f t="shared" si="1"/>
        <v>59.383329058656074</v>
      </c>
    </row>
    <row r="120" spans="1:4" x14ac:dyDescent="0.2">
      <c r="A120" t="s">
        <v>122</v>
      </c>
      <c r="B120">
        <f>Sheet1!D121/SUM(Sheet1!D:D)</f>
        <v>4.6411037618198179E-3</v>
      </c>
      <c r="C120">
        <f>Sheet1!F121/SUM(Sheet1!F:F)</f>
        <v>1.2059089538739825E-3</v>
      </c>
      <c r="D120">
        <f t="shared" si="1"/>
        <v>25.983236224848699</v>
      </c>
    </row>
    <row r="121" spans="1:4" x14ac:dyDescent="0.2">
      <c r="A121" t="s">
        <v>123</v>
      </c>
      <c r="B121">
        <f>Sheet1!D122/SUM(Sheet1!D:D)</f>
        <v>9.0769886498176713E-3</v>
      </c>
      <c r="C121">
        <f>Sheet1!F122/SUM(Sheet1!F:F)</f>
        <v>4.9743744347301782E-3</v>
      </c>
      <c r="D121">
        <f t="shared" si="1"/>
        <v>54.802034315974367</v>
      </c>
    </row>
    <row r="122" spans="1:4" x14ac:dyDescent="0.2">
      <c r="A122" t="s">
        <v>124</v>
      </c>
      <c r="B122">
        <f>Sheet1!D123/SUM(Sheet1!D:D)</f>
        <v>6.6459342983882421E-3</v>
      </c>
      <c r="C122">
        <f>Sheet1!F123/SUM(Sheet1!F:F)</f>
        <v>2.8640337654507087E-3</v>
      </c>
      <c r="D122">
        <f t="shared" si="1"/>
        <v>43.094524213778165</v>
      </c>
    </row>
    <row r="123" spans="1:4" x14ac:dyDescent="0.2">
      <c r="A123" t="s">
        <v>125</v>
      </c>
      <c r="B123">
        <f>Sheet1!D124/SUM(Sheet1!D:D)</f>
        <v>7.1037302476833944E-4</v>
      </c>
      <c r="C123">
        <f>Sheet1!F124/SUM(Sheet1!F:F)</f>
        <v>6.0295447693699126E-4</v>
      </c>
      <c r="D123">
        <f t="shared" si="1"/>
        <v>84.878571667839083</v>
      </c>
    </row>
    <row r="124" spans="1:4" x14ac:dyDescent="0.2">
      <c r="A124" t="s">
        <v>126</v>
      </c>
      <c r="B124">
        <f>Sheet1!D125/SUM(Sheet1!D:D)</f>
        <v>1.1050247051951947E-4</v>
      </c>
      <c r="C124">
        <f>Sheet1!F125/SUM(Sheet1!F:F)</f>
        <v>0</v>
      </c>
      <c r="D124">
        <f t="shared" si="1"/>
        <v>0</v>
      </c>
    </row>
    <row r="125" spans="1:4" x14ac:dyDescent="0.2">
      <c r="A125" t="s">
        <v>127</v>
      </c>
      <c r="B125">
        <f>Sheet1!D126/SUM(Sheet1!D:D)</f>
        <v>9.6295010024152685E-4</v>
      </c>
      <c r="C125">
        <f>Sheet1!F126/SUM(Sheet1!F:F)</f>
        <v>7.536930961712391E-4</v>
      </c>
      <c r="D125">
        <f t="shared" si="1"/>
        <v>78.269174693704073</v>
      </c>
    </row>
    <row r="126" spans="1:4" x14ac:dyDescent="0.2">
      <c r="A126" t="s">
        <v>128</v>
      </c>
      <c r="B126">
        <f>Sheet1!D127/SUM(Sheet1!D:D)</f>
        <v>9.4716403302445265E-5</v>
      </c>
      <c r="C126">
        <f>Sheet1!F127/SUM(Sheet1!F:F)</f>
        <v>0</v>
      </c>
      <c r="D126">
        <f t="shared" si="1"/>
        <v>0</v>
      </c>
    </row>
    <row r="127" spans="1:4" x14ac:dyDescent="0.2">
      <c r="A127" t="s">
        <v>129</v>
      </c>
      <c r="B127">
        <f>Sheet1!D128/SUM(Sheet1!D:D)</f>
        <v>1.1681689740634916E-3</v>
      </c>
      <c r="C127">
        <f>Sheet1!F128/SUM(Sheet1!F:F)</f>
        <v>1.6581248115767259E-3</v>
      </c>
      <c r="D127">
        <f t="shared" si="1"/>
        <v>141.94220599858224</v>
      </c>
    </row>
    <row r="128" spans="1:4" x14ac:dyDescent="0.2">
      <c r="A128" t="s">
        <v>130</v>
      </c>
      <c r="B128">
        <f>Sheet1!D129/SUM(Sheet1!D:D)</f>
        <v>7.8930336085371045E-5</v>
      </c>
      <c r="C128">
        <f>Sheet1!F129/SUM(Sheet1!F:F)</f>
        <v>1.5073861923424781E-4</v>
      </c>
      <c r="D128">
        <f t="shared" si="1"/>
        <v>190.97678625263794</v>
      </c>
    </row>
    <row r="129" spans="1:4" x14ac:dyDescent="0.2">
      <c r="A129" t="s">
        <v>131</v>
      </c>
      <c r="B129">
        <f>Sheet1!D130/SUM(Sheet1!D:D)</f>
        <v>6.2039244163101647E-3</v>
      </c>
      <c r="C129">
        <f>Sheet1!F130/SUM(Sheet1!F:F)</f>
        <v>4.2206813385589391E-3</v>
      </c>
      <c r="D129">
        <f t="shared" si="1"/>
        <v>68.032442939871018</v>
      </c>
    </row>
    <row r="130" spans="1:4" x14ac:dyDescent="0.2">
      <c r="A130" t="s">
        <v>132</v>
      </c>
      <c r="B130">
        <f>Sheet1!D131/SUM(Sheet1!D:D)</f>
        <v>1.2628853773659368E-4</v>
      </c>
      <c r="C130">
        <f>Sheet1!F131/SUM(Sheet1!F:F)</f>
        <v>0</v>
      </c>
      <c r="D130">
        <f t="shared" si="1"/>
        <v>0</v>
      </c>
    </row>
    <row r="131" spans="1:4" x14ac:dyDescent="0.2">
      <c r="A131" t="s">
        <v>133</v>
      </c>
      <c r="B131">
        <f>Sheet1!D132/SUM(Sheet1!D:D)</f>
        <v>0</v>
      </c>
      <c r="C131">
        <f>Sheet1!F132/SUM(Sheet1!F:F)</f>
        <v>0</v>
      </c>
      <c r="D131" t="e">
        <f t="shared" ref="D131:D164" si="2">C131/B131 * 100</f>
        <v>#DIV/0!</v>
      </c>
    </row>
    <row r="132" spans="1:4" x14ac:dyDescent="0.2">
      <c r="A132" t="s">
        <v>134</v>
      </c>
      <c r="B132">
        <f>Sheet1!D133/SUM(Sheet1!D:D)</f>
        <v>1.2944575118000853E-3</v>
      </c>
      <c r="C132">
        <f>Sheet1!F133/SUM(Sheet1!F:F)</f>
        <v>3.0147723846849563E-4</v>
      </c>
      <c r="D132">
        <f t="shared" si="2"/>
        <v>23.289851982029013</v>
      </c>
    </row>
    <row r="133" spans="1:4" x14ac:dyDescent="0.2">
      <c r="A133" t="s">
        <v>135</v>
      </c>
      <c r="B133">
        <f>Sheet1!D134/SUM(Sheet1!D:D)</f>
        <v>6.7880089033419105E-4</v>
      </c>
      <c r="C133">
        <f>Sheet1!F134/SUM(Sheet1!F:F)</f>
        <v>1.5073861923424781E-4</v>
      </c>
      <c r="D133">
        <f t="shared" si="2"/>
        <v>22.206603052632317</v>
      </c>
    </row>
    <row r="134" spans="1:4" x14ac:dyDescent="0.2">
      <c r="A134" t="s">
        <v>136</v>
      </c>
      <c r="B134">
        <f>Sheet1!D135/SUM(Sheet1!D:D)</f>
        <v>3.8675864681831816E-3</v>
      </c>
      <c r="C134">
        <f>Sheet1!F135/SUM(Sheet1!F:F)</f>
        <v>7.536930961712391E-4</v>
      </c>
      <c r="D134">
        <f t="shared" si="2"/>
        <v>19.487427168636522</v>
      </c>
    </row>
    <row r="135" spans="1:4" x14ac:dyDescent="0.2">
      <c r="A135" t="s">
        <v>137</v>
      </c>
      <c r="B135">
        <f>Sheet1!D136/SUM(Sheet1!D:D)</f>
        <v>1.0260943691098236E-3</v>
      </c>
      <c r="C135">
        <f>Sheet1!F136/SUM(Sheet1!F:F)</f>
        <v>4.5221585770274342E-4</v>
      </c>
      <c r="D135">
        <f t="shared" si="2"/>
        <v>44.071566058301059</v>
      </c>
    </row>
    <row r="136" spans="1:4" x14ac:dyDescent="0.2">
      <c r="A136" t="s">
        <v>138</v>
      </c>
      <c r="B136">
        <f>Sheet1!D137/SUM(Sheet1!D:D)</f>
        <v>1.2628853773659368E-4</v>
      </c>
      <c r="C136">
        <f>Sheet1!F137/SUM(Sheet1!F:F)</f>
        <v>0</v>
      </c>
      <c r="D136">
        <f t="shared" si="2"/>
        <v>0</v>
      </c>
    </row>
    <row r="137" spans="1:4" x14ac:dyDescent="0.2">
      <c r="A137" t="s">
        <v>139</v>
      </c>
      <c r="B137">
        <f>Sheet1!D138/SUM(Sheet1!D:D)</f>
        <v>1.3576017806683821E-3</v>
      </c>
      <c r="C137">
        <f>Sheet1!F138/SUM(Sheet1!F:F)</f>
        <v>3.0147723846849563E-4</v>
      </c>
      <c r="D137">
        <f t="shared" si="2"/>
        <v>22.206603052632317</v>
      </c>
    </row>
    <row r="138" spans="1:4" x14ac:dyDescent="0.2">
      <c r="A138" t="s">
        <v>140</v>
      </c>
      <c r="B138">
        <f>Sheet1!D139/SUM(Sheet1!D:D)</f>
        <v>9.4716403302445265E-5</v>
      </c>
      <c r="C138">
        <f>Sheet1!F139/SUM(Sheet1!F:F)</f>
        <v>1.5073861923424781E-4</v>
      </c>
      <c r="D138">
        <f t="shared" si="2"/>
        <v>159.14732187719827</v>
      </c>
    </row>
    <row r="139" spans="1:4" x14ac:dyDescent="0.2">
      <c r="A139" t="s">
        <v>141</v>
      </c>
      <c r="B139">
        <f>Sheet1!D140/SUM(Sheet1!D:D)</f>
        <v>4.1043774764392945E-4</v>
      </c>
      <c r="C139">
        <f>Sheet1!F140/SUM(Sheet1!F:F)</f>
        <v>0</v>
      </c>
      <c r="D139">
        <f t="shared" si="2"/>
        <v>0</v>
      </c>
    </row>
    <row r="140" spans="1:4" x14ac:dyDescent="0.2">
      <c r="A140" t="s">
        <v>142</v>
      </c>
      <c r="B140">
        <f>Sheet1!D141/SUM(Sheet1!D:D)</f>
        <v>7.8772475413200309E-3</v>
      </c>
      <c r="C140">
        <f>Sheet1!F141/SUM(Sheet1!F:F)</f>
        <v>3.4669882423876996E-3</v>
      </c>
      <c r="D140">
        <f t="shared" si="2"/>
        <v>44.012686210527782</v>
      </c>
    </row>
    <row r="141" spans="1:4" x14ac:dyDescent="0.2">
      <c r="A141" t="s">
        <v>143</v>
      </c>
      <c r="B141">
        <f>Sheet1!D142/SUM(Sheet1!D:D)</f>
        <v>1.4239032629800938E-2</v>
      </c>
      <c r="C141">
        <f>Sheet1!F142/SUM(Sheet1!F:F)</f>
        <v>4.3714199577931864E-3</v>
      </c>
      <c r="D141">
        <f t="shared" si="2"/>
        <v>30.70025943085643</v>
      </c>
    </row>
    <row r="142" spans="1:4" x14ac:dyDescent="0.2">
      <c r="A142" t="s">
        <v>144</v>
      </c>
      <c r="B142">
        <f>Sheet1!D143/SUM(Sheet1!D:D)</f>
        <v>7.8930336085371045E-5</v>
      </c>
      <c r="C142">
        <f>Sheet1!F143/SUM(Sheet1!F:F)</f>
        <v>1.5073861923424781E-4</v>
      </c>
      <c r="D142">
        <f t="shared" si="2"/>
        <v>190.97678625263794</v>
      </c>
    </row>
    <row r="143" spans="1:4" x14ac:dyDescent="0.2">
      <c r="A143" t="s">
        <v>145</v>
      </c>
      <c r="B143">
        <f>Sheet1!D144/SUM(Sheet1!D:D)</f>
        <v>9.3137796580737846E-4</v>
      </c>
      <c r="C143">
        <f>Sheet1!F144/SUM(Sheet1!F:F)</f>
        <v>1.5073861923424781E-4</v>
      </c>
      <c r="D143">
        <f t="shared" si="2"/>
        <v>16.184473411240504</v>
      </c>
    </row>
    <row r="144" spans="1:4" x14ac:dyDescent="0.2">
      <c r="A144" t="s">
        <v>146</v>
      </c>
      <c r="B144">
        <f>Sheet1!D145/SUM(Sheet1!D:D)</f>
        <v>5.8882030719686809E-3</v>
      </c>
      <c r="C144">
        <f>Sheet1!F145/SUM(Sheet1!F:F)</f>
        <v>1.9596020500452214E-3</v>
      </c>
      <c r="D144">
        <f t="shared" si="2"/>
        <v>33.280137014534752</v>
      </c>
    </row>
    <row r="145" spans="1:4" x14ac:dyDescent="0.2">
      <c r="A145" t="s">
        <v>147</v>
      </c>
      <c r="B145">
        <f>Sheet1!D146/SUM(Sheet1!D:D)</f>
        <v>1.1050247051951947E-4</v>
      </c>
      <c r="C145">
        <f>Sheet1!F146/SUM(Sheet1!F:F)</f>
        <v>0</v>
      </c>
      <c r="D145">
        <f t="shared" si="2"/>
        <v>0</v>
      </c>
    </row>
    <row r="146" spans="1:4" x14ac:dyDescent="0.2">
      <c r="A146" t="s">
        <v>148</v>
      </c>
      <c r="B146">
        <f>Sheet1!D147/SUM(Sheet1!D:D)</f>
        <v>9.3769239269420809E-3</v>
      </c>
      <c r="C146">
        <f>Sheet1!F147/SUM(Sheet1!F:F)</f>
        <v>5.426590292432921E-3</v>
      </c>
      <c r="D146">
        <f t="shared" si="2"/>
        <v>57.871753409890282</v>
      </c>
    </row>
    <row r="147" spans="1:4" x14ac:dyDescent="0.2">
      <c r="A147" t="s">
        <v>149</v>
      </c>
      <c r="B147">
        <f>Sheet1!D148/SUM(Sheet1!D:D)</f>
        <v>2.5731289563830962E-2</v>
      </c>
      <c r="C147">
        <f>Sheet1!F148/SUM(Sheet1!F:F)</f>
        <v>1.7787157069641242E-2</v>
      </c>
      <c r="D147">
        <f t="shared" si="2"/>
        <v>69.126566803102079</v>
      </c>
    </row>
    <row r="148" spans="1:4" x14ac:dyDescent="0.2">
      <c r="A148" t="s">
        <v>150</v>
      </c>
      <c r="B148">
        <f>Sheet1!D149/SUM(Sheet1!D:D)</f>
        <v>3.2677159139343614E-3</v>
      </c>
      <c r="C148">
        <f>Sheet1!F149/SUM(Sheet1!F:F)</f>
        <v>9.0443171540548683E-4</v>
      </c>
      <c r="D148">
        <f t="shared" si="2"/>
        <v>27.677795109077959</v>
      </c>
    </row>
    <row r="149" spans="1:4" x14ac:dyDescent="0.2">
      <c r="A149" t="s">
        <v>151</v>
      </c>
      <c r="B149">
        <f>Sheet1!D150/SUM(Sheet1!D:D)</f>
        <v>1.2628853773659368E-4</v>
      </c>
      <c r="C149">
        <f>Sheet1!F150/SUM(Sheet1!F:F)</f>
        <v>0</v>
      </c>
      <c r="D149">
        <f t="shared" si="2"/>
        <v>0</v>
      </c>
    </row>
    <row r="150" spans="1:4" x14ac:dyDescent="0.2">
      <c r="A150" t="s">
        <v>152</v>
      </c>
      <c r="B150">
        <f>Sheet1!D151/SUM(Sheet1!D:D)</f>
        <v>2.1942633431733154E-3</v>
      </c>
      <c r="C150">
        <f>Sheet1!F151/SUM(Sheet1!F:F)</f>
        <v>1.0551703346397348E-3</v>
      </c>
      <c r="D150">
        <f t="shared" si="2"/>
        <v>48.087679991671422</v>
      </c>
    </row>
    <row r="151" spans="1:4" x14ac:dyDescent="0.2">
      <c r="A151" t="s">
        <v>153</v>
      </c>
      <c r="B151">
        <f>Sheet1!D152/SUM(Sheet1!D:D)</f>
        <v>4.7358201651222633E-5</v>
      </c>
      <c r="C151">
        <f>Sheet1!F152/SUM(Sheet1!F:F)</f>
        <v>0</v>
      </c>
      <c r="D151">
        <f t="shared" si="2"/>
        <v>0</v>
      </c>
    </row>
    <row r="152" spans="1:4" x14ac:dyDescent="0.2">
      <c r="A152" t="s">
        <v>154</v>
      </c>
      <c r="B152">
        <f>Sheet1!D153/SUM(Sheet1!D:D)</f>
        <v>4.7358201651222633E-5</v>
      </c>
      <c r="C152">
        <f>Sheet1!F153/SUM(Sheet1!F:F)</f>
        <v>0</v>
      </c>
      <c r="D152">
        <f t="shared" si="2"/>
        <v>0</v>
      </c>
    </row>
    <row r="153" spans="1:4" x14ac:dyDescent="0.2">
      <c r="A153" t="s">
        <v>155</v>
      </c>
      <c r="B153">
        <f>Sheet1!D154/SUM(Sheet1!D:D)</f>
        <v>1.2628853773659368E-4</v>
      </c>
      <c r="C153">
        <f>Sheet1!F154/SUM(Sheet1!F:F)</f>
        <v>1.5073861923424781E-4</v>
      </c>
      <c r="D153">
        <f t="shared" si="2"/>
        <v>119.36049140789871</v>
      </c>
    </row>
    <row r="154" spans="1:4" x14ac:dyDescent="0.2">
      <c r="A154" t="s">
        <v>156</v>
      </c>
      <c r="B154">
        <f>Sheet1!D155/SUM(Sheet1!D:D)</f>
        <v>2.5889150236001707E-3</v>
      </c>
      <c r="C154">
        <f>Sheet1!F155/SUM(Sheet1!F:F)</f>
        <v>1.5073861923424781E-4</v>
      </c>
      <c r="D154">
        <f t="shared" si="2"/>
        <v>5.8224629955072533</v>
      </c>
    </row>
    <row r="155" spans="1:4" x14ac:dyDescent="0.2">
      <c r="A155" t="s">
        <v>157</v>
      </c>
      <c r="B155">
        <f>Sheet1!D156/SUM(Sheet1!D:D)</f>
        <v>4.1043774764392945E-4</v>
      </c>
      <c r="C155">
        <f>Sheet1!F156/SUM(Sheet1!F:F)</f>
        <v>6.0295447693699126E-4</v>
      </c>
      <c r="D155">
        <f t="shared" si="2"/>
        <v>146.90522019433686</v>
      </c>
    </row>
    <row r="156" spans="1:4" x14ac:dyDescent="0.2">
      <c r="A156" t="s">
        <v>158</v>
      </c>
      <c r="B156">
        <f>Sheet1!D157/SUM(Sheet1!D:D)</f>
        <v>4.404312753563705E-3</v>
      </c>
      <c r="C156">
        <f>Sheet1!F157/SUM(Sheet1!F:F)</f>
        <v>2.8640337654507087E-3</v>
      </c>
      <c r="D156">
        <f t="shared" si="2"/>
        <v>65.027937971328313</v>
      </c>
    </row>
    <row r="157" spans="1:4" x14ac:dyDescent="0.2">
      <c r="A157" t="s">
        <v>159</v>
      </c>
      <c r="B157">
        <f>Sheet1!D158/SUM(Sheet1!D:D)</f>
        <v>2.0521887382196472E-4</v>
      </c>
      <c r="C157">
        <f>Sheet1!F158/SUM(Sheet1!F:F)</f>
        <v>0</v>
      </c>
      <c r="D157">
        <f t="shared" si="2"/>
        <v>0</v>
      </c>
    </row>
    <row r="158" spans="1:4" x14ac:dyDescent="0.2">
      <c r="A158" t="s">
        <v>160</v>
      </c>
      <c r="B158">
        <f>Sheet1!D159/SUM(Sheet1!D:D)</f>
        <v>3.1572134434148419E-5</v>
      </c>
      <c r="C158">
        <f>Sheet1!F159/SUM(Sheet1!F:F)</f>
        <v>1.5073861923424781E-4</v>
      </c>
      <c r="D158">
        <f t="shared" si="2"/>
        <v>477.44196563159483</v>
      </c>
    </row>
    <row r="159" spans="1:4" x14ac:dyDescent="0.2">
      <c r="A159" t="s">
        <v>161</v>
      </c>
      <c r="B159">
        <f>Sheet1!D160/SUM(Sheet1!D:D)</f>
        <v>2.3379165548486906E-2</v>
      </c>
      <c r="C159">
        <f>Sheet1!F160/SUM(Sheet1!F:F)</f>
        <v>9.1950557732891174E-3</v>
      </c>
      <c r="D159">
        <f t="shared" si="2"/>
        <v>39.330128161414294</v>
      </c>
    </row>
    <row r="160" spans="1:4" x14ac:dyDescent="0.2">
      <c r="A160" t="s">
        <v>162</v>
      </c>
      <c r="B160">
        <f>Sheet1!D161/SUM(Sheet1!D:D)</f>
        <v>5.0515415094637471E-4</v>
      </c>
      <c r="C160">
        <f>Sheet1!F161/SUM(Sheet1!F:F)</f>
        <v>4.5221585770274342E-4</v>
      </c>
      <c r="D160">
        <f t="shared" si="2"/>
        <v>89.520368555924023</v>
      </c>
    </row>
    <row r="161" spans="1:4" x14ac:dyDescent="0.2">
      <c r="A161" t="s">
        <v>163</v>
      </c>
      <c r="B161">
        <f>Sheet1!D162/SUM(Sheet1!D:D)</f>
        <v>4.2622381486100369E-4</v>
      </c>
      <c r="C161">
        <f>Sheet1!F162/SUM(Sheet1!F:F)</f>
        <v>0</v>
      </c>
      <c r="D161">
        <f t="shared" si="2"/>
        <v>0</v>
      </c>
    </row>
    <row r="162" spans="1:4" x14ac:dyDescent="0.2">
      <c r="A162" t="s">
        <v>164</v>
      </c>
      <c r="B162">
        <f>Sheet1!D163/SUM(Sheet1!D:D)</f>
        <v>0</v>
      </c>
      <c r="C162">
        <f>Sheet1!F163/SUM(Sheet1!F:F)</f>
        <v>0</v>
      </c>
      <c r="D162" t="e">
        <f t="shared" si="2"/>
        <v>#DIV/0!</v>
      </c>
    </row>
    <row r="163" spans="1:4" x14ac:dyDescent="0.2">
      <c r="A163" t="s">
        <v>165</v>
      </c>
      <c r="B163">
        <f>Sheet1!D164/SUM(Sheet1!D:D)</f>
        <v>4.2622381486100369E-4</v>
      </c>
      <c r="C163">
        <f>Sheet1!F164/SUM(Sheet1!F:F)</f>
        <v>0</v>
      </c>
      <c r="D163">
        <f t="shared" si="2"/>
        <v>0</v>
      </c>
    </row>
    <row r="164" spans="1:4" x14ac:dyDescent="0.2">
      <c r="A164" t="s">
        <v>166</v>
      </c>
      <c r="B164">
        <f>Sheet1!D165/SUM(Sheet1!D:D)</f>
        <v>9.3137796580737846E-4</v>
      </c>
      <c r="C164">
        <f>Sheet1!F165/SUM(Sheet1!F:F)</f>
        <v>6.0295447693699126E-4</v>
      </c>
      <c r="D164">
        <f t="shared" si="2"/>
        <v>64.737893644962014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 Balance Estimates</vt:lpstr>
      <vt:lpstr>Group 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2020-04-21T00:09:42Z</dcterms:created>
  <dcterms:modified xsi:type="dcterms:W3CDTF">2020-06-06T02:40:03Z</dcterms:modified>
</cp:coreProperties>
</file>