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essional Career\INGENIERÍA MECATRÓNICA\PROYECTO FINAL DE GRADUACIÓN\4-REPOSITORIES\Drive\Chassis\"/>
    </mc:Choice>
  </mc:AlternateContent>
  <xr:revisionPtr revIDLastSave="0" documentId="13_ncr:1_{1510EB66-56D9-441B-81E7-C40E18179C55}" xr6:coauthVersionLast="47" xr6:coauthVersionMax="47" xr10:uidLastSave="{00000000-0000-0000-0000-000000000000}"/>
  <bookViews>
    <workbookView xWindow="-120" yWindow="-120" windowWidth="29040" windowHeight="15720" xr2:uid="{1A99DD6B-DD68-4FF9-8974-30AE8D1B46E0}"/>
  </bookViews>
  <sheets>
    <sheet name="Mate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D8" i="2"/>
  <c r="F3" i="2"/>
  <c r="G28" i="2"/>
  <c r="D28" i="2"/>
  <c r="E28" i="2" s="1"/>
  <c r="C27" i="2"/>
  <c r="G27" i="2" s="1"/>
  <c r="F26" i="2"/>
  <c r="G26" i="2" s="1"/>
  <c r="E26" i="2"/>
  <c r="G25" i="2"/>
  <c r="E25" i="2"/>
  <c r="G24" i="2"/>
  <c r="E24" i="2"/>
  <c r="G23" i="2"/>
  <c r="E23" i="2"/>
  <c r="F22" i="2"/>
  <c r="G22" i="2" s="1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2" i="2"/>
  <c r="E12" i="2"/>
  <c r="G11" i="2"/>
  <c r="E11" i="2"/>
  <c r="G10" i="2"/>
  <c r="E10" i="2"/>
  <c r="D9" i="2"/>
  <c r="E9" i="2" s="1"/>
  <c r="E7" i="2"/>
  <c r="E6" i="2"/>
  <c r="E5" i="2"/>
  <c r="E4" i="2"/>
  <c r="G3" i="2"/>
  <c r="E3" i="2"/>
  <c r="G29" i="2" l="1"/>
  <c r="E27" i="2"/>
  <c r="E29" i="2" s="1"/>
</calcChain>
</file>

<file path=xl/sharedStrings.xml><?xml version="1.0" encoding="utf-8"?>
<sst xmlns="http://schemas.openxmlformats.org/spreadsheetml/2006/main" count="36" uniqueCount="36">
  <si>
    <t>Elemento</t>
  </si>
  <si>
    <t>Cantidad</t>
  </si>
  <si>
    <t>Peso Unitario</t>
  </si>
  <si>
    <t xml:space="preserve">Peso Total </t>
  </si>
  <si>
    <t>Precio Unitario</t>
  </si>
  <si>
    <t xml:space="preserve">Precio Total </t>
  </si>
  <si>
    <t>Malla PVC para filtrado de polvo</t>
  </si>
  <si>
    <t>Convertidor AC-DC Mean Well IRM-60-24ST</t>
  </si>
  <si>
    <t xml:space="preserve">Conector de alimentación AC IEC320 </t>
  </si>
  <si>
    <t>Conector banana hembra NB-418 rojo</t>
  </si>
  <si>
    <t>Conector banana hembra NB-418 negro</t>
  </si>
  <si>
    <t>Conector apilable de 6 pines de 2.54 mm</t>
  </si>
  <si>
    <t>Interruptor rocker KCD3</t>
  </si>
  <si>
    <t xml:space="preserve">Interruptor rotatorio LA38-20X3 </t>
  </si>
  <si>
    <t xml:space="preserve">Conector USB hembra-hembra </t>
  </si>
  <si>
    <t>Cable MicroUSB 80 cm</t>
  </si>
  <si>
    <t>Cable MiniUSB 80 cm</t>
  </si>
  <si>
    <t>Soporte interior de 90° de 3 vías con roscado M4</t>
  </si>
  <si>
    <t xml:space="preserve">Separador hexagonal M3 macho x hembra 15 mm </t>
  </si>
  <si>
    <t>Tornillo M2 x 14 mm</t>
  </si>
  <si>
    <t>Tornillo M3 x 12 mm</t>
  </si>
  <si>
    <t>Tornillo M3 x 18 mm</t>
  </si>
  <si>
    <t>Tornillo M4 x 12 mm</t>
  </si>
  <si>
    <t>Tuerca M2</t>
  </si>
  <si>
    <t>Tuerca M3</t>
  </si>
  <si>
    <t>Arandela M3</t>
  </si>
  <si>
    <t>Total (kg)</t>
  </si>
  <si>
    <t>Total ($)</t>
  </si>
  <si>
    <r>
      <rPr>
        <b/>
        <sz val="11"/>
        <color theme="1"/>
        <rFont val="CMU Serif"/>
      </rPr>
      <t>Nota:</t>
    </r>
    <r>
      <rPr>
        <sz val="11"/>
        <color theme="1"/>
        <rFont val="CMU Serif"/>
      </rPr>
      <t xml:space="preserve"> el catálogo en línea de MicroJPM y CRCibernética en tornillos/tuercas/arandelas es muy reducido. 
En Tornillos Toyman Cartago probablemente se encuentre todo lo que se necesita y más barato:</t>
    </r>
  </si>
  <si>
    <t xml:space="preserve">https://maps.app.goo.gl/YtZ4RZrFzbNQJieW9 </t>
  </si>
  <si>
    <t>Panel frontal (acrílico de 6mm)</t>
  </si>
  <si>
    <t>Panel trasero (acrílico de 6mm)</t>
  </si>
  <si>
    <t>Panel lateral (acrílico de 6mm)</t>
  </si>
  <si>
    <t>Panel superior (acrílico de 6mm)</t>
  </si>
  <si>
    <t>Panel inferior (acrílico de 6mm)</t>
  </si>
  <si>
    <t>Anillo espaciador (acrílico de 6mm)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</si>
</sst>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MU Serif"/>
    </font>
    <font>
      <sz val="11"/>
      <color theme="1"/>
      <name val="CMU Serif"/>
    </font>
    <font>
      <u/>
      <sz val="11"/>
      <color theme="10"/>
      <name val="CMU Serif"/>
    </font>
    <font>
      <sz val="11"/>
      <color theme="0"/>
      <name val="Aptos Narrow"/>
      <family val="2"/>
      <scheme val="minor"/>
    </font>
    <font>
      <sz val="11"/>
      <name val="CMU Serif"/>
    </font>
    <font>
      <u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4" fillId="0" borderId="0" xfId="1" applyFon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1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7" fillId="2" borderId="0" xfId="1" applyFont="1" applyFill="1"/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jpm.com/products/ad70325/" TargetMode="External"/><Relationship Id="rId13" Type="http://schemas.openxmlformats.org/officeDocument/2006/relationships/hyperlink" Target="https://www.microjpm.com/products/ad39853/" TargetMode="External"/><Relationship Id="rId18" Type="http://schemas.openxmlformats.org/officeDocument/2006/relationships/hyperlink" Target="https://www.crcibernetica.com/m2-hex-nut-10pcs/" TargetMode="External"/><Relationship Id="rId3" Type="http://schemas.openxmlformats.org/officeDocument/2006/relationships/hyperlink" Target="https://www.microjpm.com/products/jack-tipo-banana-o-phillips/" TargetMode="External"/><Relationship Id="rId21" Type="http://schemas.openxmlformats.org/officeDocument/2006/relationships/hyperlink" Target="https://www.amazon.com/MoKo-400x300mm-Dustproof-Magnetic-Computer/dp/B0BHSS55RM/ref=sr_1_1_sspa?dib=eyJ2IjoiMSJ9.77CVItqXdzKqGwsrzZZ2HVtYy_wwjU4SNDCAkewQOxCY6KLgopN6Pu0XusxFQXY_IXh6JoshntpxxBOR91bfTAXnm07BiY2Jo7vtf57HGywbpfyGHRK1G5FsHAyO-QT_w0TIXxTPQ6z0ZfmR0DUBv5hBKD-nX0cQ3vw6YW4d_380hTNZjgqq3ZEhaJhvcKB-BWEhkYDTRfUc-MNPSHZrjsdLr5LmgGvDljzJabKqzBA.IqMQWppI6aMzxq3VS7y2na6HrTNQH8rXuo71avXW1cA&amp;dib_tag=se&amp;keywords=MESH%2BDUST%2BFILTER%2BSCREW&amp;sr=8-1-spons&amp;sp_csd=d2lkZ2V0TmFtZT1zcF9hdGY&amp;th=1" TargetMode="External"/><Relationship Id="rId7" Type="http://schemas.openxmlformats.org/officeDocument/2006/relationships/hyperlink" Target="https://maps.app.goo.gl/YtZ4RZrFzbNQJieW9" TargetMode="External"/><Relationship Id="rId12" Type="http://schemas.openxmlformats.org/officeDocument/2006/relationships/hyperlink" Target="https://www.crcibernetica.com/3-way-90-degree-inside-bracket-for-2020-extrusion/" TargetMode="External"/><Relationship Id="rId17" Type="http://schemas.openxmlformats.org/officeDocument/2006/relationships/hyperlink" Target="https://www.microjpm.com/products/m4-x-10mm-tornillo-philips/" TargetMode="External"/><Relationship Id="rId2" Type="http://schemas.openxmlformats.org/officeDocument/2006/relationships/hyperlink" Target="https://www.microjpm.com/products/ad53892/" TargetMode="External"/><Relationship Id="rId16" Type="http://schemas.openxmlformats.org/officeDocument/2006/relationships/hyperlink" Target="https://www.microjpm.com/products/ad37035/" TargetMode="External"/><Relationship Id="rId20" Type="http://schemas.openxmlformats.org/officeDocument/2006/relationships/hyperlink" Target="https://www.mayzapcr.com/arandela-plana-metrica-inoxidable/" TargetMode="External"/><Relationship Id="rId1" Type="http://schemas.openxmlformats.org/officeDocument/2006/relationships/hyperlink" Target="https://www.mouser.co.cr/ProductDetail/MEAN-WELL/IRM-60-24ST?qs=yID0DEbBT%252Bl6uGk%2FETyecw%3D%3D" TargetMode="External"/><Relationship Id="rId6" Type="http://schemas.openxmlformats.org/officeDocument/2006/relationships/hyperlink" Target="https://www.microjpm.com/products/ad71231/" TargetMode="External"/><Relationship Id="rId11" Type="http://schemas.openxmlformats.org/officeDocument/2006/relationships/hyperlink" Target="https://www.crcibernetica.com/usb-mini-b-cable-80-cm/" TargetMode="External"/><Relationship Id="rId5" Type="http://schemas.openxmlformats.org/officeDocument/2006/relationships/hyperlink" Target="https://www.microjpm.com/products/stackable-header-6-pins-2-54mm/" TargetMode="External"/><Relationship Id="rId15" Type="http://schemas.openxmlformats.org/officeDocument/2006/relationships/hyperlink" Target="https://www.microjpm.com/products/ad37024/" TargetMode="External"/><Relationship Id="rId10" Type="http://schemas.openxmlformats.org/officeDocument/2006/relationships/hyperlink" Target="https://www.crcibernetica.com/usb-microb-cable-80-cm/" TargetMode="External"/><Relationship Id="rId19" Type="http://schemas.openxmlformats.org/officeDocument/2006/relationships/hyperlink" Target="https://www.microjpm.com/products/m3-tuerca-3mm-hexagonal-acero-inoxidable/" TargetMode="External"/><Relationship Id="rId4" Type="http://schemas.openxmlformats.org/officeDocument/2006/relationships/hyperlink" Target="https://www.microjpm.com/products/nb-418-rojo-jack-banana-4mm/" TargetMode="External"/><Relationship Id="rId9" Type="http://schemas.openxmlformats.org/officeDocument/2006/relationships/hyperlink" Target="https://www.microjpm.com/products/ad37276/" TargetMode="External"/><Relationship Id="rId14" Type="http://schemas.openxmlformats.org/officeDocument/2006/relationships/hyperlink" Target="https://www.crcibernetica.com/m2-screw-10pcs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77B4-BEB9-426D-A349-FAAB96A85709}">
  <dimension ref="A1:M35"/>
  <sheetViews>
    <sheetView tabSelected="1" zoomScale="130" zoomScaleNormal="130" workbookViewId="0">
      <selection activeCell="J28" sqref="J28"/>
    </sheetView>
  </sheetViews>
  <sheetFormatPr defaultRowHeight="15" x14ac:dyDescent="0.25"/>
  <cols>
    <col min="1" max="1" width="3.28515625" customWidth="1"/>
    <col min="2" max="2" width="50.85546875" customWidth="1"/>
    <col min="3" max="7" width="11.5703125" customWidth="1"/>
    <col min="8" max="8" width="9.140625" customWidth="1"/>
    <col min="10" max="10" width="18.28515625" customWidth="1"/>
  </cols>
  <sheetData>
    <row r="1" spans="1:9" x14ac:dyDescent="0.25">
      <c r="A1" s="20"/>
      <c r="B1" s="20"/>
      <c r="C1" s="20"/>
      <c r="D1" s="20"/>
      <c r="E1" s="20"/>
      <c r="F1" s="20"/>
      <c r="G1" s="20"/>
      <c r="H1" s="20"/>
    </row>
    <row r="2" spans="1:9" s="1" customFormat="1" ht="33" x14ac:dyDescent="0.25">
      <c r="A2" s="2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9"/>
    </row>
    <row r="3" spans="1:9" ht="16.5" x14ac:dyDescent="0.3">
      <c r="A3" s="23"/>
      <c r="B3" s="17" t="s">
        <v>30</v>
      </c>
      <c r="C3" s="3">
        <v>1</v>
      </c>
      <c r="D3" s="4">
        <v>0.21569199999999999</v>
      </c>
      <c r="E3" s="4">
        <f>C3*D3</f>
        <v>0.21569199999999999</v>
      </c>
      <c r="F3" s="14">
        <f>(12000*1.25+10000)/520</f>
        <v>48.07692307692308</v>
      </c>
      <c r="G3" s="14">
        <f>F3</f>
        <v>48.07692307692308</v>
      </c>
      <c r="H3" s="20"/>
    </row>
    <row r="4" spans="1:9" ht="16.5" x14ac:dyDescent="0.3">
      <c r="A4" s="23"/>
      <c r="B4" s="17" t="s">
        <v>31</v>
      </c>
      <c r="C4" s="3">
        <v>1</v>
      </c>
      <c r="D4" s="4">
        <v>0.23791900000000002</v>
      </c>
      <c r="E4" s="4">
        <f t="shared" ref="E4:E28" si="0">C4*D4</f>
        <v>0.23791900000000002</v>
      </c>
      <c r="F4" s="15"/>
      <c r="G4" s="15"/>
      <c r="H4" s="20"/>
    </row>
    <row r="5" spans="1:9" ht="16.5" x14ac:dyDescent="0.3">
      <c r="A5" s="23"/>
      <c r="B5" s="17" t="s">
        <v>32</v>
      </c>
      <c r="C5" s="3">
        <v>2</v>
      </c>
      <c r="D5" s="4">
        <v>0.32994800000000002</v>
      </c>
      <c r="E5" s="4">
        <f t="shared" si="0"/>
        <v>0.65989600000000004</v>
      </c>
      <c r="F5" s="15"/>
      <c r="G5" s="15"/>
      <c r="H5" s="20"/>
      <c r="I5" s="6"/>
    </row>
    <row r="6" spans="1:9" ht="16.5" x14ac:dyDescent="0.3">
      <c r="A6" s="23"/>
      <c r="B6" s="17" t="s">
        <v>33</v>
      </c>
      <c r="C6" s="3">
        <v>1</v>
      </c>
      <c r="D6" s="4">
        <v>0.62521000000000004</v>
      </c>
      <c r="E6" s="4">
        <f t="shared" si="0"/>
        <v>0.62521000000000004</v>
      </c>
      <c r="F6" s="15"/>
      <c r="G6" s="15"/>
      <c r="H6" s="20"/>
    </row>
    <row r="7" spans="1:9" ht="16.5" x14ac:dyDescent="0.3">
      <c r="A7" s="23"/>
      <c r="B7" s="17" t="s">
        <v>34</v>
      </c>
      <c r="C7" s="3">
        <v>1</v>
      </c>
      <c r="D7" s="4">
        <v>0.63895100000000005</v>
      </c>
      <c r="E7" s="4">
        <f t="shared" si="0"/>
        <v>0.63895100000000005</v>
      </c>
      <c r="F7" s="15"/>
      <c r="G7" s="15"/>
      <c r="H7" s="20"/>
    </row>
    <row r="8" spans="1:9" ht="16.5" x14ac:dyDescent="0.3">
      <c r="A8" s="23"/>
      <c r="B8" s="17" t="s">
        <v>35</v>
      </c>
      <c r="C8" s="3">
        <v>4</v>
      </c>
      <c r="D8" s="4">
        <f>0.104/1000</f>
        <v>1.0399999999999999E-4</v>
      </c>
      <c r="E8" s="4">
        <f t="shared" si="0"/>
        <v>4.1599999999999997E-4</v>
      </c>
      <c r="F8" s="16"/>
      <c r="G8" s="16"/>
      <c r="H8" s="20"/>
    </row>
    <row r="9" spans="1:9" ht="16.5" x14ac:dyDescent="0.3">
      <c r="A9" s="23"/>
      <c r="B9" s="18" t="s">
        <v>6</v>
      </c>
      <c r="C9" s="3">
        <v>1</v>
      </c>
      <c r="D9" s="4">
        <f>0.013</f>
        <v>1.2999999999999999E-2</v>
      </c>
      <c r="E9" s="4">
        <f t="shared" si="0"/>
        <v>1.2999999999999999E-2</v>
      </c>
      <c r="F9" s="5">
        <v>10</v>
      </c>
      <c r="G9" s="5">
        <v>10</v>
      </c>
      <c r="H9" s="20"/>
    </row>
    <row r="10" spans="1:9" ht="16.5" x14ac:dyDescent="0.3">
      <c r="A10" s="23"/>
      <c r="B10" s="18" t="s">
        <v>7</v>
      </c>
      <c r="C10" s="3">
        <v>1</v>
      </c>
      <c r="D10" s="4">
        <v>0.20499999999999999</v>
      </c>
      <c r="E10" s="4">
        <f t="shared" si="0"/>
        <v>0.20499999999999999</v>
      </c>
      <c r="F10" s="7">
        <v>27</v>
      </c>
      <c r="G10" s="7">
        <f t="shared" ref="G10:G28" si="1">F10*C10</f>
        <v>27</v>
      </c>
      <c r="H10" s="21"/>
    </row>
    <row r="11" spans="1:9" ht="16.5" x14ac:dyDescent="0.3">
      <c r="A11" s="23"/>
      <c r="B11" s="18" t="s">
        <v>8</v>
      </c>
      <c r="C11" s="3">
        <v>1</v>
      </c>
      <c r="D11" s="4">
        <v>4.2000000000000003E-2</v>
      </c>
      <c r="E11" s="4">
        <f t="shared" si="0"/>
        <v>4.2000000000000003E-2</v>
      </c>
      <c r="F11" s="7">
        <v>1.95</v>
      </c>
      <c r="G11" s="7">
        <f t="shared" si="1"/>
        <v>1.95</v>
      </c>
      <c r="H11" s="21"/>
    </row>
    <row r="12" spans="1:9" ht="16.5" x14ac:dyDescent="0.3">
      <c r="A12" s="23"/>
      <c r="B12" s="18" t="s">
        <v>9</v>
      </c>
      <c r="C12" s="3">
        <v>2</v>
      </c>
      <c r="D12" s="4">
        <v>2E-3</v>
      </c>
      <c r="E12" s="4">
        <f t="shared" si="0"/>
        <v>4.0000000000000001E-3</v>
      </c>
      <c r="F12" s="7">
        <v>1</v>
      </c>
      <c r="G12" s="7">
        <f t="shared" si="1"/>
        <v>2</v>
      </c>
      <c r="H12" s="21"/>
    </row>
    <row r="13" spans="1:9" ht="16.5" x14ac:dyDescent="0.3">
      <c r="A13" s="23"/>
      <c r="B13" s="18" t="s">
        <v>10</v>
      </c>
      <c r="C13" s="3">
        <v>2</v>
      </c>
      <c r="D13" s="4">
        <v>2E-3</v>
      </c>
      <c r="E13" s="4">
        <f t="shared" si="0"/>
        <v>4.0000000000000001E-3</v>
      </c>
      <c r="F13" s="7">
        <v>1</v>
      </c>
      <c r="G13" s="7">
        <f t="shared" si="1"/>
        <v>2</v>
      </c>
      <c r="H13" s="21"/>
    </row>
    <row r="14" spans="1:9" ht="16.5" x14ac:dyDescent="0.3">
      <c r="A14" s="23"/>
      <c r="B14" s="18" t="s">
        <v>11</v>
      </c>
      <c r="C14" s="3">
        <v>1</v>
      </c>
      <c r="D14" s="4">
        <v>1E-3</v>
      </c>
      <c r="E14" s="4">
        <f t="shared" si="0"/>
        <v>1E-3</v>
      </c>
      <c r="F14" s="7">
        <v>0.45</v>
      </c>
      <c r="G14" s="7">
        <f t="shared" si="1"/>
        <v>0.45</v>
      </c>
      <c r="H14" s="21"/>
    </row>
    <row r="15" spans="1:9" ht="16.5" x14ac:dyDescent="0.3">
      <c r="A15" s="23"/>
      <c r="B15" s="18" t="s">
        <v>12</v>
      </c>
      <c r="C15" s="3">
        <v>1</v>
      </c>
      <c r="D15" s="4">
        <v>7.9945655000000001E-3</v>
      </c>
      <c r="E15" s="4">
        <f t="shared" si="0"/>
        <v>7.9945655000000001E-3</v>
      </c>
      <c r="F15" s="7">
        <v>3.5</v>
      </c>
      <c r="G15" s="7">
        <f t="shared" si="1"/>
        <v>3.5</v>
      </c>
      <c r="H15" s="21"/>
    </row>
    <row r="16" spans="1:9" ht="16.5" x14ac:dyDescent="0.3">
      <c r="A16" s="23"/>
      <c r="B16" s="18" t="s">
        <v>13</v>
      </c>
      <c r="C16" s="3">
        <v>1</v>
      </c>
      <c r="D16" s="4">
        <v>3.9972830000000001E-2</v>
      </c>
      <c r="E16" s="4">
        <f t="shared" si="0"/>
        <v>3.9972830000000001E-2</v>
      </c>
      <c r="F16" s="7">
        <v>13.95</v>
      </c>
      <c r="G16" s="7">
        <f t="shared" si="1"/>
        <v>13.95</v>
      </c>
      <c r="H16" s="21"/>
    </row>
    <row r="17" spans="1:8" ht="16.5" x14ac:dyDescent="0.3">
      <c r="A17" s="23"/>
      <c r="B17" s="18" t="s">
        <v>14</v>
      </c>
      <c r="C17" s="3">
        <v>2</v>
      </c>
      <c r="D17" s="4">
        <v>3.2034960000000001E-2</v>
      </c>
      <c r="E17" s="4">
        <f t="shared" si="0"/>
        <v>6.4069920000000002E-2</v>
      </c>
      <c r="F17" s="7">
        <v>3.95</v>
      </c>
      <c r="G17" s="7">
        <f t="shared" si="1"/>
        <v>7.9</v>
      </c>
      <c r="H17" s="21"/>
    </row>
    <row r="18" spans="1:8" ht="16.5" x14ac:dyDescent="0.3">
      <c r="A18" s="23"/>
      <c r="B18" s="18" t="s">
        <v>15</v>
      </c>
      <c r="C18" s="3">
        <v>1</v>
      </c>
      <c r="D18" s="4">
        <v>0.01</v>
      </c>
      <c r="E18" s="4">
        <f t="shared" si="0"/>
        <v>0.01</v>
      </c>
      <c r="F18" s="7">
        <v>4.95</v>
      </c>
      <c r="G18" s="7">
        <f t="shared" si="1"/>
        <v>4.95</v>
      </c>
      <c r="H18" s="21"/>
    </row>
    <row r="19" spans="1:8" ht="16.5" x14ac:dyDescent="0.3">
      <c r="A19" s="23"/>
      <c r="B19" s="18" t="s">
        <v>16</v>
      </c>
      <c r="C19" s="3">
        <v>1</v>
      </c>
      <c r="D19" s="4">
        <v>0.01</v>
      </c>
      <c r="E19" s="4">
        <f t="shared" si="0"/>
        <v>0.01</v>
      </c>
      <c r="F19" s="7">
        <v>4.95</v>
      </c>
      <c r="G19" s="7">
        <f t="shared" si="1"/>
        <v>4.95</v>
      </c>
      <c r="H19" s="21"/>
    </row>
    <row r="20" spans="1:8" ht="16.5" x14ac:dyDescent="0.3">
      <c r="A20" s="23"/>
      <c r="B20" s="18" t="s">
        <v>17</v>
      </c>
      <c r="C20" s="3">
        <v>8</v>
      </c>
      <c r="D20" s="4">
        <v>1.0397999999999999E-2</v>
      </c>
      <c r="E20" s="4">
        <f t="shared" si="0"/>
        <v>8.3183999999999994E-2</v>
      </c>
      <c r="F20" s="7">
        <v>1.95</v>
      </c>
      <c r="G20" s="7">
        <f t="shared" si="1"/>
        <v>15.6</v>
      </c>
      <c r="H20" s="21"/>
    </row>
    <row r="21" spans="1:8" ht="16.5" x14ac:dyDescent="0.3">
      <c r="A21" s="23"/>
      <c r="B21" s="18" t="s">
        <v>18</v>
      </c>
      <c r="C21" s="3">
        <v>18</v>
      </c>
      <c r="D21" s="4">
        <v>3.0339999999999998E-3</v>
      </c>
      <c r="E21" s="4">
        <f t="shared" si="0"/>
        <v>5.4611999999999994E-2</v>
      </c>
      <c r="F21" s="7">
        <v>0.4</v>
      </c>
      <c r="G21" s="7">
        <f t="shared" si="1"/>
        <v>7.2</v>
      </c>
      <c r="H21" s="21"/>
    </row>
    <row r="22" spans="1:8" ht="16.5" x14ac:dyDescent="0.3">
      <c r="A22" s="23"/>
      <c r="B22" s="18" t="s">
        <v>19</v>
      </c>
      <c r="C22" s="3">
        <v>4</v>
      </c>
      <c r="D22" s="4">
        <v>3.86E-4</v>
      </c>
      <c r="E22" s="4">
        <f t="shared" si="0"/>
        <v>1.544E-3</v>
      </c>
      <c r="F22" s="7">
        <f>2/10</f>
        <v>0.2</v>
      </c>
      <c r="G22" s="7">
        <f t="shared" si="1"/>
        <v>0.8</v>
      </c>
      <c r="H22" s="21"/>
    </row>
    <row r="23" spans="1:8" ht="16.5" x14ac:dyDescent="0.3">
      <c r="A23" s="23"/>
      <c r="B23" s="18" t="s">
        <v>20</v>
      </c>
      <c r="C23" s="3">
        <v>18</v>
      </c>
      <c r="D23" s="4">
        <v>9.3600000000000009E-4</v>
      </c>
      <c r="E23" s="4">
        <f t="shared" si="0"/>
        <v>1.6848000000000002E-2</v>
      </c>
      <c r="F23" s="7">
        <v>7.0000000000000007E-2</v>
      </c>
      <c r="G23" s="7">
        <f t="shared" si="1"/>
        <v>1.2600000000000002</v>
      </c>
      <c r="H23" s="21"/>
    </row>
    <row r="24" spans="1:8" ht="16.5" x14ac:dyDescent="0.3">
      <c r="A24" s="23"/>
      <c r="B24" s="18" t="s">
        <v>21</v>
      </c>
      <c r="C24" s="3">
        <v>8</v>
      </c>
      <c r="D24" s="4">
        <v>1.2030000000000001E-3</v>
      </c>
      <c r="E24" s="4">
        <f t="shared" si="0"/>
        <v>9.6240000000000006E-3</v>
      </c>
      <c r="F24" s="7">
        <v>0.08</v>
      </c>
      <c r="G24" s="7">
        <f t="shared" si="1"/>
        <v>0.64</v>
      </c>
      <c r="H24" s="21"/>
    </row>
    <row r="25" spans="1:8" ht="16.5" x14ac:dyDescent="0.3">
      <c r="A25" s="23"/>
      <c r="B25" s="18" t="s">
        <v>22</v>
      </c>
      <c r="C25" s="3">
        <v>32</v>
      </c>
      <c r="D25" s="4">
        <v>1.75E-3</v>
      </c>
      <c r="E25" s="4">
        <f t="shared" si="0"/>
        <v>5.6000000000000001E-2</v>
      </c>
      <c r="F25" s="7">
        <v>0.1</v>
      </c>
      <c r="G25" s="7">
        <f t="shared" si="1"/>
        <v>3.2</v>
      </c>
      <c r="H25" s="21"/>
    </row>
    <row r="26" spans="1:8" ht="16.5" x14ac:dyDescent="0.3">
      <c r="A26" s="23"/>
      <c r="B26" s="18" t="s">
        <v>23</v>
      </c>
      <c r="C26" s="3">
        <v>4</v>
      </c>
      <c r="D26" s="4">
        <v>1.4099999999999998E-4</v>
      </c>
      <c r="E26" s="4">
        <f t="shared" si="0"/>
        <v>5.6399999999999994E-4</v>
      </c>
      <c r="F26" s="7">
        <f>2/10</f>
        <v>0.2</v>
      </c>
      <c r="G26" s="7">
        <f t="shared" si="1"/>
        <v>0.8</v>
      </c>
      <c r="H26" s="21"/>
    </row>
    <row r="27" spans="1:8" ht="16.5" x14ac:dyDescent="0.3">
      <c r="A27" s="23"/>
      <c r="B27" s="18" t="s">
        <v>24</v>
      </c>
      <c r="C27" s="3">
        <f>8+28</f>
        <v>36</v>
      </c>
      <c r="D27" s="4">
        <v>3.8000000000000002E-4</v>
      </c>
      <c r="E27" s="4">
        <f t="shared" si="0"/>
        <v>1.3680000000000001E-2</v>
      </c>
      <c r="F27" s="7">
        <v>0.06</v>
      </c>
      <c r="G27" s="7">
        <f t="shared" si="1"/>
        <v>2.16</v>
      </c>
      <c r="H27" s="21"/>
    </row>
    <row r="28" spans="1:8" ht="16.5" x14ac:dyDescent="0.3">
      <c r="A28" s="23"/>
      <c r="B28" s="18" t="s">
        <v>25</v>
      </c>
      <c r="C28" s="3">
        <v>4</v>
      </c>
      <c r="D28" s="4">
        <f>0.077/1000</f>
        <v>7.7000000000000001E-5</v>
      </c>
      <c r="E28" s="4">
        <f t="shared" si="0"/>
        <v>3.0800000000000001E-4</v>
      </c>
      <c r="F28" s="7">
        <v>0.02</v>
      </c>
      <c r="G28" s="7">
        <f t="shared" si="1"/>
        <v>0.08</v>
      </c>
      <c r="H28" s="20"/>
    </row>
    <row r="29" spans="1:8" ht="17.25" x14ac:dyDescent="0.35">
      <c r="A29" s="23"/>
      <c r="B29" s="11"/>
      <c r="C29" s="12"/>
      <c r="D29" s="8" t="s">
        <v>26</v>
      </c>
      <c r="E29" s="9">
        <f>SUM(E3:E28)</f>
        <v>3.0154853154999994</v>
      </c>
      <c r="F29" s="8" t="s">
        <v>27</v>
      </c>
      <c r="G29" s="9">
        <f>SUM(G3:G28)</f>
        <v>158.46692307692308</v>
      </c>
      <c r="H29" s="20"/>
    </row>
    <row r="30" spans="1:8" x14ac:dyDescent="0.25">
      <c r="A30" s="23"/>
      <c r="B30" s="23"/>
      <c r="C30" s="23"/>
      <c r="D30" s="23"/>
      <c r="E30" s="23"/>
      <c r="F30" s="23"/>
      <c r="G30" s="23"/>
      <c r="H30" s="20"/>
    </row>
    <row r="31" spans="1:8" ht="37.5" customHeight="1" x14ac:dyDescent="0.25">
      <c r="B31" s="13" t="s">
        <v>28</v>
      </c>
      <c r="C31" s="13"/>
      <c r="D31" s="13"/>
      <c r="E31" s="13"/>
      <c r="F31" s="13"/>
      <c r="G31" s="13"/>
    </row>
    <row r="32" spans="1:8" ht="16.5" customHeight="1" x14ac:dyDescent="0.3">
      <c r="B32" s="10" t="s">
        <v>29</v>
      </c>
    </row>
    <row r="35" spans="13:13" x14ac:dyDescent="0.25">
      <c r="M35" s="6"/>
    </row>
  </sheetData>
  <mergeCells count="4">
    <mergeCell ref="B29:C29"/>
    <mergeCell ref="B31:G31"/>
    <mergeCell ref="F3:F8"/>
    <mergeCell ref="G3:G8"/>
  </mergeCells>
  <hyperlinks>
    <hyperlink ref="B10" r:id="rId1" xr:uid="{B9F68D08-E090-4DAC-82A9-92A3DA7BFAFA}"/>
    <hyperlink ref="B11" r:id="rId2" xr:uid="{5B40371F-8273-4F30-8134-C3FE3E0E7671}"/>
    <hyperlink ref="B12" r:id="rId3" xr:uid="{7663724E-1FDC-4577-9601-AFFE08E3FE1E}"/>
    <hyperlink ref="B13" r:id="rId4" xr:uid="{73FBCBA5-D1C5-4E89-B75C-199815E5DBC5}"/>
    <hyperlink ref="B14" r:id="rId5" xr:uid="{52A68761-0B76-49B3-AAC6-C427D6C9135B}"/>
    <hyperlink ref="B15" r:id="rId6" xr:uid="{75E8C7A4-58F4-4B3B-BC63-8838C18C1D2C}"/>
    <hyperlink ref="B32" r:id="rId7" xr:uid="{0E39ACF7-2F2D-41BA-B4E4-B4A3F8540965}"/>
    <hyperlink ref="B16" r:id="rId8" xr:uid="{80E64672-A894-4CDF-93DB-2A38FF083E26}"/>
    <hyperlink ref="B17" r:id="rId9" xr:uid="{3F2A05A6-D0E7-4B4A-8573-33C06ECCA26A}"/>
    <hyperlink ref="B18" r:id="rId10" xr:uid="{C2C9902A-13E5-476F-8E8B-D571EC793E3D}"/>
    <hyperlink ref="B19" r:id="rId11" xr:uid="{562B176B-D794-45F2-A97D-C6E5F065D608}"/>
    <hyperlink ref="B20" r:id="rId12" xr:uid="{A2C299F0-5F07-41E3-8FE4-EE29164EE9E2}"/>
    <hyperlink ref="B21" r:id="rId13" xr:uid="{EDACDBDE-FCC6-4F57-9759-78A8FDA740CC}"/>
    <hyperlink ref="B22" r:id="rId14" xr:uid="{F0F6ABB8-F1D8-4412-AE58-7677C7C7A9BB}"/>
    <hyperlink ref="B23" r:id="rId15" xr:uid="{0B3A32D1-E629-4D29-8845-606ADB216914}"/>
    <hyperlink ref="B24" r:id="rId16" xr:uid="{500B1C7E-623B-48A2-9B9C-B947A64E3A26}"/>
    <hyperlink ref="B25" r:id="rId17" xr:uid="{F9E09022-1470-48BC-A1E3-D4CBBA36DB90}"/>
    <hyperlink ref="B26" r:id="rId18" xr:uid="{501083AE-B7B4-45B7-BB6D-14BAB625FFB4}"/>
    <hyperlink ref="B27" r:id="rId19" xr:uid="{BC0E4601-8BBF-4F39-8F56-04D562C9853A}"/>
    <hyperlink ref="B28" r:id="rId20" xr:uid="{191F5FB9-FC33-402D-B0E3-298D4D2316CD}"/>
    <hyperlink ref="B9" r:id="rId21" xr:uid="{69365B95-2085-4C19-9545-B08AD9DE16F8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Mendoza Solano</dc:creator>
  <cp:lastModifiedBy>Facundo Mendoza Solano</cp:lastModifiedBy>
  <dcterms:created xsi:type="dcterms:W3CDTF">2024-03-01T07:41:36Z</dcterms:created>
  <dcterms:modified xsi:type="dcterms:W3CDTF">2024-03-01T10:34:55Z</dcterms:modified>
</cp:coreProperties>
</file>