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计算机硬件系统设计\计算机硬件系统设计\6.CPU设计实验\"/>
    </mc:Choice>
  </mc:AlternateContent>
  <bookViews>
    <workbookView xWindow="0" yWindow="0" windowWidth="28800" windowHeight="12468"/>
  </bookViews>
  <sheets>
    <sheet name="控制存储器数据自动生成" sheetId="1" r:id="rId1"/>
  </sheets>
  <calcPr calcId="162913"/>
</workbook>
</file>

<file path=xl/calcChain.xml><?xml version="1.0" encoding="utf-8"?>
<calcChain xmlns="http://schemas.openxmlformats.org/spreadsheetml/2006/main">
  <c r="T16" i="1" l="1"/>
  <c r="U16" i="1" s="1"/>
  <c r="V16" i="1" s="1"/>
  <c r="C16" i="1"/>
  <c r="T15" i="1"/>
  <c r="U15" i="1" s="1"/>
  <c r="V15" i="1" s="1"/>
  <c r="C15" i="1"/>
  <c r="T14" i="1"/>
  <c r="U14" i="1" s="1"/>
  <c r="V14" i="1" s="1"/>
  <c r="C14" i="1"/>
  <c r="T13" i="1"/>
  <c r="U13" i="1" s="1"/>
  <c r="V13" i="1" s="1"/>
  <c r="C13" i="1"/>
  <c r="T12" i="1"/>
  <c r="U12" i="1" s="1"/>
  <c r="V12" i="1" s="1"/>
  <c r="C12" i="1"/>
  <c r="T11" i="1"/>
  <c r="U11" i="1" s="1"/>
  <c r="V11" i="1" s="1"/>
  <c r="C11" i="1"/>
  <c r="T10" i="1"/>
  <c r="U10" i="1" s="1"/>
  <c r="V10" i="1" s="1"/>
  <c r="C10" i="1"/>
  <c r="T9" i="1"/>
  <c r="U9" i="1" s="1"/>
  <c r="V9" i="1" s="1"/>
  <c r="C9" i="1"/>
  <c r="T8" i="1"/>
  <c r="U8" i="1" s="1"/>
  <c r="V8" i="1" s="1"/>
  <c r="C8" i="1"/>
  <c r="T7" i="1"/>
  <c r="U7" i="1" s="1"/>
  <c r="V7" i="1" s="1"/>
  <c r="C7" i="1"/>
  <c r="T6" i="1"/>
  <c r="U6" i="1" s="1"/>
  <c r="V6" i="1" s="1"/>
  <c r="C6" i="1"/>
  <c r="T5" i="1"/>
  <c r="U5" i="1" s="1"/>
  <c r="V5" i="1" s="1"/>
  <c r="C5" i="1"/>
  <c r="T4" i="1"/>
  <c r="U4" i="1" s="1"/>
  <c r="V4" i="1" s="1"/>
  <c r="C4" i="1"/>
  <c r="T3" i="1"/>
  <c r="U3" i="1" s="1"/>
  <c r="V3" i="1" s="1"/>
  <c r="C3" i="1"/>
</calcChain>
</file>

<file path=xl/sharedStrings.xml><?xml version="1.0" encoding="utf-8"?>
<sst xmlns="http://schemas.openxmlformats.org/spreadsheetml/2006/main" count="265" uniqueCount="75">
  <si>
    <t>微指令功能</t>
  </si>
  <si>
    <t>状态</t>
  </si>
  <si>
    <t>微指令地址</t>
  </si>
  <si>
    <t>IorD</t>
  </si>
  <si>
    <t>PcSrc</t>
  </si>
  <si>
    <t>AluSrcA</t>
  </si>
  <si>
    <t>AluSrcB</t>
  </si>
  <si>
    <t>MemToReg</t>
  </si>
  <si>
    <t>RegDst</t>
  </si>
  <si>
    <t>IrWrite</t>
  </si>
  <si>
    <t>PcWrite</t>
  </si>
  <si>
    <t>RegWrite</t>
  </si>
  <si>
    <t>MemWrite</t>
  </si>
  <si>
    <t>MemRead</t>
  </si>
  <si>
    <t>BEQ</t>
  </si>
  <si>
    <t>BNE</t>
  </si>
  <si>
    <t>AluControl</t>
  </si>
  <si>
    <t>P</t>
  </si>
  <si>
    <t>下址字段</t>
  </si>
  <si>
    <t>微指令</t>
  </si>
  <si>
    <t>十进制</t>
  </si>
  <si>
    <t>十六进制</t>
  </si>
  <si>
    <t>取指令</t>
  </si>
  <si>
    <t>0</t>
  </si>
  <si>
    <t>01</t>
  </si>
  <si>
    <t>1</t>
  </si>
  <si>
    <t>00</t>
  </si>
  <si>
    <t>0001</t>
  </si>
  <si>
    <t>译码</t>
  </si>
  <si>
    <t>0000</t>
  </si>
  <si>
    <t>LW3</t>
  </si>
  <si>
    <t>SW1</t>
  </si>
  <si>
    <t>SW2</t>
  </si>
  <si>
    <t>00</t>
    <phoneticPr fontId="5" type="noConversion"/>
  </si>
  <si>
    <t>1</t>
    <phoneticPr fontId="5" type="noConversion"/>
  </si>
  <si>
    <t>0</t>
    <phoneticPr fontId="5" type="noConversion"/>
  </si>
  <si>
    <t>第3步： 完成第2步后，最后一列微指令16进制会自动更新</t>
    <phoneticPr fontId="5" type="noConversion"/>
  </si>
  <si>
    <t>第2步： 填写D到S列的微指令控制信号，注意其中aluSrcB，AluControl为2位，下地址字段4位</t>
    <phoneticPr fontId="5" type="noConversion"/>
  </si>
  <si>
    <t>第1步： 在第1列安排微程序，通常取指令部分放置在0号单元，同一指令的微程序中的微指令顺序存放</t>
    <phoneticPr fontId="5" type="noConversion"/>
  </si>
  <si>
    <t>第3步： 将最后一列的16进制编码复制粘贴到Logisim中的控制存储器中</t>
    <phoneticPr fontId="5" type="noConversion"/>
  </si>
  <si>
    <t>微指令十六进制编码直接复制粘贴到控存中</t>
    <phoneticPr fontId="5" type="noConversion"/>
  </si>
  <si>
    <t>LW2</t>
    <phoneticPr fontId="5" type="noConversion"/>
  </si>
  <si>
    <t>LW1</t>
    <phoneticPr fontId="5" type="noConversion"/>
  </si>
  <si>
    <t>R-TYPE1</t>
    <phoneticPr fontId="5" type="noConversion"/>
  </si>
  <si>
    <t>R-TYPE2</t>
    <phoneticPr fontId="5" type="noConversion"/>
  </si>
  <si>
    <t>ADDI1</t>
    <phoneticPr fontId="5" type="noConversion"/>
  </si>
  <si>
    <t>ADDI2</t>
    <phoneticPr fontId="5" type="noConversion"/>
  </si>
  <si>
    <t>BEQ</t>
    <phoneticPr fontId="5" type="noConversion"/>
  </si>
  <si>
    <t>BNE</t>
    <phoneticPr fontId="5" type="noConversion"/>
  </si>
  <si>
    <t>SYSCALL</t>
    <phoneticPr fontId="5" type="noConversion"/>
  </si>
  <si>
    <t>0</t>
    <phoneticPr fontId="5" type="noConversion"/>
  </si>
  <si>
    <t>11</t>
    <phoneticPr fontId="5" type="noConversion"/>
  </si>
  <si>
    <t>1</t>
    <phoneticPr fontId="5" type="noConversion"/>
  </si>
  <si>
    <t>10</t>
    <phoneticPr fontId="5" type="noConversion"/>
  </si>
  <si>
    <t>1</t>
    <phoneticPr fontId="5" type="noConversion"/>
  </si>
  <si>
    <t>1</t>
    <phoneticPr fontId="5" type="noConversion"/>
  </si>
  <si>
    <t>10</t>
    <phoneticPr fontId="5" type="noConversion"/>
  </si>
  <si>
    <t>1</t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</si>
  <si>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0</t>
    </r>
    <phoneticPr fontId="5" type="noConversion"/>
  </si>
  <si>
    <t>1</t>
    <phoneticPr fontId="5" type="noConversion"/>
  </si>
  <si>
    <t>1</t>
    <phoneticPr fontId="5" type="noConversion"/>
  </si>
  <si>
    <t>1</t>
    <phoneticPr fontId="5" type="noConversion"/>
  </si>
  <si>
    <t>10</t>
    <phoneticPr fontId="5" type="noConversion"/>
  </si>
  <si>
    <t>0</t>
    <phoneticPr fontId="5" type="noConversion"/>
  </si>
  <si>
    <t>0</t>
    <phoneticPr fontId="5" type="noConversion"/>
  </si>
  <si>
    <t>1</t>
    <phoneticPr fontId="5" type="noConversion"/>
  </si>
  <si>
    <t>0011</t>
    <phoneticPr fontId="5" type="noConversion"/>
  </si>
  <si>
    <t>0</t>
    <phoneticPr fontId="5" type="noConversion"/>
  </si>
  <si>
    <t>0100</t>
    <phoneticPr fontId="5" type="noConversion"/>
  </si>
  <si>
    <t>0110</t>
    <phoneticPr fontId="5" type="noConversion"/>
  </si>
  <si>
    <t>1000</t>
    <phoneticPr fontId="5" type="noConversion"/>
  </si>
  <si>
    <t>1010</t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</si>
  <si>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101</t>
    </r>
    <phoneticPr fontId="5" type="noConversion"/>
  </si>
  <si>
    <t>1</t>
    <phoneticPr fontId="5" type="noConversion"/>
  </si>
  <si>
    <t>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</si>
</sst>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10" x14ac:knownFonts="1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9"/>
      <color theme="1"/>
      <name val="微软雅黑"/>
      <charset val="134"/>
    </font>
    <font>
      <b/>
      <sz val="8"/>
      <color theme="1"/>
      <name val="微软雅黑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7030A0"/>
      <name val="微软雅黑"/>
      <family val="2"/>
      <charset val="134"/>
    </font>
    <font>
      <b/>
      <sz val="11"/>
      <color rgb="FF7030A0"/>
      <name val="Segoe UI Black"/>
      <family val="2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49" fontId="0" fillId="0" borderId="0" xfId="0" applyNumberFormat="1"/>
    <xf numFmtId="176" fontId="0" fillId="0" borderId="0" xfId="0" applyNumberFormat="1"/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/>
    <xf numFmtId="49" fontId="2" fillId="4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/>
    <xf numFmtId="49" fontId="0" fillId="0" borderId="4" xfId="0" applyNumberForma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176" fontId="1" fillId="0" borderId="0" xfId="0" applyNumberFormat="1" applyFont="1"/>
    <xf numFmtId="49" fontId="1" fillId="0" borderId="0" xfId="0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49" fontId="0" fillId="0" borderId="3" xfId="0" applyNumberFormat="1" applyBorder="1"/>
    <xf numFmtId="49" fontId="3" fillId="3" borderId="1" xfId="0" applyNumberFormat="1" applyFont="1" applyFill="1" applyBorder="1" applyAlignment="1">
      <alignment horizontal="center" shrinkToFit="1"/>
    </xf>
    <xf numFmtId="49" fontId="4" fillId="3" borderId="1" xfId="0" applyNumberFormat="1" applyFont="1" applyFill="1" applyBorder="1" applyAlignment="1">
      <alignment horizontal="center" shrinkToFit="1"/>
    </xf>
    <xf numFmtId="49" fontId="2" fillId="3" borderId="1" xfId="0" applyNumberFormat="1" applyFont="1" applyFill="1" applyBorder="1" applyAlignment="1">
      <alignment horizontal="center"/>
    </xf>
    <xf numFmtId="49" fontId="6" fillId="0" borderId="3" xfId="0" applyNumberFormat="1" applyFont="1" applyBorder="1" applyAlignment="1">
      <alignment horizontal="center"/>
    </xf>
    <xf numFmtId="0" fontId="8" fillId="0" borderId="0" xfId="0" applyFont="1"/>
    <xf numFmtId="0" fontId="9" fillId="0" borderId="3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9" fontId="6" fillId="5" borderId="3" xfId="0" applyNumberFormat="1" applyFont="1" applyFill="1" applyBorder="1" applyAlignment="1">
      <alignment horizontal="center"/>
    </xf>
    <xf numFmtId="49" fontId="0" fillId="5" borderId="3" xfId="0" applyNumberForma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49" fontId="0" fillId="5" borderId="4" xfId="0" applyNumberForma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49" fontId="0" fillId="5" borderId="1" xfId="0" applyNumberFormat="1" applyFill="1" applyBorder="1"/>
    <xf numFmtId="0" fontId="9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7" fillId="0" borderId="0" xfId="0" applyFont="1" applyAlignment="1">
      <alignment horizontal="left"/>
    </xf>
  </cellXfs>
  <cellStyles count="1">
    <cellStyle name="常规" xfId="0" builtinId="0"/>
  </cellStyles>
  <dxfs count="1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1033096</xdr:colOff>
      <xdr:row>15</xdr:row>
      <xdr:rowOff>183172</xdr:rowOff>
    </xdr:from>
    <xdr:to>
      <xdr:col>21</xdr:col>
      <xdr:colOff>397852</xdr:colOff>
      <xdr:row>18</xdr:row>
      <xdr:rowOff>115072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F52353B-96C5-4981-9D43-DD47306DA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1151577" y="3245826"/>
          <a:ext cx="1057275" cy="569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tabSelected="1" zoomScale="130" zoomScaleNormal="130" workbookViewId="0">
      <selection activeCell="O18" sqref="O18"/>
    </sheetView>
  </sheetViews>
  <sheetFormatPr defaultColWidth="9" defaultRowHeight="13.8" x14ac:dyDescent="0.25"/>
  <cols>
    <col min="1" max="1" width="10.33203125" customWidth="1"/>
    <col min="2" max="2" width="4.88671875" style="2" customWidth="1"/>
    <col min="3" max="3" width="9.77734375" style="2" customWidth="1"/>
    <col min="4" max="4" width="5.44140625" style="3" customWidth="1"/>
    <col min="5" max="5" width="5.88671875" style="3" customWidth="1"/>
    <col min="6" max="6" width="5.44140625" style="3" customWidth="1"/>
    <col min="7" max="8" width="6.33203125" style="3" customWidth="1"/>
    <col min="9" max="9" width="5.88671875" style="3" customWidth="1"/>
    <col min="10" max="10" width="5.44140625" style="3" customWidth="1"/>
    <col min="11" max="11" width="5.77734375" style="3" customWidth="1"/>
    <col min="12" max="12" width="6.21875" style="3" customWidth="1"/>
    <col min="13" max="13" width="6.6640625" style="3" customWidth="1"/>
    <col min="14" max="14" width="6.21875" style="3" customWidth="1"/>
    <col min="15" max="16" width="6" style="3" customWidth="1"/>
    <col min="17" max="17" width="8.33203125" style="3" customWidth="1"/>
    <col min="18" max="18" width="3.33203125" style="3" customWidth="1"/>
    <col min="19" max="19" width="9" style="3" customWidth="1"/>
    <col min="20" max="20" width="22.21875" style="2" customWidth="1"/>
    <col min="21" max="21" width="6.6640625" style="4" hidden="1" customWidth="1"/>
  </cols>
  <sheetData>
    <row r="1" spans="1:22" ht="10.5" customHeight="1" x14ac:dyDescent="0.25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</row>
    <row r="2" spans="1:22" ht="16.2" x14ac:dyDescent="0.4">
      <c r="A2" s="5" t="s">
        <v>0</v>
      </c>
      <c r="B2" s="5" t="s">
        <v>1</v>
      </c>
      <c r="C2" s="5" t="s">
        <v>2</v>
      </c>
      <c r="D2" s="21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21" t="s">
        <v>8</v>
      </c>
      <c r="J2" s="21" t="s">
        <v>9</v>
      </c>
      <c r="K2" s="21" t="s">
        <v>10</v>
      </c>
      <c r="L2" s="21" t="s">
        <v>11</v>
      </c>
      <c r="M2" s="21" t="s">
        <v>12</v>
      </c>
      <c r="N2" s="21" t="s">
        <v>13</v>
      </c>
      <c r="O2" s="21" t="s">
        <v>14</v>
      </c>
      <c r="P2" s="21" t="s">
        <v>15</v>
      </c>
      <c r="Q2" s="22" t="s">
        <v>16</v>
      </c>
      <c r="R2" s="23" t="s">
        <v>17</v>
      </c>
      <c r="S2" s="23" t="s">
        <v>18</v>
      </c>
      <c r="T2" s="12" t="s">
        <v>19</v>
      </c>
      <c r="U2" s="23" t="s">
        <v>20</v>
      </c>
      <c r="V2" s="12" t="s">
        <v>21</v>
      </c>
    </row>
    <row r="3" spans="1:22" ht="16.8" x14ac:dyDescent="0.4">
      <c r="A3" s="19" t="s">
        <v>22</v>
      </c>
      <c r="B3" s="19">
        <v>0</v>
      </c>
      <c r="C3" s="19" t="str">
        <f>TEXT(DEC2BIN(B3),"0000")</f>
        <v>0000</v>
      </c>
      <c r="D3" s="24" t="s">
        <v>35</v>
      </c>
      <c r="E3" s="8" t="s">
        <v>23</v>
      </c>
      <c r="F3" s="8" t="s">
        <v>23</v>
      </c>
      <c r="G3" s="8" t="s">
        <v>24</v>
      </c>
      <c r="H3" s="8" t="s">
        <v>23</v>
      </c>
      <c r="I3" s="8" t="s">
        <v>23</v>
      </c>
      <c r="J3" s="8" t="s">
        <v>25</v>
      </c>
      <c r="K3" s="8" t="s">
        <v>25</v>
      </c>
      <c r="L3" s="8" t="s">
        <v>23</v>
      </c>
      <c r="M3" s="8" t="s">
        <v>23</v>
      </c>
      <c r="N3" s="8" t="s">
        <v>25</v>
      </c>
      <c r="O3" s="8" t="s">
        <v>23</v>
      </c>
      <c r="P3" s="8" t="s">
        <v>23</v>
      </c>
      <c r="Q3" s="8" t="s">
        <v>26</v>
      </c>
      <c r="R3" s="24" t="s">
        <v>64</v>
      </c>
      <c r="S3" s="8" t="s">
        <v>27</v>
      </c>
      <c r="T3" s="8" t="str">
        <f>D3&amp;E3&amp;F3&amp;G3&amp;H3&amp;I3&amp;J3&amp;K3&amp;L3&amp;M3&amp;N3&amp;O3&amp;P3&amp;Q3&amp;R3&amp;S3</f>
        <v>000010011001000000001</v>
      </c>
      <c r="U3" s="20">
        <f>BIN2DEC(LEFT(T3,LEN(T3)-16))*256*256+BIN2DEC(MID(T3,LEN(T3)-15,8))*256+BIN2DEC(MID(T3,LEN(T3)-7,8))</f>
        <v>78337</v>
      </c>
      <c r="V3" s="26" t="str">
        <f>DEC2HEX(U3)</f>
        <v>13201</v>
      </c>
    </row>
    <row r="4" spans="1:22" ht="16.8" x14ac:dyDescent="0.4">
      <c r="A4" s="30" t="s">
        <v>28</v>
      </c>
      <c r="B4" s="30">
        <v>1</v>
      </c>
      <c r="C4" s="30" t="str">
        <f t="shared" ref="C4:C16" si="0">TEXT(DEC2BIN(B4),"0000")</f>
        <v>0001</v>
      </c>
      <c r="D4" s="28" t="s">
        <v>35</v>
      </c>
      <c r="E4" s="29" t="s">
        <v>23</v>
      </c>
      <c r="F4" s="29" t="s">
        <v>23</v>
      </c>
      <c r="G4" s="28" t="s">
        <v>51</v>
      </c>
      <c r="H4" s="29" t="s">
        <v>23</v>
      </c>
      <c r="I4" s="29" t="s">
        <v>23</v>
      </c>
      <c r="J4" s="29" t="s">
        <v>23</v>
      </c>
      <c r="K4" s="29" t="s">
        <v>23</v>
      </c>
      <c r="L4" s="29" t="s">
        <v>23</v>
      </c>
      <c r="M4" s="29" t="s">
        <v>23</v>
      </c>
      <c r="N4" s="29" t="s">
        <v>23</v>
      </c>
      <c r="O4" s="29" t="s">
        <v>23</v>
      </c>
      <c r="P4" s="29" t="s">
        <v>23</v>
      </c>
      <c r="Q4" s="29" t="s">
        <v>26</v>
      </c>
      <c r="R4" s="28" t="s">
        <v>65</v>
      </c>
      <c r="S4" s="29" t="s">
        <v>29</v>
      </c>
      <c r="T4" s="33" t="str">
        <f t="shared" ref="T4:T16" si="1">D4&amp;E4&amp;F4&amp;G4&amp;H4&amp;I4&amp;J4&amp;K4&amp;L4&amp;M4&amp;N4&amp;O4&amp;P4&amp;Q4&amp;R4&amp;S4</f>
        <v>000110000000000010000</v>
      </c>
      <c r="U4" s="34">
        <f t="shared" ref="U4:U16" si="2">BIN2DEC(LEFT(T4,LEN(T4)-16))*256*256+BIN2DEC(MID(T4,LEN(T4)-15,8))*256+BIN2DEC(MID(T4,LEN(T4)-7,8))</f>
        <v>196624</v>
      </c>
      <c r="V4" s="35" t="str">
        <f t="shared" ref="V4:V16" si="3">DEC2HEX(U4)</f>
        <v>30010</v>
      </c>
    </row>
    <row r="5" spans="1:22" ht="16.8" x14ac:dyDescent="0.4">
      <c r="A5" s="37" t="s">
        <v>42</v>
      </c>
      <c r="B5" s="7">
        <v>2</v>
      </c>
      <c r="C5" s="6" t="str">
        <f t="shared" si="0"/>
        <v>0010</v>
      </c>
      <c r="D5" s="24" t="s">
        <v>50</v>
      </c>
      <c r="E5" s="8" t="s">
        <v>23</v>
      </c>
      <c r="F5" s="24" t="s">
        <v>52</v>
      </c>
      <c r="G5" s="24" t="s">
        <v>53</v>
      </c>
      <c r="H5" s="8" t="s">
        <v>23</v>
      </c>
      <c r="I5" s="8" t="s">
        <v>23</v>
      </c>
      <c r="J5" s="8" t="s">
        <v>23</v>
      </c>
      <c r="K5" s="8" t="s">
        <v>23</v>
      </c>
      <c r="L5" s="8" t="s">
        <v>23</v>
      </c>
      <c r="M5" s="8" t="s">
        <v>23</v>
      </c>
      <c r="N5" s="8" t="s">
        <v>23</v>
      </c>
      <c r="O5" s="8" t="s">
        <v>23</v>
      </c>
      <c r="P5" s="8" t="s">
        <v>23</v>
      </c>
      <c r="Q5" s="8" t="s">
        <v>26</v>
      </c>
      <c r="R5" s="8" t="s">
        <v>23</v>
      </c>
      <c r="S5" s="24" t="s">
        <v>66</v>
      </c>
      <c r="T5" s="13" t="str">
        <f t="shared" si="1"/>
        <v>001100000000000000011</v>
      </c>
      <c r="U5" s="14">
        <f t="shared" si="2"/>
        <v>393219</v>
      </c>
      <c r="V5" s="27" t="str">
        <f t="shared" si="3"/>
        <v>60003</v>
      </c>
    </row>
    <row r="6" spans="1:22" ht="16.8" x14ac:dyDescent="0.4">
      <c r="A6" s="36" t="s">
        <v>41</v>
      </c>
      <c r="B6" s="30">
        <v>3</v>
      </c>
      <c r="C6" s="30" t="str">
        <f t="shared" si="0"/>
        <v>0011</v>
      </c>
      <c r="D6" s="28" t="s">
        <v>54</v>
      </c>
      <c r="E6" s="29" t="s">
        <v>23</v>
      </c>
      <c r="F6" s="29" t="s">
        <v>23</v>
      </c>
      <c r="G6" s="28" t="s">
        <v>33</v>
      </c>
      <c r="H6" s="29" t="s">
        <v>23</v>
      </c>
      <c r="I6" s="29" t="s">
        <v>23</v>
      </c>
      <c r="J6" s="29" t="s">
        <v>23</v>
      </c>
      <c r="K6" s="29" t="s">
        <v>23</v>
      </c>
      <c r="L6" s="29" t="s">
        <v>23</v>
      </c>
      <c r="M6" s="29" t="s">
        <v>23</v>
      </c>
      <c r="N6" s="28" t="s">
        <v>52</v>
      </c>
      <c r="O6" s="29" t="s">
        <v>23</v>
      </c>
      <c r="P6" s="29" t="s">
        <v>23</v>
      </c>
      <c r="Q6" s="29" t="s">
        <v>26</v>
      </c>
      <c r="R6" s="29" t="s">
        <v>23</v>
      </c>
      <c r="S6" s="28" t="s">
        <v>68</v>
      </c>
      <c r="T6" s="33" t="str">
        <f t="shared" si="1"/>
        <v>100000000001000000100</v>
      </c>
      <c r="U6" s="34">
        <f t="shared" si="2"/>
        <v>1049092</v>
      </c>
      <c r="V6" s="35" t="str">
        <f t="shared" si="3"/>
        <v>100204</v>
      </c>
    </row>
    <row r="7" spans="1:22" ht="16.8" x14ac:dyDescent="0.4">
      <c r="A7" s="6" t="s">
        <v>30</v>
      </c>
      <c r="B7" s="7">
        <v>4</v>
      </c>
      <c r="C7" s="6" t="str">
        <f t="shared" si="0"/>
        <v>0100</v>
      </c>
      <c r="D7" s="24" t="s">
        <v>35</v>
      </c>
      <c r="E7" s="8" t="s">
        <v>23</v>
      </c>
      <c r="F7" s="8" t="s">
        <v>23</v>
      </c>
      <c r="G7" s="24" t="s">
        <v>33</v>
      </c>
      <c r="H7" s="24" t="s">
        <v>52</v>
      </c>
      <c r="I7" s="8" t="s">
        <v>23</v>
      </c>
      <c r="J7" s="8" t="s">
        <v>23</v>
      </c>
      <c r="K7" s="8" t="s">
        <v>23</v>
      </c>
      <c r="L7" s="24" t="s">
        <v>55</v>
      </c>
      <c r="M7" s="8" t="s">
        <v>23</v>
      </c>
      <c r="N7" s="8" t="s">
        <v>23</v>
      </c>
      <c r="O7" s="8" t="s">
        <v>23</v>
      </c>
      <c r="P7" s="8" t="s">
        <v>23</v>
      </c>
      <c r="Q7" s="8" t="s">
        <v>26</v>
      </c>
      <c r="R7" s="8" t="s">
        <v>23</v>
      </c>
      <c r="S7" s="8" t="s">
        <v>29</v>
      </c>
      <c r="T7" s="13" t="str">
        <f t="shared" si="1"/>
        <v>000001000100000000000</v>
      </c>
      <c r="U7" s="14">
        <f t="shared" si="2"/>
        <v>34816</v>
      </c>
      <c r="V7" s="27" t="str">
        <f t="shared" si="3"/>
        <v>8800</v>
      </c>
    </row>
    <row r="8" spans="1:22" ht="16.8" x14ac:dyDescent="0.4">
      <c r="A8" s="30" t="s">
        <v>31</v>
      </c>
      <c r="B8" s="30">
        <v>5</v>
      </c>
      <c r="C8" s="31" t="str">
        <f t="shared" si="0"/>
        <v>0101</v>
      </c>
      <c r="D8" s="28" t="s">
        <v>35</v>
      </c>
      <c r="E8" s="29" t="s">
        <v>23</v>
      </c>
      <c r="F8" s="28" t="s">
        <v>52</v>
      </c>
      <c r="G8" s="28" t="s">
        <v>56</v>
      </c>
      <c r="H8" s="29" t="s">
        <v>23</v>
      </c>
      <c r="I8" s="29" t="s">
        <v>23</v>
      </c>
      <c r="J8" s="29" t="s">
        <v>23</v>
      </c>
      <c r="K8" s="29" t="s">
        <v>23</v>
      </c>
      <c r="L8" s="29" t="s">
        <v>23</v>
      </c>
      <c r="M8" s="29" t="s">
        <v>23</v>
      </c>
      <c r="N8" s="29" t="s">
        <v>23</v>
      </c>
      <c r="O8" s="29" t="s">
        <v>23</v>
      </c>
      <c r="P8" s="29" t="s">
        <v>23</v>
      </c>
      <c r="Q8" s="29" t="s">
        <v>26</v>
      </c>
      <c r="R8" s="29" t="s">
        <v>23</v>
      </c>
      <c r="S8" s="28" t="s">
        <v>69</v>
      </c>
      <c r="T8" s="32" t="str">
        <f t="shared" ref="T8" si="4">D8&amp;E8&amp;F8&amp;G8&amp;H8&amp;I8&amp;J8&amp;K8&amp;L8&amp;M8&amp;N8&amp;O8&amp;P8&amp;Q8&amp;R8&amp;S8</f>
        <v>001100000000000000110</v>
      </c>
      <c r="U8" s="34">
        <f t="shared" si="2"/>
        <v>393222</v>
      </c>
      <c r="V8" s="35" t="str">
        <f t="shared" si="3"/>
        <v>60006</v>
      </c>
    </row>
    <row r="9" spans="1:22" ht="16.8" x14ac:dyDescent="0.4">
      <c r="A9" s="6" t="s">
        <v>32</v>
      </c>
      <c r="B9" s="7">
        <v>6</v>
      </c>
      <c r="C9" s="9" t="str">
        <f t="shared" si="0"/>
        <v>0110</v>
      </c>
      <c r="D9" s="24" t="s">
        <v>34</v>
      </c>
      <c r="E9" s="8" t="s">
        <v>23</v>
      </c>
      <c r="F9" s="8" t="s">
        <v>23</v>
      </c>
      <c r="G9" s="24" t="s">
        <v>33</v>
      </c>
      <c r="H9" s="24" t="s">
        <v>35</v>
      </c>
      <c r="I9" s="24" t="s">
        <v>35</v>
      </c>
      <c r="J9" s="8" t="s">
        <v>23</v>
      </c>
      <c r="K9" s="8" t="s">
        <v>23</v>
      </c>
      <c r="L9" s="8" t="s">
        <v>23</v>
      </c>
      <c r="M9" s="24" t="s">
        <v>52</v>
      </c>
      <c r="N9" s="8" t="s">
        <v>23</v>
      </c>
      <c r="O9" s="8" t="s">
        <v>23</v>
      </c>
      <c r="P9" s="8" t="s">
        <v>23</v>
      </c>
      <c r="Q9" s="8" t="s">
        <v>26</v>
      </c>
      <c r="R9" s="24" t="s">
        <v>67</v>
      </c>
      <c r="S9" s="8" t="s">
        <v>29</v>
      </c>
      <c r="T9" s="15" t="str">
        <f t="shared" si="1"/>
        <v>100000000010000000000</v>
      </c>
      <c r="U9" s="14">
        <f t="shared" si="2"/>
        <v>1049600</v>
      </c>
      <c r="V9" s="27" t="str">
        <f t="shared" si="3"/>
        <v>100400</v>
      </c>
    </row>
    <row r="10" spans="1:22" ht="16.8" x14ac:dyDescent="0.4">
      <c r="A10" s="30" t="s">
        <v>43</v>
      </c>
      <c r="B10" s="30">
        <v>7</v>
      </c>
      <c r="C10" s="31" t="str">
        <f t="shared" si="0"/>
        <v>0111</v>
      </c>
      <c r="D10" s="28" t="s">
        <v>35</v>
      </c>
      <c r="E10" s="29" t="s">
        <v>23</v>
      </c>
      <c r="F10" s="28" t="s">
        <v>57</v>
      </c>
      <c r="G10" s="28" t="s">
        <v>33</v>
      </c>
      <c r="H10" s="29" t="s">
        <v>23</v>
      </c>
      <c r="I10" s="29" t="s">
        <v>23</v>
      </c>
      <c r="J10" s="29" t="s">
        <v>23</v>
      </c>
      <c r="K10" s="29" t="s">
        <v>23</v>
      </c>
      <c r="L10" s="29" t="s">
        <v>23</v>
      </c>
      <c r="M10" s="29" t="s">
        <v>23</v>
      </c>
      <c r="N10" s="29" t="s">
        <v>23</v>
      </c>
      <c r="O10" s="29" t="s">
        <v>23</v>
      </c>
      <c r="P10" s="29" t="s">
        <v>23</v>
      </c>
      <c r="Q10" s="28" t="s">
        <v>58</v>
      </c>
      <c r="R10" s="29" t="s">
        <v>23</v>
      </c>
      <c r="S10" s="28" t="s">
        <v>70</v>
      </c>
      <c r="T10" s="32" t="str">
        <f t="shared" si="1"/>
        <v>001000000000001001000</v>
      </c>
      <c r="U10" s="34">
        <f t="shared" si="2"/>
        <v>262216</v>
      </c>
      <c r="V10" s="35" t="str">
        <f t="shared" si="3"/>
        <v>40048</v>
      </c>
    </row>
    <row r="11" spans="1:22" ht="16.8" x14ac:dyDescent="0.4">
      <c r="A11" s="6" t="s">
        <v>44</v>
      </c>
      <c r="B11" s="7">
        <v>8</v>
      </c>
      <c r="C11" s="9" t="str">
        <f t="shared" si="0"/>
        <v>1000</v>
      </c>
      <c r="D11" s="24" t="s">
        <v>35</v>
      </c>
      <c r="E11" s="8" t="s">
        <v>23</v>
      </c>
      <c r="F11" s="8" t="s">
        <v>23</v>
      </c>
      <c r="G11" s="24" t="s">
        <v>33</v>
      </c>
      <c r="H11" s="8" t="s">
        <v>23</v>
      </c>
      <c r="I11" s="24" t="s">
        <v>52</v>
      </c>
      <c r="J11" s="8" t="s">
        <v>23</v>
      </c>
      <c r="K11" s="8" t="s">
        <v>23</v>
      </c>
      <c r="L11" s="24" t="s">
        <v>59</v>
      </c>
      <c r="M11" s="8" t="s">
        <v>23</v>
      </c>
      <c r="N11" s="8" t="s">
        <v>23</v>
      </c>
      <c r="O11" s="8" t="s">
        <v>23</v>
      </c>
      <c r="P11" s="8" t="s">
        <v>23</v>
      </c>
      <c r="Q11" s="8" t="s">
        <v>26</v>
      </c>
      <c r="R11" s="8" t="s">
        <v>23</v>
      </c>
      <c r="S11" s="8" t="s">
        <v>29</v>
      </c>
      <c r="T11" s="15" t="str">
        <f t="shared" si="1"/>
        <v>000000100100000000000</v>
      </c>
      <c r="U11" s="14">
        <f t="shared" si="2"/>
        <v>18432</v>
      </c>
      <c r="V11" s="27" t="str">
        <f t="shared" si="3"/>
        <v>4800</v>
      </c>
    </row>
    <row r="12" spans="1:22" ht="16.8" x14ac:dyDescent="0.4">
      <c r="A12" s="30" t="s">
        <v>45</v>
      </c>
      <c r="B12" s="30">
        <v>9</v>
      </c>
      <c r="C12" s="31" t="str">
        <f t="shared" si="0"/>
        <v>1001</v>
      </c>
      <c r="D12" s="28" t="s">
        <v>35</v>
      </c>
      <c r="E12" s="29" t="s">
        <v>23</v>
      </c>
      <c r="F12" s="28" t="s">
        <v>52</v>
      </c>
      <c r="G12" s="28" t="s">
        <v>53</v>
      </c>
      <c r="H12" s="29" t="s">
        <v>23</v>
      </c>
      <c r="I12" s="29" t="s">
        <v>23</v>
      </c>
      <c r="J12" s="29" t="s">
        <v>23</v>
      </c>
      <c r="K12" s="29" t="s">
        <v>23</v>
      </c>
      <c r="L12" s="29" t="s">
        <v>23</v>
      </c>
      <c r="M12" s="29" t="s">
        <v>23</v>
      </c>
      <c r="N12" s="29" t="s">
        <v>23</v>
      </c>
      <c r="O12" s="29" t="s">
        <v>23</v>
      </c>
      <c r="P12" s="29" t="s">
        <v>23</v>
      </c>
      <c r="Q12" s="29" t="s">
        <v>26</v>
      </c>
      <c r="R12" s="29" t="s">
        <v>23</v>
      </c>
      <c r="S12" s="28" t="s">
        <v>71</v>
      </c>
      <c r="T12" s="32" t="str">
        <f t="shared" si="1"/>
        <v>001100000000000001010</v>
      </c>
      <c r="U12" s="34">
        <f t="shared" si="2"/>
        <v>393226</v>
      </c>
      <c r="V12" s="35" t="str">
        <f t="shared" si="3"/>
        <v>6000A</v>
      </c>
    </row>
    <row r="13" spans="1:22" ht="16.8" x14ac:dyDescent="0.4">
      <c r="A13" s="6" t="s">
        <v>46</v>
      </c>
      <c r="B13" s="7">
        <v>10</v>
      </c>
      <c r="C13" s="6" t="str">
        <f t="shared" si="0"/>
        <v>1010</v>
      </c>
      <c r="D13" s="24" t="s">
        <v>35</v>
      </c>
      <c r="E13" s="8" t="s">
        <v>23</v>
      </c>
      <c r="F13" s="8" t="s">
        <v>23</v>
      </c>
      <c r="G13" s="24" t="s">
        <v>33</v>
      </c>
      <c r="H13" s="8" t="s">
        <v>23</v>
      </c>
      <c r="I13" s="8" t="s">
        <v>23</v>
      </c>
      <c r="J13" s="8" t="s">
        <v>23</v>
      </c>
      <c r="K13" s="8" t="s">
        <v>23</v>
      </c>
      <c r="L13" s="24" t="s">
        <v>60</v>
      </c>
      <c r="M13" s="8" t="s">
        <v>23</v>
      </c>
      <c r="N13" s="8" t="s">
        <v>23</v>
      </c>
      <c r="O13" s="8" t="s">
        <v>23</v>
      </c>
      <c r="P13" s="8" t="s">
        <v>23</v>
      </c>
      <c r="Q13" s="8" t="s">
        <v>26</v>
      </c>
      <c r="R13" s="8" t="s">
        <v>23</v>
      </c>
      <c r="S13" s="8" t="s">
        <v>29</v>
      </c>
      <c r="T13" s="13" t="str">
        <f t="shared" si="1"/>
        <v>000000000100000000000</v>
      </c>
      <c r="U13" s="14">
        <f t="shared" si="2"/>
        <v>2048</v>
      </c>
      <c r="V13" s="27" t="str">
        <f t="shared" si="3"/>
        <v>800</v>
      </c>
    </row>
    <row r="14" spans="1:22" ht="16.8" x14ac:dyDescent="0.4">
      <c r="A14" s="30" t="s">
        <v>47</v>
      </c>
      <c r="B14" s="30">
        <v>11</v>
      </c>
      <c r="C14" s="30" t="str">
        <f t="shared" si="0"/>
        <v>1011</v>
      </c>
      <c r="D14" s="28" t="s">
        <v>35</v>
      </c>
      <c r="E14" s="28" t="s">
        <v>52</v>
      </c>
      <c r="F14" s="29" t="s">
        <v>73</v>
      </c>
      <c r="G14" s="28" t="s">
        <v>33</v>
      </c>
      <c r="H14" s="29" t="s">
        <v>23</v>
      </c>
      <c r="I14" s="29" t="s">
        <v>23</v>
      </c>
      <c r="J14" s="29" t="s">
        <v>23</v>
      </c>
      <c r="K14" s="29" t="s">
        <v>23</v>
      </c>
      <c r="L14" s="29" t="s">
        <v>23</v>
      </c>
      <c r="M14" s="29" t="s">
        <v>23</v>
      </c>
      <c r="N14" s="29" t="s">
        <v>23</v>
      </c>
      <c r="O14" s="28" t="s">
        <v>61</v>
      </c>
      <c r="P14" s="29" t="s">
        <v>23</v>
      </c>
      <c r="Q14" s="29" t="s">
        <v>26</v>
      </c>
      <c r="R14" s="29" t="s">
        <v>23</v>
      </c>
      <c r="S14" s="29" t="s">
        <v>29</v>
      </c>
      <c r="T14" s="33" t="str">
        <f t="shared" si="1"/>
        <v>011000000000100000000</v>
      </c>
      <c r="U14" s="34">
        <f t="shared" si="2"/>
        <v>786688</v>
      </c>
      <c r="V14" s="35" t="str">
        <f t="shared" si="3"/>
        <v>C0100</v>
      </c>
    </row>
    <row r="15" spans="1:22" ht="16.8" x14ac:dyDescent="0.4">
      <c r="A15" s="6" t="s">
        <v>48</v>
      </c>
      <c r="B15" s="7">
        <v>12</v>
      </c>
      <c r="C15" s="6" t="str">
        <f t="shared" si="0"/>
        <v>1100</v>
      </c>
      <c r="D15" s="24" t="s">
        <v>35</v>
      </c>
      <c r="E15" s="24" t="s">
        <v>52</v>
      </c>
      <c r="F15" s="24" t="s">
        <v>74</v>
      </c>
      <c r="G15" s="24" t="s">
        <v>33</v>
      </c>
      <c r="H15" s="8" t="s">
        <v>23</v>
      </c>
      <c r="I15" s="8" t="s">
        <v>23</v>
      </c>
      <c r="J15" s="8" t="s">
        <v>23</v>
      </c>
      <c r="K15" s="8" t="s">
        <v>23</v>
      </c>
      <c r="L15" s="8" t="s">
        <v>23</v>
      </c>
      <c r="M15" s="8" t="s">
        <v>23</v>
      </c>
      <c r="N15" s="8" t="s">
        <v>23</v>
      </c>
      <c r="O15" s="8" t="s">
        <v>23</v>
      </c>
      <c r="P15" s="24" t="s">
        <v>60</v>
      </c>
      <c r="Q15" s="8" t="s">
        <v>26</v>
      </c>
      <c r="R15" s="8" t="s">
        <v>23</v>
      </c>
      <c r="S15" s="8" t="s">
        <v>29</v>
      </c>
      <c r="T15" s="13" t="str">
        <f t="shared" si="1"/>
        <v>011000000000010000000</v>
      </c>
      <c r="U15" s="14">
        <f t="shared" si="2"/>
        <v>786560</v>
      </c>
      <c r="V15" s="27" t="str">
        <f t="shared" si="3"/>
        <v>C0080</v>
      </c>
    </row>
    <row r="16" spans="1:22" ht="16.8" x14ac:dyDescent="0.4">
      <c r="A16" s="30" t="s">
        <v>49</v>
      </c>
      <c r="B16" s="30">
        <v>13</v>
      </c>
      <c r="C16" s="30" t="str">
        <f t="shared" si="0"/>
        <v>1101</v>
      </c>
      <c r="D16" s="28" t="s">
        <v>63</v>
      </c>
      <c r="E16" s="29" t="s">
        <v>23</v>
      </c>
      <c r="F16" s="29" t="s">
        <v>23</v>
      </c>
      <c r="G16" s="28" t="s">
        <v>33</v>
      </c>
      <c r="H16" s="29" t="s">
        <v>23</v>
      </c>
      <c r="I16" s="29" t="s">
        <v>23</v>
      </c>
      <c r="J16" s="29" t="s">
        <v>23</v>
      </c>
      <c r="K16" s="29" t="s">
        <v>23</v>
      </c>
      <c r="L16" s="29" t="s">
        <v>23</v>
      </c>
      <c r="M16" s="29" t="s">
        <v>23</v>
      </c>
      <c r="N16" s="29" t="s">
        <v>23</v>
      </c>
      <c r="O16" s="29" t="s">
        <v>23</v>
      </c>
      <c r="P16" s="29" t="s">
        <v>23</v>
      </c>
      <c r="Q16" s="28" t="s">
        <v>62</v>
      </c>
      <c r="R16" s="29" t="s">
        <v>23</v>
      </c>
      <c r="S16" s="28" t="s">
        <v>72</v>
      </c>
      <c r="T16" s="33" t="str">
        <f t="shared" si="1"/>
        <v>000000000000001001101</v>
      </c>
      <c r="U16" s="34">
        <f t="shared" si="2"/>
        <v>77</v>
      </c>
      <c r="V16" s="35" t="str">
        <f t="shared" si="3"/>
        <v>4D</v>
      </c>
    </row>
    <row r="17" spans="1:21" s="1" customFormat="1" ht="15.6" x14ac:dyDescent="0.35">
      <c r="B17" s="10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6"/>
      <c r="U17" s="17"/>
    </row>
    <row r="18" spans="1:21" s="1" customFormat="1" ht="15.6" x14ac:dyDescent="0.35">
      <c r="A18" s="39" t="s">
        <v>38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11"/>
      <c r="O18" s="11"/>
      <c r="P18" s="11"/>
      <c r="Q18" s="11"/>
      <c r="R18" s="11"/>
      <c r="S18" s="11"/>
      <c r="T18" s="18"/>
      <c r="U18" s="17"/>
    </row>
    <row r="19" spans="1:21" s="1" customFormat="1" ht="15.6" x14ac:dyDescent="0.35">
      <c r="A19" s="39" t="s">
        <v>37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11"/>
      <c r="O19" s="11"/>
      <c r="P19" s="11"/>
      <c r="Q19" s="11"/>
      <c r="R19" s="11"/>
      <c r="S19" s="11"/>
      <c r="T19" s="10"/>
      <c r="U19" s="17"/>
    </row>
    <row r="20" spans="1:21" s="1" customFormat="1" ht="16.2" x14ac:dyDescent="0.4">
      <c r="A20" s="39" t="s">
        <v>36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11"/>
      <c r="O20" s="11"/>
      <c r="P20" s="11"/>
      <c r="R20" s="25" t="s">
        <v>40</v>
      </c>
      <c r="S20" s="11"/>
      <c r="T20" s="10"/>
      <c r="U20" s="17"/>
    </row>
    <row r="21" spans="1:21" s="1" customFormat="1" ht="15.6" x14ac:dyDescent="0.35">
      <c r="A21" s="39" t="s">
        <v>39</v>
      </c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11"/>
      <c r="O21" s="11"/>
      <c r="P21" s="11"/>
      <c r="Q21" s="11"/>
      <c r="R21" s="11"/>
      <c r="S21" s="11"/>
      <c r="T21" s="10"/>
      <c r="U21" s="17"/>
    </row>
    <row r="22" spans="1:21" s="1" customFormat="1" ht="15.6" x14ac:dyDescent="0.35">
      <c r="B22" s="10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0"/>
      <c r="U22" s="17"/>
    </row>
  </sheetData>
  <sheetProtection sheet="1" objects="1" scenarios="1"/>
  <protectedRanges>
    <protectedRange sqref="D2:S16" name="区域2"/>
    <protectedRange sqref="A2:A16" name="区域1"/>
  </protectedRanges>
  <mergeCells count="5">
    <mergeCell ref="A1:V1"/>
    <mergeCell ref="A18:M18"/>
    <mergeCell ref="A19:M19"/>
    <mergeCell ref="A20:M20"/>
    <mergeCell ref="A21:M21"/>
  </mergeCells>
  <phoneticPr fontId="5" type="noConversion"/>
  <conditionalFormatting sqref="R2:S2">
    <cfRule type="containsText" dxfId="13" priority="13" operator="containsText" text="1">
      <formula>NOT(ISERROR(SEARCH("1",R2)))</formula>
    </cfRule>
  </conditionalFormatting>
  <conditionalFormatting sqref="U2">
    <cfRule type="containsText" dxfId="12" priority="23" operator="containsText" text="1">
      <formula>NOT(ISERROR(SEARCH("1",U2)))</formula>
    </cfRule>
  </conditionalFormatting>
  <conditionalFormatting sqref="V2">
    <cfRule type="containsText" dxfId="11" priority="12" operator="containsText" text="1">
      <formula>NOT(ISERROR(SEARCH("1",V2)))</formula>
    </cfRule>
  </conditionalFormatting>
  <conditionalFormatting sqref="D16:Q16">
    <cfRule type="containsText" dxfId="10" priority="8" operator="containsText" text="1">
      <formula>NOT(ISERROR(SEARCH("1",D16)))</formula>
    </cfRule>
  </conditionalFormatting>
  <conditionalFormatting sqref="R16">
    <cfRule type="containsText" dxfId="9" priority="7" operator="containsText" text="1">
      <formula>NOT(ISERROR(SEARCH("1",R16)))</formula>
    </cfRule>
  </conditionalFormatting>
  <conditionalFormatting sqref="S16">
    <cfRule type="containsText" dxfId="8" priority="6" operator="containsText" text="1">
      <formula>NOT(ISERROR(SEARCH("1",S16)))</formula>
    </cfRule>
  </conditionalFormatting>
  <conditionalFormatting sqref="R3:R4">
    <cfRule type="containsText" dxfId="7" priority="27" operator="containsText" text="1">
      <formula>NOT(ISERROR(SEARCH("1",R3)))</formula>
    </cfRule>
  </conditionalFormatting>
  <conditionalFormatting sqref="R5:R15">
    <cfRule type="containsText" dxfId="6" priority="10" operator="containsText" text="1">
      <formula>NOT(ISERROR(SEARCH("1",R5)))</formula>
    </cfRule>
  </conditionalFormatting>
  <conditionalFormatting sqref="R5:R16">
    <cfRule type="containsText" dxfId="5" priority="2" operator="containsText" text="1">
      <formula>NOT(ISERROR(SEARCH("1",R5)))</formula>
    </cfRule>
  </conditionalFormatting>
  <conditionalFormatting sqref="S3:S4">
    <cfRule type="containsText" dxfId="4" priority="24" operator="containsText" text="1">
      <formula>NOT(ISERROR(SEARCH("1",S3)))</formula>
    </cfRule>
  </conditionalFormatting>
  <conditionalFormatting sqref="S5:S15">
    <cfRule type="containsText" dxfId="3" priority="9" operator="containsText" text="1">
      <formula>NOT(ISERROR(SEARCH("1",S5)))</formula>
    </cfRule>
  </conditionalFormatting>
  <conditionalFormatting sqref="S5:S16">
    <cfRule type="containsText" dxfId="2" priority="1" operator="containsText" text="1">
      <formula>NOT(ISERROR(SEARCH("1",S5)))</formula>
    </cfRule>
  </conditionalFormatting>
  <conditionalFormatting sqref="T2 D2:Q4 D3:S17 D22:Q1048576 N20:P20 N21:Q21 N18:Q19">
    <cfRule type="containsText" dxfId="1" priority="28" operator="containsText" text="1">
      <formula>NOT(ISERROR(SEARCH("1",D2)))</formula>
    </cfRule>
  </conditionalFormatting>
  <conditionalFormatting sqref="D5:Q15">
    <cfRule type="containsText" dxfId="0" priority="11" operator="containsText" text="1">
      <formula>NOT(ISERROR(SEARCH("1",D5)))</formula>
    </cfRule>
  </conditionalFormatting>
  <dataValidations xWindow="1441" yWindow="446" count="9">
    <dataValidation allowBlank="1" showInputMessage="1" showErrorMessage="1" promptTitle="下址字段" prompt="用于给出当前微指令执行完毕后下一条微指令的位置。" sqref="S2:S1048576"/>
    <dataValidation allowBlank="1" showInputMessage="1" showErrorMessage="1" promptTitle="P字段" prompt="用于进行微指令地址分支，在本实验中只有译码阶段需要进行微指令地址分支" sqref="R2:R1048576"/>
    <dataValidation allowBlank="1" showInputMessage="1" showErrorMessage="1" promptTitle="控制信号" prompt="不同指令周期对应不同状态，产生不同的控制信号，控制信号的生成仅仅与状态相关" sqref="N17:Q19 I17:M17 I19:M19 D17:H17"/>
    <dataValidation allowBlank="1" showInputMessage="1" showErrorMessage="1" promptTitle="微指令功能" prompt="对于微程序，一条指令执行可能需要多条微指令，这列需要大家合理放置微程序。" sqref="A1:A1048576"/>
    <dataValidation allowBlank="1" showInputMessage="1" showErrorMessage="1" promptTitle="微指令地址" prompt="对应微指令在控制存储器中的地址" sqref="C22:C1048576 C2:C17"/>
    <dataValidation allowBlank="1" showInputMessage="1" showErrorMessage="1" promptTitle="指令周期状态" prompt="对应状态转换图中的状态" sqref="B22:B1048576 B2:B17"/>
    <dataValidation allowBlank="1" showInputMessage="1" showErrorMessage="1" promptTitle="微指令十六进制编码" prompt="将这部分数据直接复制粘贴到控存中即可" sqref="V2:V1048576"/>
    <dataValidation allowBlank="1" showInputMessage="1" showErrorMessage="1" promptTitle="微指令" prompt="根据前述字段自动生成   微操作控制信号 + 判断字段 + 下址字段" sqref="T2:T1048576"/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D2:Q16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控制存储器数据自动生成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mff</cp:lastModifiedBy>
  <dcterms:created xsi:type="dcterms:W3CDTF">2015-06-05T18:19:00Z</dcterms:created>
  <dcterms:modified xsi:type="dcterms:W3CDTF">2020-03-09T13:24:42Z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