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aster-ea\assets\excel\"/>
    </mc:Choice>
  </mc:AlternateContent>
  <xr:revisionPtr revIDLastSave="0" documentId="13_ncr:1_{BC594B08-0969-461C-81B9-3CEFA660128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avel Authorization" sheetId="1" r:id="rId1"/>
    <sheet name="Instructions" sheetId="2" r:id="rId2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_xlnm.Print_Area" localSheetId="0">'Travel Authorization'!$B$2:$AN$95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" l="1"/>
  <c r="AL36" i="1" l="1"/>
  <c r="AL58" i="1" l="1"/>
  <c r="AL62" i="1" s="1"/>
  <c r="AL45" i="1"/>
  <c r="AL49" i="1" s="1"/>
  <c r="AL69" i="1" l="1"/>
  <c r="AL76" i="1" s="1"/>
  <c r="AL77" i="1" l="1"/>
  <c r="AL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Miladi Kurniasari</author>
  </authors>
  <commentList>
    <comment ref="C16" authorId="0" shapeId="0" xr:uid="{D37505F9-9BD0-4703-A42A-56323080AF2F}">
      <text>
        <r>
          <rPr>
            <b/>
            <sz val="9"/>
            <color rgb="FF000000"/>
            <rFont val="Tahoma"/>
            <family val="2"/>
          </rPr>
          <t>Miladi Kurniasari: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mbelachew</author>
  </authors>
  <commentList>
    <comment ref="A9" authorId="0" shapeId="0" xr:uid="{00000000-0006-0000-0100-000001000000}">
      <text>
        <r>
          <rPr>
            <b/>
            <sz val="12"/>
            <color indexed="10"/>
            <rFont val="Times New Roman"/>
            <family val="1"/>
          </rPr>
          <t>A, B, C etc. corresponds to the TA form A, B, C</t>
        </r>
      </text>
    </comment>
  </commentList>
</comments>
</file>

<file path=xl/sharedStrings.xml><?xml version="1.0" encoding="utf-8"?>
<sst xmlns="http://schemas.openxmlformats.org/spreadsheetml/2006/main" count="172" uniqueCount="125">
  <si>
    <t>DOMESTIC AND INTERNATIONAL EXPENSE AUTHORIZATION</t>
  </si>
  <si>
    <t>EA No. EA21153</t>
  </si>
  <si>
    <t xml:space="preserve">Request Date:  </t>
  </si>
  <si>
    <t>C</t>
  </si>
  <si>
    <t>A</t>
  </si>
  <si>
    <t>Jessie Olivia Yunus</t>
  </si>
  <si>
    <t>Originating City</t>
  </si>
  <si>
    <t>Jakarta</t>
  </si>
  <si>
    <t>EPiC
Generali Tower, 18th floor, Gran Rubina business Park, Rasuna Apicentrum
Jl HR Rasuna Said Kav C22 Kuningan 
Jakarta 12940 - Indonesia</t>
  </si>
  <si>
    <t>Departure Date</t>
  </si>
  <si>
    <t>Return Date</t>
  </si>
  <si>
    <t>Initiating BU:</t>
  </si>
  <si>
    <t>EpiC</t>
  </si>
  <si>
    <t>D</t>
  </si>
  <si>
    <t>Person Preparing EA/Contact:</t>
  </si>
  <si>
    <t>E</t>
  </si>
  <si>
    <t>jyunus@fhi360.org</t>
  </si>
  <si>
    <t>Max budget amount for airfare</t>
  </si>
  <si>
    <t>$</t>
  </si>
  <si>
    <t>F</t>
  </si>
  <si>
    <t>Employee #114530</t>
  </si>
  <si>
    <t>B</t>
  </si>
  <si>
    <t>X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</si>
  <si>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</si>
  <si>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</si>
  <si>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</si>
  <si>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</si>
  <si>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</si>
  <si>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1st Destination</t>
  </si>
  <si>
    <t>G</t>
  </si>
  <si>
    <t>City/Country:</t>
  </si>
  <si>
    <t xml:space="preserve">Kota Tangerang </t>
  </si>
  <si>
    <t>Arr. Date: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</si>
  <si>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</si>
  <si>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</si>
  <si>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</si>
  <si>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</si>
  <si>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</si>
  <si>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</si>
  <si>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</si>
  <si>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102533.034.001.001.001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</si>
  <si>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</si>
  <si>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</si>
  <si>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</si>
  <si>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</si>
  <si>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</si>
  <si>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</si>
  <si>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</si>
  <si>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</si>
  <si>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</si>
  <si>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</si>
  <si>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</si>
  <si>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</si>
  <si>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Kota Tangerang Selatan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</si>
  <si>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</si>
  <si>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</si>
  <si>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</si>
  <si>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</si>
  <si>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</si>
  <si>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</si>
  <si>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</si>
  <si>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</si>
  <si>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</si>
  <si>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</si>
  <si>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</si>
  <si>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</si>
  <si>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</si>
  <si>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</si>
  <si>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</si>
  <si>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</si>
  <si>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</si>
  <si>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</si>
  <si>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</si>
  <si>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</si>
  <si>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</si>
  <si>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Check in Nov 14, 2021 - Check out Nov 18, 2021 from hotel 
Traveling with Alan Vahlevi, Rerin Sulaiman, Fika Febriana, Hendra Widjaja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</si>
  <si>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</si>
  <si>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</si>
  <si>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</si>
  <si>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</si>
  <si>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</si>
  <si>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</si>
  <si>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</si>
  <si>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</si>
  <si>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</si>
  <si>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</si>
  <si>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</si>
  <si>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</si>
  <si>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</si>
  <si>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</si>
  <si>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</si>
  <si>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</si>
  <si>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</si>
  <si>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b/>
        <sz val="12"/>
        <rFont val="Times New Roman"/>
        <family val="1"/>
      </rPr>
      <t>date of birth (needed by TSA)</t>
    </r>
    <r>
      <rPr>
        <sz val="12"/>
        <rFont val="Times New Roman"/>
        <family val="1"/>
      </rPr>
      <t xml:space="preserve"> include address, phone number for </t>
    </r>
    <r>
      <rPr>
        <sz val="12"/>
        <color indexed="10"/>
        <rFont val="Times New Roman"/>
        <family val="1"/>
      </rPr>
      <t>non-staff travelers</t>
    </r>
    <r>
      <rPr>
        <sz val="12"/>
        <rFont val="Times New Roman"/>
        <family val="1"/>
      </rPr>
      <t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</si>
  <si>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</si>
  <si>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</si>
  <si>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</si>
  <si>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</si>
  <si>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>Initiating Division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(D)</t>
    </r>
  </si>
  <si>
    <t>Indicate the Initiating Business Unit (BU)</t>
  </si>
  <si>
    <r>
      <t>Person Preparing EA form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</si>
  <si>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</si>
  <si>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</si>
  <si>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</si>
  <si>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</si>
  <si>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</si>
  <si>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</si>
  <si>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</si>
  <si>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</si>
  <si>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b/>
        <sz val="12"/>
        <rFont val="Times New Roman"/>
        <family val="1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</si>
  <si>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</si>
  <si>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</si>
  <si>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</si>
  <si>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</si>
  <si>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</si>
  <si>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</si>
  <si>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</si>
  <si>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b/>
        <sz val="12"/>
        <rFont val="Times New Roman"/>
        <family val="1"/>
      </rPr>
      <t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</si>
  <si>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</si>
  <si>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</si>
  <si>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</si>
  <si>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</si>
  <si>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</si>
  <si>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</si>
  <si>
    <t>Please specify  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</si>
</sst>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\-00000\-00000"/>
    <numFmt numFmtId="167" formatCode="[$-409]d\-mmm\-yy;@"/>
    <numFmt numFmtId="168" formatCode="&quot;$&quot;#,##0.00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b/>
      <i/>
      <u/>
      <sz val="11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2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Calibri"/>
      <family val="2"/>
    </font>
    <font>
      <sz val="8"/>
      <name val="Calibri"/>
      <family val="2"/>
    </font>
    <font>
      <sz val="11"/>
      <color indexed="8"/>
      <name val="Times New Roman"/>
      <family val="1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i/>
      <sz val="1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0">
    <xf numFmtId="0" fontId="0" fillId="0" borderId="0" xfId="0"/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/>
    <xf numFmtId="0" fontId="7" fillId="2" borderId="8" xfId="0" applyFont="1" applyFill="1" applyBorder="1" applyAlignment="1">
      <alignment horizontal="center" vertical="center" textRotation="255"/>
    </xf>
    <xf numFmtId="0" fontId="7" fillId="2" borderId="0" xfId="0" applyFont="1" applyFill="1" applyAlignment="1">
      <alignment horizontal="left" vertical="top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0" borderId="10" xfId="0" applyFont="1" applyBorder="1"/>
    <xf numFmtId="166" fontId="7" fillId="2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horizontal="center" vertical="center" textRotation="255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0" xfId="0" applyFont="1" applyFill="1" applyAlignment="1">
      <alignment horizontal="center" vertical="center" textRotation="255"/>
    </xf>
    <xf numFmtId="0" fontId="7" fillId="2" borderId="14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7" fillId="2" borderId="15" xfId="0" applyFont="1" applyFill="1" applyBorder="1" applyAlignment="1">
      <alignment vertical="top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0" borderId="16" xfId="0" applyFont="1" applyBorder="1" applyAlignment="1">
      <alignment horizontal="left"/>
    </xf>
    <xf numFmtId="164" fontId="8" fillId="2" borderId="0" xfId="1" applyFont="1" applyFill="1" applyBorder="1" applyAlignment="1" applyProtection="1">
      <alignment vertical="top"/>
    </xf>
    <xf numFmtId="0" fontId="7" fillId="2" borderId="10" xfId="0" applyFont="1" applyFill="1" applyBorder="1" applyAlignment="1">
      <alignment horizontal="left"/>
    </xf>
    <xf numFmtId="0" fontId="7" fillId="2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vertical="top"/>
    </xf>
    <xf numFmtId="0" fontId="8" fillId="2" borderId="0" xfId="0" applyFont="1" applyFill="1" applyAlignment="1">
      <alignment horizontal="center"/>
    </xf>
    <xf numFmtId="0" fontId="7" fillId="2" borderId="18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top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Alignment="1">
      <alignment vertical="top"/>
    </xf>
    <xf numFmtId="14" fontId="4" fillId="0" borderId="0" xfId="0" applyNumberFormat="1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center" vertical="top"/>
      <protection locked="0"/>
    </xf>
    <xf numFmtId="165" fontId="7" fillId="2" borderId="9" xfId="0" applyNumberFormat="1" applyFont="1" applyFill="1" applyBorder="1" applyAlignment="1">
      <alignment vertical="top"/>
    </xf>
    <xf numFmtId="165" fontId="4" fillId="2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9" xfId="1" applyNumberFormat="1" applyFont="1" applyFill="1" applyBorder="1" applyAlignment="1" applyProtection="1">
      <alignment horizontal="center" vertical="top"/>
      <protection locked="0"/>
    </xf>
    <xf numFmtId="0" fontId="12" fillId="2" borderId="0" xfId="0" applyFont="1" applyFill="1" applyAlignment="1">
      <alignment vertical="top"/>
    </xf>
    <xf numFmtId="0" fontId="12" fillId="2" borderId="8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7" fillId="2" borderId="5" xfId="0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4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vertical="top" wrapText="1"/>
      <protection locked="0"/>
    </xf>
    <xf numFmtId="0" fontId="7" fillId="0" borderId="8" xfId="0" applyFont="1" applyBorder="1" applyAlignment="1">
      <alignment horizontal="left"/>
    </xf>
    <xf numFmtId="0" fontId="4" fillId="2" borderId="19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2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center" textRotation="255"/>
    </xf>
    <xf numFmtId="0" fontId="0" fillId="0" borderId="0" xfId="0" applyAlignment="1">
      <alignment vertical="top"/>
    </xf>
    <xf numFmtId="165" fontId="7" fillId="2" borderId="0" xfId="0" applyNumberFormat="1" applyFont="1" applyFill="1" applyAlignment="1">
      <alignment vertical="top"/>
    </xf>
    <xf numFmtId="0" fontId="12" fillId="0" borderId="0" xfId="0" applyFont="1"/>
    <xf numFmtId="0" fontId="15" fillId="2" borderId="0" xfId="0" applyFont="1" applyFill="1" applyAlignment="1">
      <alignment vertical="center"/>
    </xf>
    <xf numFmtId="0" fontId="7" fillId="2" borderId="15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left" vertical="center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3" fillId="2" borderId="5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5" fillId="0" borderId="0" xfId="0" applyFont="1"/>
    <xf numFmtId="0" fontId="26" fillId="2" borderId="0" xfId="0" applyFont="1" applyFill="1" applyAlignment="1">
      <alignment vertical="top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vertical="top"/>
    </xf>
    <xf numFmtId="0" fontId="20" fillId="5" borderId="0" xfId="0" applyFont="1" applyFill="1" applyAlignment="1">
      <alignment horizontal="left"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26" fillId="2" borderId="9" xfId="0" applyFont="1" applyFill="1" applyBorder="1" applyAlignment="1">
      <alignment vertical="top"/>
    </xf>
    <xf numFmtId="0" fontId="31" fillId="2" borderId="0" xfId="0" applyFont="1" applyFill="1" applyAlignment="1">
      <alignment vertical="top"/>
    </xf>
    <xf numFmtId="14" fontId="7" fillId="2" borderId="19" xfId="0" applyNumberFormat="1" applyFont="1" applyFill="1" applyBorder="1" applyAlignment="1">
      <alignment vertical="top"/>
    </xf>
    <xf numFmtId="0" fontId="7" fillId="2" borderId="9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31" fillId="2" borderId="2" xfId="0" applyFont="1" applyFill="1" applyBorder="1" applyAlignment="1">
      <alignment vertical="top"/>
    </xf>
    <xf numFmtId="9" fontId="7" fillId="2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15" xfId="0" applyFont="1" applyFill="1" applyBorder="1" applyAlignment="1">
      <alignment vertical="top"/>
    </xf>
    <xf numFmtId="0" fontId="26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17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6" fillId="2" borderId="0" xfId="0" applyFont="1" applyFill="1" applyAlignment="1"/>
    <xf numFmtId="0" fontId="28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28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7" fontId="1" fillId="2" borderId="5" xfId="0" applyNumberFormat="1" applyFont="1" applyFill="1" applyBorder="1" applyAlignment="1" applyProtection="1">
      <alignment horizontal="center" vertical="top"/>
      <protection locked="0"/>
    </xf>
    <xf numFmtId="167" fontId="1" fillId="2" borderId="10" xfId="0" applyNumberFormat="1" applyFont="1" applyFill="1" applyBorder="1" applyAlignment="1" applyProtection="1">
      <alignment horizontal="center" vertical="top"/>
      <protection locked="0"/>
    </xf>
    <xf numFmtId="0" fontId="8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center"/>
    </xf>
    <xf numFmtId="167" fontId="36" fillId="2" borderId="5" xfId="0" applyNumberFormat="1" applyFont="1" applyFill="1" applyBorder="1" applyAlignment="1" applyProtection="1">
      <alignment horizontal="center" vertical="top"/>
      <protection locked="0"/>
    </xf>
    <xf numFmtId="167" fontId="36" fillId="2" borderId="10" xfId="0" applyNumberFormat="1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vertical="top"/>
    </xf>
    <xf numFmtId="0" fontId="6" fillId="2" borderId="30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/>
      <protection locked="0"/>
    </xf>
    <xf numFmtId="0" fontId="6" fillId="2" borderId="32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 applyProtection="1">
      <alignment horizontal="left" vertical="top"/>
      <protection locked="0"/>
    </xf>
    <xf numFmtId="0" fontId="6" fillId="2" borderId="19" xfId="0" applyFont="1" applyFill="1" applyBorder="1" applyAlignment="1" applyProtection="1">
      <alignment horizontal="left" vertical="top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4" fillId="2" borderId="10" xfId="0" applyFont="1" applyFill="1" applyBorder="1" applyAlignment="1" applyProtection="1">
      <alignment horizontal="right" vertical="top"/>
      <protection locked="0"/>
    </xf>
    <xf numFmtId="0" fontId="4" fillId="2" borderId="13" xfId="0" applyFont="1" applyFill="1" applyBorder="1" applyAlignment="1" applyProtection="1">
      <alignment horizontal="right" vertical="top"/>
      <protection locked="0"/>
    </xf>
    <xf numFmtId="165" fontId="4" fillId="2" borderId="10" xfId="1" applyNumberFormat="1" applyFont="1" applyFill="1" applyBorder="1" applyAlignment="1" applyProtection="1">
      <alignment horizontal="center" vertical="top"/>
    </xf>
    <xf numFmtId="165" fontId="4" fillId="2" borderId="13" xfId="1" applyNumberFormat="1" applyFont="1" applyFill="1" applyBorder="1" applyAlignment="1" applyProtection="1">
      <alignment horizontal="center" vertical="top"/>
    </xf>
    <xf numFmtId="165" fontId="4" fillId="2" borderId="10" xfId="1" applyNumberFormat="1" applyFont="1" applyFill="1" applyBorder="1" applyAlignment="1" applyProtection="1">
      <alignment horizontal="center" vertical="top"/>
      <protection locked="0"/>
    </xf>
    <xf numFmtId="165" fontId="4" fillId="2" borderId="13" xfId="1" applyNumberFormat="1" applyFont="1" applyFill="1" applyBorder="1" applyAlignment="1" applyProtection="1">
      <alignment horizontal="center" vertical="top"/>
      <protection locked="0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4" fillId="2" borderId="1" xfId="0" quotePrefix="1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49" fontId="4" fillId="2" borderId="10" xfId="0" applyNumberFormat="1" applyFont="1" applyFill="1" applyBorder="1" applyAlignment="1" applyProtection="1">
      <alignment horizontal="left" vertical="top"/>
      <protection locked="0"/>
    </xf>
    <xf numFmtId="0" fontId="23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167" fontId="4" fillId="2" borderId="10" xfId="0" applyNumberFormat="1" applyFont="1" applyFill="1" applyBorder="1" applyAlignment="1" applyProtection="1">
      <alignment horizontal="right" vertical="top"/>
      <protection locked="0"/>
    </xf>
    <xf numFmtId="167" fontId="0" fillId="0" borderId="10" xfId="0" applyNumberFormat="1" applyBorder="1" applyAlignment="1" applyProtection="1">
      <alignment horizontal="right" vertical="top"/>
      <protection locked="0"/>
    </xf>
    <xf numFmtId="0" fontId="4" fillId="2" borderId="10" xfId="0" applyFont="1" applyFill="1" applyBorder="1" applyAlignment="1" applyProtection="1">
      <alignment vertical="top"/>
      <protection locked="0"/>
    </xf>
    <xf numFmtId="167" fontId="4" fillId="2" borderId="1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13" fillId="2" borderId="0" xfId="0" applyFont="1" applyFill="1" applyAlignment="1">
      <alignment vertical="top"/>
    </xf>
    <xf numFmtId="0" fontId="8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vertical="top" wrapText="1"/>
      <protection locked="0"/>
    </xf>
    <xf numFmtId="0" fontId="4" fillId="2" borderId="10" xfId="0" applyFont="1" applyFill="1" applyBorder="1" applyAlignment="1" applyProtection="1">
      <alignment horizontal="center" vertical="top"/>
      <protection locked="0"/>
    </xf>
    <xf numFmtId="9" fontId="4" fillId="2" borderId="10" xfId="3" applyFont="1" applyFill="1" applyBorder="1" applyAlignment="1" applyProtection="1">
      <alignment horizontal="center" vertical="top"/>
      <protection locked="0"/>
    </xf>
    <xf numFmtId="9" fontId="4" fillId="0" borderId="10" xfId="3" applyFont="1" applyBorder="1" applyAlignment="1" applyProtection="1">
      <alignment horizontal="center" vertical="top"/>
      <protection locked="0"/>
    </xf>
    <xf numFmtId="9" fontId="4" fillId="2" borderId="10" xfId="3" applyFont="1" applyFill="1" applyBorder="1" applyAlignment="1" applyProtection="1">
      <alignment horizontal="right" vertical="top"/>
      <protection locked="0"/>
    </xf>
    <xf numFmtId="9" fontId="4" fillId="2" borderId="13" xfId="3" applyFont="1" applyFill="1" applyBorder="1" applyAlignment="1" applyProtection="1">
      <alignment horizontal="right" vertical="top"/>
      <protection locked="0"/>
    </xf>
    <xf numFmtId="0" fontId="1" fillId="2" borderId="15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17" xfId="0" applyFont="1" applyFill="1" applyBorder="1" applyAlignment="1" applyProtection="1">
      <alignment horizontal="left" vertical="top" wrapText="1"/>
      <protection locked="0"/>
    </xf>
    <xf numFmtId="0" fontId="1" fillId="2" borderId="10" xfId="0" applyFont="1" applyFill="1" applyBorder="1" applyAlignment="1" applyProtection="1">
      <alignment horizontal="left" vertical="top" wrapText="1"/>
      <protection locked="0"/>
    </xf>
    <xf numFmtId="0" fontId="1" fillId="2" borderId="12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165" fontId="3" fillId="2" borderId="10" xfId="1" applyNumberFormat="1" applyFont="1" applyFill="1" applyBorder="1" applyAlignment="1" applyProtection="1">
      <alignment horizontal="center" vertical="top"/>
    </xf>
    <xf numFmtId="165" fontId="3" fillId="2" borderId="13" xfId="1" applyNumberFormat="1" applyFont="1" applyFill="1" applyBorder="1" applyAlignment="1" applyProtection="1">
      <alignment horizontal="center" vertical="top"/>
    </xf>
    <xf numFmtId="0" fontId="14" fillId="2" borderId="14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 wrapText="1"/>
    </xf>
    <xf numFmtId="164" fontId="4" fillId="2" borderId="10" xfId="1" applyFont="1" applyFill="1" applyBorder="1" applyAlignment="1" applyProtection="1">
      <alignment horizontal="right" vertical="top"/>
      <protection locked="0"/>
    </xf>
    <xf numFmtId="164" fontId="4" fillId="2" borderId="13" xfId="1" applyFont="1" applyFill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0" xfId="0" applyNumberFormat="1" applyFont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top" wrapText="1"/>
    </xf>
    <xf numFmtId="0" fontId="11" fillId="2" borderId="10" xfId="0" applyFont="1" applyFill="1" applyBorder="1" applyAlignment="1">
      <alignment vertical="center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top"/>
    </xf>
    <xf numFmtId="0" fontId="26" fillId="2" borderId="9" xfId="0" applyFont="1" applyFill="1" applyBorder="1" applyAlignment="1">
      <alignment horizontal="center" vertical="top"/>
    </xf>
    <xf numFmtId="0" fontId="26" fillId="2" borderId="9" xfId="0" applyFont="1" applyFill="1" applyBorder="1" applyAlignment="1">
      <alignment vertical="top"/>
    </xf>
    <xf numFmtId="0" fontId="26" fillId="2" borderId="9" xfId="0" applyFont="1" applyFill="1" applyBorder="1" applyAlignment="1">
      <alignment horizontal="right"/>
    </xf>
    <xf numFmtId="0" fontId="7" fillId="2" borderId="0" xfId="0" applyFont="1" applyFill="1" applyAlignment="1">
      <alignment horizontal="left" vertical="center"/>
    </xf>
    <xf numFmtId="0" fontId="8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top" indent="3"/>
    </xf>
    <xf numFmtId="0" fontId="7" fillId="2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168" fontId="14" fillId="0" borderId="5" xfId="0" applyNumberFormat="1" applyFont="1" applyBorder="1" applyAlignment="1">
      <alignment horizontal="left" vertical="top"/>
    </xf>
    <xf numFmtId="168" fontId="14" fillId="0" borderId="6" xfId="0" applyNumberFormat="1" applyFont="1" applyBorder="1" applyAlignment="1">
      <alignment horizontal="left" vertical="top"/>
    </xf>
    <xf numFmtId="0" fontId="34" fillId="0" borderId="0" xfId="0" applyFont="1" applyAlignment="1">
      <alignment horizontal="center" vertical="top"/>
    </xf>
    <xf numFmtId="0" fontId="4" fillId="2" borderId="19" xfId="0" applyFont="1" applyFill="1" applyBorder="1" applyAlignment="1" applyProtection="1">
      <alignment horizontal="center" vertical="top"/>
      <protection locked="0"/>
    </xf>
    <xf numFmtId="0" fontId="5" fillId="2" borderId="24" xfId="2" applyFill="1" applyBorder="1" applyAlignment="1" applyProtection="1">
      <alignment horizontal="left" vertical="top"/>
      <protection locked="0"/>
    </xf>
    <xf numFmtId="0" fontId="35" fillId="2" borderId="25" xfId="0" applyFont="1" applyFill="1" applyBorder="1" applyAlignment="1" applyProtection="1">
      <alignment horizontal="left" vertical="top"/>
      <protection locked="0"/>
    </xf>
    <xf numFmtId="0" fontId="35" fillId="2" borderId="26" xfId="0" applyFont="1" applyFill="1" applyBorder="1" applyAlignment="1" applyProtection="1">
      <alignment horizontal="left" vertical="top"/>
      <protection locked="0"/>
    </xf>
    <xf numFmtId="0" fontId="17" fillId="0" borderId="2" xfId="0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4" fillId="2" borderId="0" xfId="0" applyFont="1" applyFill="1" applyAlignment="1" applyProtection="1">
      <alignment horizontal="left" vertical="top"/>
      <protection locked="0"/>
    </xf>
    <xf numFmtId="0" fontId="4" fillId="2" borderId="19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2" borderId="2" xfId="0" applyFont="1" applyFill="1" applyBorder="1" applyAlignment="1">
      <alignment horizontal="right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21" fillId="3" borderId="24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top" wrapText="1"/>
    </xf>
  </cellXfs>
  <cellStyles count="4">
    <cellStyle name="Hipertaut" xfId="2" builtinId="8"/>
    <cellStyle name="Mata Uang" xfId="1" builtinId="4"/>
    <cellStyle name="Normal" xfId="0" builtinId="0"/>
    <cellStyle name="Persen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220" name="Picture 2" descr="http://fhinow/sdc/New%20Logos%20Templates%20and%20Tools/FHI%20360%20Logos/Logos%20for%20General%20Use%20(JPG)/FHI%20360%20logo_horizontal.jpg">
          <a:extLst>
            <a:ext uri="{FF2B5EF4-FFF2-40B4-BE49-F238E27FC236}">
              <a16:creationId xmlns:a16="http://schemas.microsoft.com/office/drawing/2014/main" id="{8CBAE0A7-3536-4465-9623-91D85E84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28600"/>
          <a:ext cx="12382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558800</xdr:colOff>
      <xdr:row>85</xdr:row>
      <xdr:rowOff>146050</xdr:rowOff>
    </xdr:from>
    <xdr:to>
      <xdr:col>12</xdr:col>
      <xdr:colOff>329722</xdr:colOff>
      <xdr:row>92</xdr:row>
      <xdr:rowOff>157010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CE1089-99A8-47AA-83DD-5AAD61AE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750" y="12433300"/>
          <a:ext cx="1529872" cy="13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80</xdr:row>
      <xdr:rowOff>190701</xdr:rowOff>
    </xdr:from>
    <xdr:to>
      <xdr:col>9</xdr:col>
      <xdr:colOff>91768</xdr:colOff>
      <xdr:row>87</xdr:row>
      <xdr:rowOff>97429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52DE99-3B4C-42C4-A71A-026C4FC0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444" y="11839423"/>
          <a:ext cx="698546" cy="958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yunus@fhi360.or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681"/>
  <sheetViews>
    <sheetView showRowColHeaders="0" tabSelected="1" topLeftCell="A10" zoomScale="90" zoomScaleNormal="90" zoomScalePageLayoutView="64" workbookViewId="0">
      <selection activeCell="G20" sqref="G20:U21"/>
    </sheetView>
  </sheetViews>
  <sheetFormatPr defaultColWidth="9.453125" defaultRowHeight="14" x14ac:dyDescent="0.25"/>
  <cols>
    <col min="1" max="1" width="2.453125" style="1" customWidth="1"/>
    <col min="2" max="3" width="1.453125" style="1" customWidth="1"/>
    <col min="4" max="4" width="2" style="1" customWidth="1"/>
    <col min="5" max="5" width="1.453125" style="1" customWidth="1"/>
    <col min="6" max="6" width="8.453125" style="1" customWidth="1"/>
    <col min="7" max="7" width="5.453125" style="1" customWidth="1"/>
    <col min="8" max="8" width="1.453125" style="1" customWidth="1"/>
    <col min="9" max="9" width="5.453125" style="1" customWidth="1"/>
    <col min="10" max="12" width="1.453125" style="1" customWidth="1"/>
    <col min="13" max="13" width="5.453125" style="1" customWidth="1"/>
    <col min="14" max="14" width="1.453125" style="1" customWidth="1"/>
    <col min="15" max="15" width="10.453125" style="1" customWidth="1"/>
    <col min="16" max="16" width="3" style="1" customWidth="1"/>
    <col min="17" max="18" width="1.453125" style="1" customWidth="1"/>
    <col min="19" max="19" width="5.453125" style="1" customWidth="1"/>
    <col min="20" max="20" width="1.453125" style="1" customWidth="1"/>
    <col min="21" max="21" width="14.453125" style="1" customWidth="1"/>
    <col min="22" max="22" width="2.453125" style="1" customWidth="1"/>
    <col min="23" max="23" width="1.453125" style="1" customWidth="1"/>
    <col min="24" max="25" width="2" style="1" customWidth="1"/>
    <col min="26" max="26" width="3.453125" style="1" customWidth="1"/>
    <col min="27" max="27" width="2.453125" style="1" customWidth="1"/>
    <col min="28" max="28" width="1.453125" style="1" customWidth="1"/>
    <col min="29" max="29" width="4.453125" style="1" customWidth="1"/>
    <col min="30" max="30" width="2.453125" style="1" customWidth="1"/>
    <col min="31" max="31" width="1.453125" style="1" hidden="1" customWidth="1"/>
    <col min="32" max="32" width="2" style="1" hidden="1" customWidth="1"/>
    <col min="33" max="33" width="0.453125" style="1" customWidth="1"/>
    <col min="34" max="34" width="2" style="1" customWidth="1"/>
    <col min="35" max="35" width="0.453125" style="1" customWidth="1"/>
    <col min="36" max="36" width="4.453125" style="1" customWidth="1"/>
    <col min="37" max="37" width="7.453125" style="1" customWidth="1"/>
    <col min="38" max="38" width="2.453125" style="1" customWidth="1"/>
    <col min="39" max="39" width="13.453125" style="1" bestFit="1" customWidth="1"/>
    <col min="40" max="40" width="3.453125" style="1" customWidth="1"/>
    <col min="41" max="41" width="0.453125" style="1" hidden="1" customWidth="1"/>
    <col min="42" max="42" width="0.453125" style="1" customWidth="1"/>
    <col min="43" max="43" width="15.453125" style="1" customWidth="1"/>
    <col min="44" max="44" width="0.453125" style="1" customWidth="1"/>
    <col min="45" max="45" width="2.453125" style="1" customWidth="1"/>
    <col min="46" max="46" width="18.453125" style="1" customWidth="1"/>
    <col min="47" max="16384" width="9.453125" style="1"/>
  </cols>
  <sheetData>
    <row r="1" spans="1:55" ht="14.5" thickBot="1" x14ac:dyDescent="0.3">
      <c r="G1"/>
    </row>
    <row r="2" spans="1:55" ht="8.25" customHeight="1" x14ac:dyDescent="0.25">
      <c r="B2" s="2"/>
      <c r="C2" s="3"/>
      <c r="D2" s="3"/>
      <c r="E2" s="3"/>
      <c r="F2" s="3"/>
      <c r="G2" s="3"/>
      <c r="H2" s="3"/>
      <c r="I2" s="3"/>
      <c r="J2" s="213" t="s">
        <v>0</v>
      </c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05" t="s">
        <v>1</v>
      </c>
      <c r="AL2" s="206"/>
      <c r="AM2" s="206"/>
      <c r="AN2" s="207"/>
      <c r="AO2" s="4"/>
      <c r="AP2" s="4"/>
      <c r="AQ2" s="4"/>
      <c r="AR2" s="4"/>
    </row>
    <row r="3" spans="1:55" ht="18" customHeight="1" x14ac:dyDescent="0.25">
      <c r="A3" s="94"/>
      <c r="B3" s="5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08"/>
      <c r="AL3" s="208"/>
      <c r="AM3" s="208"/>
      <c r="AN3" s="209"/>
      <c r="AO3" s="4"/>
      <c r="AP3" s="4"/>
      <c r="AQ3" s="4"/>
      <c r="AR3" s="4"/>
      <c r="AW3" s="6"/>
    </row>
    <row r="4" spans="1:55" ht="18" customHeight="1" x14ac:dyDescent="0.25">
      <c r="A4" s="94"/>
      <c r="B4" s="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0"/>
      <c r="AL4" s="210"/>
      <c r="AM4" s="210"/>
      <c r="AN4" s="211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ht="5.5" customHeight="1" x14ac:dyDescent="0.2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ht="13.75" customHeight="1" thickBot="1" x14ac:dyDescent="0.3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2</v>
      </c>
      <c r="Y6" s="13"/>
      <c r="Z6" s="13"/>
      <c r="AA6" s="84"/>
      <c r="AB6" s="84"/>
      <c r="AC6" s="84"/>
      <c r="AD6" s="216">
        <v>44508</v>
      </c>
      <c r="AE6" s="216"/>
      <c r="AF6" s="216"/>
      <c r="AG6" s="216"/>
      <c r="AH6" s="216"/>
      <c r="AI6" s="216"/>
      <c r="AJ6" s="216"/>
      <c r="AK6" s="216"/>
      <c r="AL6" s="216"/>
      <c r="AM6" s="216"/>
      <c r="AN6" s="14"/>
      <c r="AO6" s="4"/>
      <c r="AP6" s="15"/>
      <c r="AQ6" s="115" t="s">
        <v>3</v>
      </c>
      <c r="AR6" s="116"/>
      <c r="AS6" s="116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ht="7.5" customHeight="1" x14ac:dyDescent="0.25">
      <c r="A7" s="225" t="s">
        <v>4</v>
      </c>
      <c r="B7" s="5"/>
      <c r="C7" s="119" t="s">
        <v>5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1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ht="7.5" customHeight="1" x14ac:dyDescent="0.25">
      <c r="A8" s="225"/>
      <c r="B8" s="5"/>
      <c r="C8" s="122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4"/>
      <c r="V8" s="12"/>
      <c r="X8" s="129" t="s">
        <v>6</v>
      </c>
      <c r="Y8" s="129"/>
      <c r="Z8" s="129"/>
      <c r="AA8" s="129"/>
      <c r="AB8" s="129"/>
      <c r="AC8" s="129"/>
      <c r="AD8" s="130" t="s">
        <v>7</v>
      </c>
      <c r="AE8" s="130"/>
      <c r="AF8" s="130"/>
      <c r="AG8" s="130"/>
      <c r="AH8" s="130"/>
      <c r="AI8" s="130"/>
      <c r="AJ8" s="130"/>
      <c r="AK8" s="130"/>
      <c r="AL8" s="130"/>
      <c r="AM8" s="130"/>
      <c r="AN8" s="14"/>
      <c r="AQ8" s="128" t="s">
        <v>3</v>
      </c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</row>
    <row r="9" spans="1:55" ht="6" customHeight="1" x14ac:dyDescent="0.25">
      <c r="A9" s="94"/>
      <c r="B9" s="5"/>
      <c r="C9" s="125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7"/>
      <c r="V9" s="12"/>
      <c r="X9" s="129"/>
      <c r="Y9" s="129"/>
      <c r="Z9" s="129"/>
      <c r="AA9" s="129"/>
      <c r="AB9" s="129"/>
      <c r="AC9" s="129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4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</row>
    <row r="10" spans="1:55" ht="7.5" customHeight="1" x14ac:dyDescent="0.25">
      <c r="A10" s="94"/>
      <c r="B10" s="5"/>
      <c r="C10" s="144" t="s">
        <v>8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6"/>
      <c r="V10" s="16"/>
      <c r="X10" s="129" t="s">
        <v>9</v>
      </c>
      <c r="Y10" s="129"/>
      <c r="Z10" s="129"/>
      <c r="AA10" s="129"/>
      <c r="AB10" s="129"/>
      <c r="AC10" s="129"/>
      <c r="AD10" s="141">
        <v>44514</v>
      </c>
      <c r="AE10" s="141"/>
      <c r="AF10" s="141"/>
      <c r="AG10" s="141"/>
      <c r="AH10" s="141"/>
      <c r="AI10" s="141"/>
      <c r="AJ10" s="141"/>
      <c r="AK10" s="134" t="s">
        <v>10</v>
      </c>
      <c r="AL10" s="135"/>
      <c r="AM10" s="137">
        <v>44518</v>
      </c>
      <c r="AN10" s="14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</row>
    <row r="11" spans="1:55" ht="7.5" customHeight="1" x14ac:dyDescent="0.25">
      <c r="A11" s="94"/>
      <c r="B11" s="5"/>
      <c r="C11" s="147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9"/>
      <c r="V11" s="16"/>
      <c r="X11" s="129"/>
      <c r="Y11" s="129"/>
      <c r="Z11" s="129"/>
      <c r="AA11" s="129"/>
      <c r="AB11" s="129"/>
      <c r="AC11" s="129"/>
      <c r="AD11" s="142"/>
      <c r="AE11" s="142"/>
      <c r="AF11" s="142"/>
      <c r="AG11" s="142"/>
      <c r="AH11" s="142"/>
      <c r="AI11" s="142"/>
      <c r="AJ11" s="142"/>
      <c r="AK11" s="136"/>
      <c r="AL11" s="136"/>
      <c r="AM11" s="138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ht="7.5" customHeight="1" x14ac:dyDescent="0.25">
      <c r="A12" s="94"/>
      <c r="B12" s="5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9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ht="13.75" customHeight="1" x14ac:dyDescent="0.25">
      <c r="A13" s="94"/>
      <c r="B13" s="5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  <c r="V13" s="16"/>
      <c r="X13" s="143" t="s">
        <v>11</v>
      </c>
      <c r="Y13" s="143"/>
      <c r="Z13" s="143"/>
      <c r="AA13" s="143"/>
      <c r="AB13" s="143"/>
      <c r="AC13" s="143"/>
      <c r="AG13" s="117" t="s">
        <v>12</v>
      </c>
      <c r="AH13" s="117"/>
      <c r="AI13" s="118"/>
      <c r="AJ13" s="118"/>
      <c r="AK13" s="118"/>
      <c r="AL13" s="118"/>
      <c r="AM13" s="118"/>
      <c r="AN13" s="14"/>
      <c r="AQ13" s="94" t="s">
        <v>13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ht="7.5" customHeight="1" x14ac:dyDescent="0.25">
      <c r="A14" s="94"/>
      <c r="B14" s="5"/>
      <c r="C14" s="147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9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ht="13.75" customHeight="1" thickBot="1" x14ac:dyDescent="0.3">
      <c r="A15" s="94"/>
      <c r="B15" s="5"/>
      <c r="C15" s="150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2"/>
      <c r="V15" s="16"/>
      <c r="W15" s="21"/>
      <c r="X15" s="220" t="s">
        <v>14</v>
      </c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132" t="s">
        <v>5</v>
      </c>
      <c r="AL15" s="132"/>
      <c r="AM15" s="132"/>
      <c r="AN15" s="133"/>
      <c r="AO15" s="23"/>
      <c r="AP15" s="23"/>
      <c r="AQ15" s="94" t="s">
        <v>15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ht="15" customHeight="1" thickBot="1" x14ac:dyDescent="0.3">
      <c r="A16" s="94"/>
      <c r="B16" s="5"/>
      <c r="C16" s="242" t="s">
        <v>16</v>
      </c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4"/>
      <c r="V16" s="16"/>
      <c r="W16" s="24"/>
      <c r="X16" s="240" t="s">
        <v>17</v>
      </c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38" t="s">
        <v>18</v>
      </c>
      <c r="AM16" s="238"/>
      <c r="AN16" s="239"/>
      <c r="AQ16" s="98" t="s">
        <v>19</v>
      </c>
    </row>
    <row r="17" spans="1:49" ht="5.5" customHeight="1" thickBot="1" x14ac:dyDescent="0.3">
      <c r="A17" s="94"/>
      <c r="B17" s="5"/>
      <c r="C17" s="4"/>
      <c r="D17" s="4"/>
      <c r="E17" s="4"/>
      <c r="F17" s="4"/>
      <c r="G17" s="230" t="s">
        <v>20</v>
      </c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16"/>
      <c r="W17" s="24"/>
      <c r="AN17" s="18"/>
    </row>
    <row r="18" spans="1:49" ht="5.5" customHeight="1" x14ac:dyDescent="0.25">
      <c r="A18" s="226" t="s">
        <v>21</v>
      </c>
      <c r="B18" s="5"/>
      <c r="C18" s="162" t="s">
        <v>22</v>
      </c>
      <c r="D18" s="175" t="s">
        <v>23</v>
      </c>
      <c r="E18" s="176"/>
      <c r="F18" s="176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16"/>
      <c r="W18" s="24"/>
      <c r="X18" s="222"/>
      <c r="Y18" s="140"/>
      <c r="Z18" s="228" t="s">
        <v>24</v>
      </c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N18" s="18"/>
    </row>
    <row r="19" spans="1:49" ht="10.5" customHeight="1" thickBot="1" x14ac:dyDescent="0.3">
      <c r="A19" s="226"/>
      <c r="B19" s="5"/>
      <c r="C19" s="163"/>
      <c r="D19" s="175"/>
      <c r="E19" s="176"/>
      <c r="F19" s="176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16"/>
      <c r="W19" s="24"/>
      <c r="X19" s="223"/>
      <c r="Y19" s="140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N19" s="18"/>
    </row>
    <row r="20" spans="1:49" ht="5.5" customHeight="1" thickBot="1" x14ac:dyDescent="0.3">
      <c r="A20" s="226"/>
      <c r="B20" s="5"/>
      <c r="C20" s="4"/>
      <c r="D20" s="4"/>
      <c r="E20" s="4"/>
      <c r="F20" s="4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32"/>
      <c r="W20" s="24"/>
      <c r="X20" s="4"/>
      <c r="Y20" s="4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N20" s="18"/>
    </row>
    <row r="21" spans="1:49" ht="12.75" customHeight="1" thickBot="1" x14ac:dyDescent="0.3">
      <c r="A21" s="94"/>
      <c r="B21" s="5"/>
      <c r="C21" s="53"/>
      <c r="D21" s="175" t="s">
        <v>25</v>
      </c>
      <c r="E21" s="176"/>
      <c r="F21" s="176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32"/>
      <c r="W21" s="24"/>
      <c r="X21" s="176" t="s">
        <v>26</v>
      </c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8"/>
    </row>
    <row r="22" spans="1:49" ht="4.75" customHeight="1" thickBot="1" x14ac:dyDescent="0.3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18"/>
      <c r="AW22" s="6"/>
    </row>
    <row r="23" spans="1:49" ht="12.75" customHeight="1" thickBot="1" x14ac:dyDescent="0.3">
      <c r="A23" s="94"/>
      <c r="B23" s="5"/>
      <c r="C23" s="53"/>
      <c r="D23" s="175" t="s">
        <v>27</v>
      </c>
      <c r="E23" s="176"/>
      <c r="F23" s="176"/>
      <c r="G23" s="4" t="s">
        <v>124</v>
      </c>
      <c r="H23" s="4"/>
      <c r="I23" s="4"/>
      <c r="J23" s="4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81"/>
      <c r="W23" s="82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18"/>
      <c r="AW23" s="6"/>
    </row>
    <row r="24" spans="1:49" ht="5.5" customHeight="1" x14ac:dyDescent="0.25">
      <c r="A24" s="94"/>
      <c r="B24" s="27"/>
      <c r="C24" s="217"/>
      <c r="D24" s="217"/>
      <c r="E24" s="217"/>
      <c r="F24" s="217"/>
      <c r="G24" s="217"/>
      <c r="H24" s="217"/>
      <c r="I24" s="217"/>
      <c r="J24" s="217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49" ht="10.5" customHeight="1" x14ac:dyDescent="0.25">
      <c r="A25" s="94"/>
      <c r="B25" s="5"/>
      <c r="C25" s="85" t="s">
        <v>28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49" ht="13.75" customHeight="1" x14ac:dyDescent="0.3">
      <c r="A26" s="97" t="s">
        <v>29</v>
      </c>
      <c r="B26" s="5"/>
      <c r="C26" s="153" t="s">
        <v>30</v>
      </c>
      <c r="D26" s="153"/>
      <c r="E26" s="153"/>
      <c r="F26" s="153"/>
      <c r="G26" s="179" t="s">
        <v>31</v>
      </c>
      <c r="H26" s="118"/>
      <c r="I26" s="118"/>
      <c r="J26" s="118"/>
      <c r="K26" s="118"/>
      <c r="L26" s="118"/>
      <c r="M26" s="118"/>
      <c r="O26" s="35" t="s">
        <v>32</v>
      </c>
      <c r="P26" s="177">
        <v>44514</v>
      </c>
      <c r="Q26" s="212"/>
      <c r="R26" s="212"/>
      <c r="S26" s="212"/>
      <c r="T26" s="36"/>
      <c r="U26" s="154" t="s">
        <v>33</v>
      </c>
      <c r="V26" s="155"/>
      <c r="W26" s="180">
        <v>44518</v>
      </c>
      <c r="X26" s="180"/>
      <c r="Y26" s="180"/>
      <c r="Z26" s="180"/>
      <c r="AA26" s="180"/>
      <c r="AB26" s="180"/>
      <c r="AC26" s="180"/>
      <c r="AG26" s="37"/>
      <c r="AH26" s="34" t="s">
        <v>34</v>
      </c>
      <c r="AN26" s="18"/>
      <c r="AW26" s="6"/>
    </row>
    <row r="27" spans="1:49" ht="5.5" customHeight="1" x14ac:dyDescent="0.25">
      <c r="A27" s="227" t="s">
        <v>35</v>
      </c>
      <c r="B27" s="5"/>
      <c r="AG27" s="37"/>
      <c r="AN27" s="18"/>
      <c r="AW27" s="6"/>
    </row>
    <row r="28" spans="1:49" ht="13.75" customHeight="1" x14ac:dyDescent="0.25">
      <c r="A28" s="227"/>
      <c r="B28" s="5"/>
      <c r="C28" s="69" t="s">
        <v>36</v>
      </c>
      <c r="D28" s="69"/>
      <c r="E28" s="69"/>
      <c r="F28" s="110"/>
      <c r="G28" s="69"/>
      <c r="H28" s="111"/>
      <c r="I28" s="112"/>
      <c r="J28" s="112"/>
      <c r="K28" s="112"/>
      <c r="L28" s="112"/>
      <c r="M28" s="73" t="s">
        <v>37</v>
      </c>
      <c r="N28" s="113"/>
      <c r="O28" s="113"/>
      <c r="P28" s="113"/>
      <c r="Q28" s="113"/>
      <c r="R28" s="113"/>
      <c r="S28" s="113"/>
      <c r="T28" s="113"/>
      <c r="U28" s="74"/>
      <c r="V28" s="113"/>
      <c r="W28" s="112"/>
      <c r="X28" s="112"/>
      <c r="Y28" s="112"/>
      <c r="Z28" s="112"/>
      <c r="AA28" s="112"/>
      <c r="AB28" s="112"/>
      <c r="AC28" s="112"/>
      <c r="AD28" s="34"/>
      <c r="AG28" s="37"/>
      <c r="AJ28" s="1" t="s">
        <v>38</v>
      </c>
      <c r="AL28" s="160">
        <v>1200000</v>
      </c>
      <c r="AM28" s="160"/>
      <c r="AN28" s="161"/>
      <c r="AW28" s="6"/>
    </row>
    <row r="29" spans="1:49" ht="13.75" customHeight="1" x14ac:dyDescent="0.3">
      <c r="A29" s="96" t="s">
        <v>39</v>
      </c>
      <c r="B29" s="5"/>
      <c r="C29" s="173" t="s">
        <v>40</v>
      </c>
      <c r="D29" s="173"/>
      <c r="E29" s="173"/>
      <c r="F29" s="173"/>
      <c r="G29" s="173"/>
      <c r="H29" s="173"/>
      <c r="I29" s="173"/>
      <c r="J29" s="173"/>
      <c r="K29" s="173"/>
      <c r="L29" s="24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G29" s="37"/>
      <c r="AN29" s="18"/>
      <c r="AW29" s="38" t="s">
        <v>41</v>
      </c>
    </row>
    <row r="30" spans="1:49" ht="13.75" customHeight="1" x14ac:dyDescent="0.3">
      <c r="A30" s="97"/>
      <c r="B30" s="5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E30" s="36"/>
      <c r="AG30" s="37"/>
      <c r="AJ30" s="1" t="s">
        <v>42</v>
      </c>
      <c r="AL30" s="160">
        <v>520000</v>
      </c>
      <c r="AM30" s="160"/>
      <c r="AN30" s="161"/>
      <c r="AW30" s="38" t="s">
        <v>43</v>
      </c>
    </row>
    <row r="31" spans="1:49" ht="13.75" customHeight="1" thickBot="1" x14ac:dyDescent="0.35">
      <c r="A31" s="97" t="s">
        <v>44</v>
      </c>
      <c r="B31" s="5"/>
      <c r="C31" s="229" t="s">
        <v>45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46</v>
      </c>
    </row>
    <row r="32" spans="1:49" ht="13.75" customHeight="1" x14ac:dyDescent="0.3">
      <c r="A32" s="94"/>
      <c r="B32" s="5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6"/>
      <c r="AD32" s="71"/>
      <c r="AE32" s="20"/>
      <c r="AG32" s="37"/>
      <c r="AJ32" s="1" t="s">
        <v>47</v>
      </c>
      <c r="AL32" s="158">
        <f>AL28+AL30</f>
        <v>1720000</v>
      </c>
      <c r="AM32" s="158"/>
      <c r="AN32" s="159"/>
      <c r="AW32" s="38" t="s">
        <v>48</v>
      </c>
    </row>
    <row r="33" spans="1:49" ht="13.75" customHeight="1" x14ac:dyDescent="0.3">
      <c r="A33" s="94"/>
      <c r="B33" s="5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9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49" ht="13.75" customHeight="1" x14ac:dyDescent="0.3">
      <c r="A34" s="94"/>
      <c r="B34" s="5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9"/>
      <c r="AD34" s="39"/>
      <c r="AE34" s="26"/>
      <c r="AG34" s="37"/>
      <c r="AJ34" s="1" t="s">
        <v>49</v>
      </c>
      <c r="AL34" s="156">
        <v>8</v>
      </c>
      <c r="AM34" s="156"/>
      <c r="AN34" s="157"/>
      <c r="AW34" s="38"/>
    </row>
    <row r="35" spans="1:49" ht="13.75" customHeight="1" x14ac:dyDescent="0.3">
      <c r="A35" s="94"/>
      <c r="B35" s="5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9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49" ht="14.25" customHeight="1" thickBot="1" x14ac:dyDescent="0.35">
      <c r="A36" s="94"/>
      <c r="B36" s="5"/>
      <c r="C36" s="170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2"/>
      <c r="AD36" s="39"/>
      <c r="AE36" s="36"/>
      <c r="AG36" s="37"/>
      <c r="AJ36" s="34" t="s">
        <v>47</v>
      </c>
      <c r="AK36" s="34"/>
      <c r="AL36" s="158">
        <f>(AL30+AL28)*AL34</f>
        <v>13760000</v>
      </c>
      <c r="AM36" s="158"/>
      <c r="AN36" s="159"/>
      <c r="AW36" s="38" t="s">
        <v>50</v>
      </c>
    </row>
    <row r="37" spans="1:49" ht="4.75" customHeight="1" x14ac:dyDescent="0.3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51</v>
      </c>
    </row>
    <row r="38" spans="1:49" ht="6.75" customHeight="1" x14ac:dyDescent="0.25">
      <c r="A38" s="94"/>
      <c r="B38" s="5"/>
      <c r="C38" s="174" t="s">
        <v>52</v>
      </c>
      <c r="D38" s="174"/>
      <c r="E38" s="174"/>
      <c r="F38" s="174"/>
      <c r="G38" s="17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49" ht="13.75" customHeight="1" x14ac:dyDescent="0.3">
      <c r="A39" s="97" t="s">
        <v>29</v>
      </c>
      <c r="B39" s="5"/>
      <c r="C39" s="153" t="s">
        <v>30</v>
      </c>
      <c r="D39" s="153"/>
      <c r="E39" s="153"/>
      <c r="F39" s="153"/>
      <c r="G39" s="179" t="s">
        <v>53</v>
      </c>
      <c r="H39" s="118"/>
      <c r="I39" s="118"/>
      <c r="J39" s="118"/>
      <c r="K39" s="118"/>
      <c r="L39" s="118"/>
      <c r="M39" s="118"/>
      <c r="O39" s="35" t="s">
        <v>32</v>
      </c>
      <c r="P39" s="177">
        <v>44517</v>
      </c>
      <c r="Q39" s="178"/>
      <c r="R39" s="178"/>
      <c r="S39" s="178"/>
      <c r="T39" s="56"/>
      <c r="U39" s="154" t="s">
        <v>33</v>
      </c>
      <c r="V39" s="155"/>
      <c r="W39" s="180">
        <v>44517</v>
      </c>
      <c r="X39" s="180"/>
      <c r="Y39" s="180"/>
      <c r="Z39" s="180"/>
      <c r="AA39" s="180"/>
      <c r="AB39" s="180"/>
      <c r="AC39" s="180"/>
      <c r="AG39" s="37"/>
      <c r="AH39" s="34" t="s">
        <v>34</v>
      </c>
      <c r="AN39" s="18"/>
      <c r="AW39" s="6"/>
    </row>
    <row r="40" spans="1:49" ht="5.5" customHeight="1" x14ac:dyDescent="0.25">
      <c r="A40" s="227" t="s">
        <v>35</v>
      </c>
      <c r="B40" s="5"/>
      <c r="AG40" s="37"/>
      <c r="AN40" s="18"/>
      <c r="AW40" s="6"/>
    </row>
    <row r="41" spans="1:49" ht="13.75" customHeight="1" x14ac:dyDescent="0.25">
      <c r="A41" s="227"/>
      <c r="B41" s="5"/>
      <c r="C41" s="69" t="s">
        <v>36</v>
      </c>
      <c r="D41" s="69"/>
      <c r="E41" s="69"/>
      <c r="F41" s="110"/>
      <c r="G41" s="69"/>
      <c r="H41" s="111"/>
      <c r="I41" s="112"/>
      <c r="J41" s="112"/>
      <c r="K41" s="112"/>
      <c r="L41" s="112"/>
      <c r="M41" s="73" t="s">
        <v>37</v>
      </c>
      <c r="N41" s="113"/>
      <c r="O41" s="113"/>
      <c r="P41" s="113"/>
      <c r="Q41" s="113"/>
      <c r="R41" s="113"/>
      <c r="S41" s="113"/>
      <c r="T41" s="113"/>
      <c r="U41" s="74"/>
      <c r="V41" s="113"/>
      <c r="W41" s="112"/>
      <c r="X41" s="112"/>
      <c r="Y41" s="112"/>
      <c r="Z41" s="112"/>
      <c r="AA41" s="112"/>
      <c r="AB41" s="112"/>
      <c r="AC41" s="112"/>
      <c r="AD41" s="34"/>
      <c r="AG41" s="37"/>
      <c r="AJ41" s="1" t="s">
        <v>38</v>
      </c>
      <c r="AL41" s="160"/>
      <c r="AM41" s="160"/>
      <c r="AN41" s="161"/>
      <c r="AW41" s="6"/>
    </row>
    <row r="42" spans="1:49" ht="13.75" customHeight="1" x14ac:dyDescent="0.3">
      <c r="A42" s="96" t="s">
        <v>39</v>
      </c>
      <c r="B42" s="5"/>
      <c r="C42" s="173"/>
      <c r="D42" s="173"/>
      <c r="E42" s="173"/>
      <c r="F42" s="173"/>
      <c r="G42" s="173"/>
      <c r="H42" s="173"/>
      <c r="I42" s="173"/>
      <c r="J42" s="173"/>
      <c r="K42" s="173"/>
      <c r="L42" s="24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G42" s="37"/>
      <c r="AN42" s="18"/>
      <c r="AW42" s="38" t="s">
        <v>41</v>
      </c>
    </row>
    <row r="43" spans="1:49" ht="13.75" customHeight="1" x14ac:dyDescent="0.3">
      <c r="A43" s="97"/>
      <c r="B43" s="5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E43" s="36"/>
      <c r="AG43" s="37"/>
      <c r="AJ43" s="1" t="s">
        <v>42</v>
      </c>
      <c r="AL43" s="160"/>
      <c r="AM43" s="160"/>
      <c r="AN43" s="161"/>
      <c r="AW43" s="38" t="s">
        <v>43</v>
      </c>
    </row>
    <row r="44" spans="1:49" ht="13.75" customHeight="1" thickBot="1" x14ac:dyDescent="0.35">
      <c r="A44" s="97" t="s">
        <v>44</v>
      </c>
      <c r="B44" s="5"/>
      <c r="C44" s="75" t="s">
        <v>54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46</v>
      </c>
    </row>
    <row r="45" spans="1:49" ht="13.75" customHeight="1" x14ac:dyDescent="0.3">
      <c r="A45" s="94"/>
      <c r="B45" s="5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6"/>
      <c r="AD45" s="71"/>
      <c r="AE45" s="20"/>
      <c r="AG45" s="37"/>
      <c r="AJ45" s="1" t="s">
        <v>47</v>
      </c>
      <c r="AL45" s="158">
        <f>SUM(AL43+AL41)</f>
        <v>0</v>
      </c>
      <c r="AM45" s="158"/>
      <c r="AN45" s="159"/>
      <c r="AW45" s="38" t="s">
        <v>48</v>
      </c>
    </row>
    <row r="46" spans="1:49" ht="13.75" customHeight="1" x14ac:dyDescent="0.3">
      <c r="A46" s="94"/>
      <c r="B46" s="5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9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49" ht="13.75" customHeight="1" x14ac:dyDescent="0.3">
      <c r="A47" s="94"/>
      <c r="B47" s="5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9"/>
      <c r="AD47" s="39"/>
      <c r="AE47" s="26"/>
      <c r="AG47" s="37"/>
      <c r="AJ47" s="1" t="s">
        <v>49</v>
      </c>
      <c r="AL47" s="156"/>
      <c r="AM47" s="156"/>
      <c r="AN47" s="157"/>
      <c r="AW47" s="38"/>
    </row>
    <row r="48" spans="1:49" ht="13.75" customHeight="1" x14ac:dyDescent="0.3">
      <c r="A48" s="94"/>
      <c r="B48" s="5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9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49" ht="14.25" customHeight="1" thickBot="1" x14ac:dyDescent="0.35">
      <c r="A49" s="94"/>
      <c r="B49" s="5"/>
      <c r="C49" s="170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2"/>
      <c r="AD49" s="39"/>
      <c r="AE49" s="36"/>
      <c r="AG49" s="37"/>
      <c r="AJ49" s="34" t="s">
        <v>47</v>
      </c>
      <c r="AK49" s="34"/>
      <c r="AL49" s="158">
        <f>SUM(AL47*AL45)</f>
        <v>0</v>
      </c>
      <c r="AM49" s="158"/>
      <c r="AN49" s="159"/>
      <c r="AW49" s="38" t="s">
        <v>50</v>
      </c>
    </row>
    <row r="50" spans="1:49" ht="4.75" customHeight="1" x14ac:dyDescent="0.3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51</v>
      </c>
    </row>
    <row r="51" spans="1:49" ht="6.75" customHeight="1" x14ac:dyDescent="0.25">
      <c r="A51" s="94"/>
      <c r="B51" s="7"/>
      <c r="C51" s="87" t="s">
        <v>55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49" ht="13.75" customHeight="1" x14ac:dyDescent="0.3">
      <c r="A52" s="97" t="s">
        <v>29</v>
      </c>
      <c r="B52" s="5"/>
      <c r="C52" s="153" t="s">
        <v>30</v>
      </c>
      <c r="D52" s="153"/>
      <c r="E52" s="153"/>
      <c r="F52" s="153"/>
      <c r="G52" s="179"/>
      <c r="H52" s="118"/>
      <c r="I52" s="118"/>
      <c r="J52" s="118"/>
      <c r="K52" s="118"/>
      <c r="L52" s="118"/>
      <c r="M52" s="118"/>
      <c r="O52" s="35" t="s">
        <v>32</v>
      </c>
      <c r="P52" s="177"/>
      <c r="Q52" s="178"/>
      <c r="R52" s="178"/>
      <c r="S52" s="178"/>
      <c r="T52" s="56"/>
      <c r="U52" s="154" t="s">
        <v>33</v>
      </c>
      <c r="V52" s="155"/>
      <c r="W52" s="180"/>
      <c r="X52" s="180"/>
      <c r="Y52" s="180"/>
      <c r="Z52" s="180"/>
      <c r="AA52" s="180"/>
      <c r="AB52" s="180"/>
      <c r="AC52" s="180"/>
      <c r="AG52" s="37"/>
      <c r="AH52" s="34" t="s">
        <v>34</v>
      </c>
      <c r="AN52" s="18"/>
      <c r="AW52" s="6"/>
    </row>
    <row r="53" spans="1:49" ht="5.5" customHeight="1" x14ac:dyDescent="0.25">
      <c r="A53" s="227" t="s">
        <v>35</v>
      </c>
      <c r="B53" s="5"/>
      <c r="AG53" s="37"/>
      <c r="AN53" s="18"/>
      <c r="AW53" s="6"/>
    </row>
    <row r="54" spans="1:49" ht="13.75" customHeight="1" x14ac:dyDescent="0.25">
      <c r="A54" s="227"/>
      <c r="B54" s="5"/>
      <c r="C54" s="57" t="s">
        <v>56</v>
      </c>
      <c r="D54" s="57"/>
      <c r="E54" s="57"/>
      <c r="F54" s="64"/>
      <c r="G54" s="57"/>
      <c r="H54" s="17"/>
      <c r="M54" s="73" t="s">
        <v>37</v>
      </c>
      <c r="N54" s="113"/>
      <c r="O54" s="113"/>
      <c r="P54" s="113"/>
      <c r="Q54" s="113"/>
      <c r="R54" s="113"/>
      <c r="S54" s="113"/>
      <c r="T54" s="113"/>
      <c r="U54" s="74"/>
      <c r="V54" s="113"/>
      <c r="W54" s="112"/>
      <c r="X54" s="112"/>
      <c r="Y54" s="112"/>
      <c r="Z54" s="112"/>
      <c r="AA54" s="112"/>
      <c r="AB54" s="112"/>
      <c r="AC54" s="112"/>
      <c r="AD54" s="34"/>
      <c r="AG54" s="37"/>
      <c r="AJ54" s="1" t="s">
        <v>38</v>
      </c>
      <c r="AL54" s="160"/>
      <c r="AM54" s="160"/>
      <c r="AN54" s="161"/>
      <c r="AW54" s="6"/>
    </row>
    <row r="55" spans="1:49" ht="13.75" customHeight="1" x14ac:dyDescent="0.3">
      <c r="A55" s="96" t="s">
        <v>39</v>
      </c>
      <c r="B55" s="5"/>
      <c r="C55" s="173"/>
      <c r="D55" s="173"/>
      <c r="E55" s="173"/>
      <c r="F55" s="173"/>
      <c r="G55" s="173"/>
      <c r="H55" s="173"/>
      <c r="I55" s="173"/>
      <c r="J55" s="173"/>
      <c r="K55" s="173"/>
      <c r="L55" s="24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G55" s="37"/>
      <c r="AN55" s="18"/>
      <c r="AW55" s="38" t="s">
        <v>41</v>
      </c>
    </row>
    <row r="56" spans="1:49" ht="13.75" customHeight="1" x14ac:dyDescent="0.3">
      <c r="A56" s="97"/>
      <c r="B56" s="5"/>
      <c r="C56" s="183"/>
      <c r="D56" s="183"/>
      <c r="E56" s="183"/>
      <c r="F56" s="183"/>
      <c r="G56" s="39"/>
      <c r="H56" s="39"/>
      <c r="AE56" s="36"/>
      <c r="AG56" s="37"/>
      <c r="AJ56" s="1" t="s">
        <v>42</v>
      </c>
      <c r="AL56" s="160"/>
      <c r="AM56" s="160"/>
      <c r="AN56" s="161"/>
      <c r="AW56" s="38" t="s">
        <v>43</v>
      </c>
    </row>
    <row r="57" spans="1:49" ht="13.75" customHeight="1" thickBot="1" x14ac:dyDescent="0.35">
      <c r="A57" s="97" t="s">
        <v>44</v>
      </c>
      <c r="B57" s="5"/>
      <c r="C57" s="75" t="s">
        <v>54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46</v>
      </c>
    </row>
    <row r="58" spans="1:49" ht="13.75" customHeight="1" x14ac:dyDescent="0.3">
      <c r="A58" s="94"/>
      <c r="B58" s="5"/>
      <c r="C58" s="184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6"/>
      <c r="AD58" s="40"/>
      <c r="AE58" s="20"/>
      <c r="AG58" s="37"/>
      <c r="AJ58" s="1" t="s">
        <v>47</v>
      </c>
      <c r="AL58" s="158">
        <f>SUM(AL56+AL54)</f>
        <v>0</v>
      </c>
      <c r="AM58" s="158"/>
      <c r="AN58" s="159"/>
      <c r="AW58" s="38" t="s">
        <v>48</v>
      </c>
    </row>
    <row r="59" spans="1:49" ht="13.75" customHeight="1" x14ac:dyDescent="0.3">
      <c r="A59" s="94"/>
      <c r="B59" s="5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9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49" ht="13.75" customHeight="1" x14ac:dyDescent="0.3">
      <c r="A60" s="94"/>
      <c r="B60" s="5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39"/>
      <c r="AE60" s="26"/>
      <c r="AG60" s="37"/>
      <c r="AJ60" s="1" t="s">
        <v>49</v>
      </c>
      <c r="AL60" s="156"/>
      <c r="AM60" s="156"/>
      <c r="AN60" s="157"/>
      <c r="AW60" s="38"/>
    </row>
    <row r="61" spans="1:49" ht="13.75" customHeight="1" x14ac:dyDescent="0.3">
      <c r="A61" s="94"/>
      <c r="B61" s="5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9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49" ht="14.25" customHeight="1" thickBot="1" x14ac:dyDescent="0.35">
      <c r="A62" s="94"/>
      <c r="B62" s="5"/>
      <c r="C62" s="170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2"/>
      <c r="AD62" s="39"/>
      <c r="AE62" s="36"/>
      <c r="AG62" s="37"/>
      <c r="AJ62" s="34" t="s">
        <v>47</v>
      </c>
      <c r="AK62" s="34"/>
      <c r="AL62" s="158">
        <f>SUM(AL60*AL58)</f>
        <v>0</v>
      </c>
      <c r="AM62" s="158"/>
      <c r="AN62" s="159"/>
      <c r="AW62" s="38" t="s">
        <v>50</v>
      </c>
    </row>
    <row r="63" spans="1:49" ht="17.25" customHeight="1" x14ac:dyDescent="0.3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51</v>
      </c>
    </row>
    <row r="64" spans="1:49" ht="9.25" customHeight="1" x14ac:dyDescent="0.3">
      <c r="A64" s="94"/>
      <c r="B64" s="5"/>
      <c r="AG64" s="37"/>
      <c r="AN64" s="18"/>
      <c r="AT64" s="39"/>
      <c r="AV64" s="6"/>
    </row>
    <row r="65" spans="1:48" ht="13.75" customHeight="1" x14ac:dyDescent="0.3">
      <c r="A65" s="94" t="s">
        <v>57</v>
      </c>
      <c r="B65" s="5"/>
      <c r="C65" s="182" t="s">
        <v>58</v>
      </c>
      <c r="D65" s="182"/>
      <c r="E65" s="182"/>
      <c r="F65" s="182"/>
      <c r="G65" s="182"/>
      <c r="H65" s="182"/>
      <c r="I65" s="182"/>
      <c r="J65" s="182"/>
      <c r="K65" s="182"/>
      <c r="L65" s="36"/>
      <c r="T65" s="235" t="s">
        <v>59</v>
      </c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37"/>
      <c r="AH65" s="34" t="s">
        <v>34</v>
      </c>
      <c r="AI65" s="34"/>
      <c r="AJ65" s="34"/>
      <c r="AK65" s="34"/>
      <c r="AL65" s="34"/>
      <c r="AM65" s="34"/>
      <c r="AN65" s="18"/>
      <c r="AT65" s="39"/>
      <c r="AV65" s="6"/>
    </row>
    <row r="66" spans="1:48" ht="6" customHeight="1" x14ac:dyDescent="0.3">
      <c r="A66" s="94"/>
      <c r="B66" s="5"/>
      <c r="AG66" s="37"/>
      <c r="AN66" s="18"/>
      <c r="AT66" s="39"/>
      <c r="AV66" s="6"/>
    </row>
    <row r="67" spans="1:48" ht="13.75" customHeight="1" x14ac:dyDescent="0.25">
      <c r="A67" s="94"/>
      <c r="B67" s="5"/>
      <c r="U67" s="232" t="s">
        <v>60</v>
      </c>
      <c r="V67" s="232"/>
      <c r="W67" s="232"/>
      <c r="X67" s="140" t="s">
        <v>61</v>
      </c>
      <c r="Y67" s="140"/>
      <c r="Z67" s="140"/>
      <c r="AA67" s="140" t="s">
        <v>62</v>
      </c>
      <c r="AB67" s="140"/>
      <c r="AC67" s="140"/>
      <c r="AD67" s="24"/>
      <c r="AG67" s="37"/>
      <c r="AH67" s="143" t="s">
        <v>63</v>
      </c>
      <c r="AI67" s="181"/>
      <c r="AJ67" s="181"/>
      <c r="AK67" s="181"/>
      <c r="AL67" s="203" t="s">
        <v>64</v>
      </c>
      <c r="AM67" s="203"/>
      <c r="AN67" s="204"/>
      <c r="AV67" s="6"/>
    </row>
    <row r="68" spans="1:48" ht="13.75" customHeight="1" x14ac:dyDescent="0.25">
      <c r="A68" s="94"/>
      <c r="B68" s="5"/>
      <c r="C68" s="112" t="s">
        <v>65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54"/>
      <c r="Y68" s="54"/>
      <c r="AB68" s="186">
        <v>0.8</v>
      </c>
      <c r="AC68" s="187"/>
      <c r="AG68" s="37"/>
      <c r="AN68" s="18"/>
      <c r="AV68" s="6"/>
    </row>
    <row r="69" spans="1:48" ht="13.75" customHeight="1" x14ac:dyDescent="0.25">
      <c r="A69" s="94"/>
      <c r="B69" s="5"/>
      <c r="C69" s="112"/>
      <c r="D69" s="202" t="s">
        <v>66</v>
      </c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45"/>
      <c r="W69" s="45"/>
      <c r="Y69" s="8"/>
      <c r="AG69" s="37"/>
      <c r="AH69" s="143" t="s">
        <v>67</v>
      </c>
      <c r="AI69" s="181"/>
      <c r="AJ69" s="181"/>
      <c r="AK69" s="181"/>
      <c r="AL69" s="158">
        <f>+AL62+AL49+AL36</f>
        <v>13760000</v>
      </c>
      <c r="AM69" s="158"/>
      <c r="AN69" s="159"/>
      <c r="AV69" s="6"/>
    </row>
    <row r="70" spans="1:48" ht="13.75" customHeight="1" x14ac:dyDescent="0.3">
      <c r="A70" s="94"/>
      <c r="B70" s="5"/>
      <c r="C70" s="11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45"/>
      <c r="W70" s="45"/>
      <c r="Y70" s="30"/>
      <c r="AG70" s="37"/>
      <c r="AL70" s="79"/>
      <c r="AM70" s="79"/>
      <c r="AN70" s="59"/>
      <c r="AS70" s="46"/>
      <c r="AV70" s="6"/>
    </row>
    <row r="71" spans="1:48" ht="13.75" customHeight="1" x14ac:dyDescent="0.25">
      <c r="A71" s="94"/>
      <c r="B71" s="5"/>
      <c r="C71" s="196" t="s">
        <v>68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7"/>
      <c r="V71" s="54"/>
      <c r="Y71" s="54"/>
      <c r="AB71" s="143"/>
      <c r="AC71" s="155"/>
      <c r="AD71" s="36"/>
      <c r="AG71" s="37"/>
      <c r="AH71" s="143" t="s">
        <v>69</v>
      </c>
      <c r="AI71" s="143"/>
      <c r="AJ71" s="143"/>
      <c r="AK71" s="181"/>
      <c r="AL71" s="160">
        <v>1000000</v>
      </c>
      <c r="AM71" s="160"/>
      <c r="AN71" s="161"/>
      <c r="AV71" s="6"/>
    </row>
    <row r="72" spans="1:48" ht="13.75" customHeight="1" x14ac:dyDescent="0.25">
      <c r="A72" s="94"/>
      <c r="B72" s="5"/>
      <c r="C72" s="196" t="s">
        <v>70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7"/>
      <c r="V72" s="54"/>
      <c r="X72" s="47"/>
      <c r="Y72" s="54"/>
      <c r="Z72" s="55"/>
      <c r="AB72" s="143"/>
      <c r="AC72" s="155"/>
      <c r="AG72" s="37"/>
      <c r="AL72" s="79"/>
      <c r="AM72" s="79"/>
      <c r="AN72" s="59"/>
      <c r="AV72" s="6"/>
    </row>
    <row r="73" spans="1:48" ht="13.75" customHeight="1" x14ac:dyDescent="0.25">
      <c r="A73" s="94"/>
      <c r="B73" s="5"/>
      <c r="C73" s="196" t="s">
        <v>71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7"/>
      <c r="V73" s="54"/>
      <c r="X73" s="52"/>
      <c r="Y73" s="54"/>
      <c r="AB73" s="143"/>
      <c r="AC73" s="155"/>
      <c r="AG73" s="37"/>
      <c r="AH73" s="143" t="s">
        <v>72</v>
      </c>
      <c r="AI73" s="143"/>
      <c r="AJ73" s="143"/>
      <c r="AK73" s="181"/>
      <c r="AL73" s="160"/>
      <c r="AM73" s="160"/>
      <c r="AN73" s="161"/>
      <c r="AV73" s="6"/>
    </row>
    <row r="74" spans="1:48" ht="13.75" customHeight="1" x14ac:dyDescent="0.25">
      <c r="A74" s="94"/>
      <c r="B74" s="5"/>
      <c r="C74" s="80" t="s">
        <v>73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/>
      <c r="X74" s="52"/>
      <c r="Y74" s="54"/>
      <c r="AC74" s="36"/>
      <c r="AG74" s="37"/>
      <c r="AK74" s="78"/>
      <c r="AL74" s="60"/>
      <c r="AM74" s="60"/>
      <c r="AN74" s="61"/>
      <c r="AV74" s="6"/>
    </row>
    <row r="75" spans="1:48" ht="14.25" customHeight="1" x14ac:dyDescent="0.25">
      <c r="A75" s="94"/>
      <c r="B75" s="5"/>
      <c r="C75" s="200" t="s">
        <v>74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65"/>
      <c r="W75" s="8"/>
      <c r="X75" s="66"/>
      <c r="Y75" s="65"/>
      <c r="Z75" s="8"/>
      <c r="AA75" s="8"/>
      <c r="AB75" s="233"/>
      <c r="AC75" s="234"/>
      <c r="AG75" s="37"/>
      <c r="AL75" s="79"/>
      <c r="AM75" s="79"/>
      <c r="AN75" s="59"/>
      <c r="AV75" s="6"/>
    </row>
    <row r="76" spans="1:48" ht="5.25" customHeight="1" x14ac:dyDescent="0.25">
      <c r="A76" s="94"/>
      <c r="B76" s="5"/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58"/>
      <c r="X76" s="24"/>
      <c r="Y76" s="58"/>
      <c r="AC76" s="67"/>
      <c r="AG76" s="37"/>
      <c r="AL76" s="79">
        <f>SUM(AL68:AN73)</f>
        <v>14760000</v>
      </c>
      <c r="AM76" s="79"/>
      <c r="AN76" s="59"/>
      <c r="AV76" s="6"/>
    </row>
    <row r="77" spans="1:48" ht="14.25" customHeight="1" x14ac:dyDescent="0.25">
      <c r="A77" s="94"/>
      <c r="B77" s="5"/>
      <c r="C77" s="190" t="s">
        <v>75</v>
      </c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2"/>
      <c r="AG77" s="37"/>
      <c r="AH77" s="143" t="s">
        <v>67</v>
      </c>
      <c r="AI77" s="143"/>
      <c r="AJ77" s="143"/>
      <c r="AK77" s="143"/>
      <c r="AL77" s="158">
        <f>SUM(AL69:AN73)</f>
        <v>14760000</v>
      </c>
      <c r="AM77" s="158"/>
      <c r="AN77" s="159"/>
      <c r="AV77" s="6"/>
    </row>
    <row r="78" spans="1:48" ht="14.25" customHeight="1" x14ac:dyDescent="0.25">
      <c r="A78" s="94"/>
      <c r="B78" s="5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2"/>
      <c r="AG78" s="37"/>
      <c r="AL78" s="79"/>
      <c r="AM78" s="109"/>
      <c r="AN78" s="59"/>
      <c r="AV78" s="6"/>
    </row>
    <row r="79" spans="1:48" ht="16.5" customHeight="1" x14ac:dyDescent="0.25">
      <c r="A79" s="94"/>
      <c r="B79" s="5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2"/>
      <c r="AG79" s="37"/>
      <c r="AH79" s="143" t="s">
        <v>76</v>
      </c>
      <c r="AI79" s="181"/>
      <c r="AJ79" s="181"/>
      <c r="AK79" s="181"/>
      <c r="AL79" s="188">
        <v>0.8</v>
      </c>
      <c r="AM79" s="188"/>
      <c r="AN79" s="189"/>
      <c r="AV79" s="6"/>
    </row>
    <row r="80" spans="1:48" ht="16.5" customHeight="1" x14ac:dyDescent="0.25">
      <c r="A80" s="94"/>
      <c r="B80" s="5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G80" s="37"/>
      <c r="AL80" s="79"/>
      <c r="AM80" s="79"/>
      <c r="AN80" s="59"/>
      <c r="AV80" s="6"/>
    </row>
    <row r="81" spans="1:52" ht="16.5" customHeight="1" x14ac:dyDescent="0.25">
      <c r="A81" s="94"/>
      <c r="B81" s="5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2"/>
      <c r="AG81" s="37"/>
      <c r="AH81" s="143" t="s">
        <v>77</v>
      </c>
      <c r="AI81" s="181"/>
      <c r="AJ81" s="181"/>
      <c r="AK81" s="181"/>
      <c r="AL81" s="198">
        <f>ROUND(SUM(AL79*AL77),0)</f>
        <v>11808000</v>
      </c>
      <c r="AM81" s="198"/>
      <c r="AN81" s="199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</row>
    <row r="82" spans="1:52" ht="16.5" customHeight="1" x14ac:dyDescent="0.25">
      <c r="A82" s="94"/>
      <c r="B82" s="5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5"/>
      <c r="AG82" s="37"/>
      <c r="AN82" s="18"/>
      <c r="AV82" s="6"/>
    </row>
    <row r="83" spans="1:52" ht="4.75" customHeight="1" x14ac:dyDescent="0.2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2" ht="13.75" hidden="1" customHeight="1" x14ac:dyDescent="0.3">
      <c r="A84" s="94"/>
      <c r="B84" s="27"/>
      <c r="AG84" s="37"/>
      <c r="AN84" s="31"/>
      <c r="AS84" s="48"/>
      <c r="AV84" s="6"/>
    </row>
    <row r="85" spans="1:52" ht="13.75" customHeight="1" x14ac:dyDescent="0.3">
      <c r="A85" s="94"/>
      <c r="B85" s="5"/>
      <c r="AN85" s="18"/>
      <c r="AS85" s="48"/>
      <c r="AV85" s="6"/>
    </row>
    <row r="86" spans="1:52" ht="19" customHeight="1" thickBot="1" x14ac:dyDescent="0.3">
      <c r="A86" s="94" t="s">
        <v>78</v>
      </c>
      <c r="B86" s="5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9" t="s">
        <v>79</v>
      </c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250"/>
      <c r="AM86" s="250"/>
      <c r="AN86" s="18"/>
      <c r="AV86" s="6"/>
    </row>
    <row r="87" spans="1:52" ht="12.75" customHeight="1" x14ac:dyDescent="0.3">
      <c r="A87" s="94"/>
      <c r="B87" s="5"/>
      <c r="C87" s="245" t="s">
        <v>80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250"/>
      <c r="AM87" s="250"/>
      <c r="AN87" s="18"/>
      <c r="AT87" s="39"/>
      <c r="AV87" s="6"/>
    </row>
    <row r="88" spans="1:52" ht="15" customHeight="1" x14ac:dyDescent="0.3">
      <c r="A88" s="94"/>
      <c r="B88" s="5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  <c r="AI88" s="250"/>
      <c r="AJ88" s="250"/>
      <c r="AK88" s="250"/>
      <c r="AL88" s="250"/>
      <c r="AM88" s="250"/>
      <c r="AN88" s="18"/>
      <c r="AT88" s="39"/>
      <c r="AV88" s="6"/>
    </row>
    <row r="89" spans="1:52" ht="14.25" customHeight="1" x14ac:dyDescent="0.3">
      <c r="A89" s="94"/>
      <c r="B89" s="5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T89" s="39"/>
      <c r="AV89" s="6"/>
    </row>
    <row r="90" spans="1:52" ht="14.25" customHeight="1" thickBot="1" x14ac:dyDescent="0.35">
      <c r="A90" s="94" t="s">
        <v>81</v>
      </c>
      <c r="B90" s="5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AA90" s="68"/>
      <c r="AB90" s="68"/>
      <c r="AC90" s="241"/>
      <c r="AD90" s="241"/>
      <c r="AE90" s="241"/>
      <c r="AF90" s="241"/>
      <c r="AG90" s="241"/>
      <c r="AH90" s="241"/>
      <c r="AI90" s="241"/>
      <c r="AJ90" s="241"/>
      <c r="AK90" s="241"/>
      <c r="AL90" s="241"/>
      <c r="AM90" s="241"/>
      <c r="AN90" s="18"/>
      <c r="AT90" s="39"/>
      <c r="AV90" s="6"/>
    </row>
    <row r="91" spans="1:52" ht="14.5" x14ac:dyDescent="0.3">
      <c r="A91" s="94"/>
      <c r="B91" s="5"/>
      <c r="C91" s="251" t="s">
        <v>82</v>
      </c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44"/>
      <c r="P91" s="108" t="s">
        <v>83</v>
      </c>
      <c r="Q91" s="108"/>
      <c r="R91" s="108"/>
      <c r="S91" s="108"/>
      <c r="T91" s="108"/>
      <c r="U91" s="108"/>
      <c r="V91" s="108"/>
      <c r="W91" s="108"/>
      <c r="X91" s="108"/>
      <c r="Y91" s="108"/>
      <c r="Z91" s="44"/>
      <c r="AC91" s="154" t="s">
        <v>84</v>
      </c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8"/>
      <c r="AT91" s="39"/>
      <c r="AV91" s="6"/>
    </row>
    <row r="92" spans="1:52" ht="14.5" x14ac:dyDescent="0.3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3" t="s">
        <v>85</v>
      </c>
      <c r="Q92" s="103"/>
      <c r="R92" s="103"/>
      <c r="S92" s="103"/>
      <c r="T92" s="103"/>
      <c r="U92" s="103"/>
      <c r="V92" s="103"/>
      <c r="W92" s="103"/>
      <c r="X92" s="103"/>
      <c r="Y92" s="103"/>
      <c r="AN92" s="105"/>
      <c r="AT92" s="39"/>
      <c r="AV92" s="6"/>
    </row>
    <row r="93" spans="1:52" ht="15" customHeight="1" x14ac:dyDescent="0.25">
      <c r="A93" s="94"/>
      <c r="B93" s="106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2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2" x14ac:dyDescent="0.25">
      <c r="A94" s="94"/>
      <c r="B94" s="5"/>
      <c r="F94" s="237" t="s">
        <v>86</v>
      </c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18"/>
    </row>
    <row r="95" spans="1:52" ht="14.5" thickBot="1" x14ac:dyDescent="0.3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4">
        <v>42802</v>
      </c>
      <c r="AN95" s="51"/>
    </row>
    <row r="96" spans="1:52" x14ac:dyDescent="0.25">
      <c r="A96" s="94"/>
    </row>
    <row r="97" spans="1:1" x14ac:dyDescent="0.25">
      <c r="A97" s="94"/>
    </row>
    <row r="98" spans="1:1" x14ac:dyDescent="0.25">
      <c r="A98" s="94"/>
    </row>
    <row r="99" spans="1:1" x14ac:dyDescent="0.25">
      <c r="A99" s="94"/>
    </row>
    <row r="100" spans="1:1" x14ac:dyDescent="0.25">
      <c r="A100" s="94"/>
    </row>
    <row r="101" spans="1:1" x14ac:dyDescent="0.25">
      <c r="A101" s="94"/>
    </row>
    <row r="102" spans="1:1" x14ac:dyDescent="0.25">
      <c r="A102" s="94"/>
    </row>
    <row r="103" spans="1:1" x14ac:dyDescent="0.25">
      <c r="A103" s="94"/>
    </row>
    <row r="104" spans="1:1" x14ac:dyDescent="0.25">
      <c r="A104" s="94"/>
    </row>
    <row r="105" spans="1:1" x14ac:dyDescent="0.25">
      <c r="A105" s="94"/>
    </row>
    <row r="106" spans="1:1" x14ac:dyDescent="0.25">
      <c r="A106" s="94"/>
    </row>
    <row r="107" spans="1:1" x14ac:dyDescent="0.25">
      <c r="A107" s="94"/>
    </row>
    <row r="108" spans="1:1" x14ac:dyDescent="0.25">
      <c r="A108" s="94"/>
    </row>
    <row r="109" spans="1:1" x14ac:dyDescent="0.25">
      <c r="A109" s="94"/>
    </row>
    <row r="110" spans="1:1" x14ac:dyDescent="0.25">
      <c r="A110" s="94"/>
    </row>
    <row r="111" spans="1:1" x14ac:dyDescent="0.25">
      <c r="A111" s="94"/>
    </row>
    <row r="112" spans="1:1" x14ac:dyDescent="0.25">
      <c r="A112" s="94"/>
    </row>
    <row r="113" spans="1:1" x14ac:dyDescent="0.25">
      <c r="A113" s="94"/>
    </row>
    <row r="114" spans="1:1" x14ac:dyDescent="0.25">
      <c r="A114" s="94"/>
    </row>
    <row r="115" spans="1:1" x14ac:dyDescent="0.25">
      <c r="A115" s="94"/>
    </row>
    <row r="116" spans="1:1" x14ac:dyDescent="0.25">
      <c r="A116" s="94"/>
    </row>
    <row r="117" spans="1:1" x14ac:dyDescent="0.25">
      <c r="A117" s="94"/>
    </row>
    <row r="118" spans="1:1" x14ac:dyDescent="0.25">
      <c r="A118" s="94"/>
    </row>
    <row r="119" spans="1:1" x14ac:dyDescent="0.25">
      <c r="A119" s="94"/>
    </row>
    <row r="120" spans="1:1" x14ac:dyDescent="0.25">
      <c r="A120" s="94"/>
    </row>
    <row r="121" spans="1:1" x14ac:dyDescent="0.25">
      <c r="A121" s="94"/>
    </row>
    <row r="122" spans="1:1" x14ac:dyDescent="0.25">
      <c r="A122" s="94"/>
    </row>
    <row r="123" spans="1:1" x14ac:dyDescent="0.25">
      <c r="A123" s="94"/>
    </row>
    <row r="124" spans="1:1" x14ac:dyDescent="0.25">
      <c r="A124" s="94"/>
    </row>
    <row r="125" spans="1:1" x14ac:dyDescent="0.25">
      <c r="A125" s="94"/>
    </row>
    <row r="126" spans="1:1" x14ac:dyDescent="0.25">
      <c r="A126" s="94"/>
    </row>
    <row r="127" spans="1:1" x14ac:dyDescent="0.25">
      <c r="A127" s="94"/>
    </row>
    <row r="128" spans="1:1" x14ac:dyDescent="0.25">
      <c r="A128" s="9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</sheetData>
  <sheetProtection selectLockedCells="1"/>
  <protectedRanges>
    <protectedRange sqref="W14" name="Purchase Order" securityDescriptor="O:WDG:WDD:(A;;CC;;;S-1-5-21-2063348182-967534376-2122337923-1195)(A;;CC;;;S-1-5-21-2063348182-967534376-2122337923-1201)(A;;CC;;;S-1-5-21-2063348182-967534376-2122337923-2061)(A;;CC;;;S-1-5-21-2063348182-967534376-2122337923-1751)"/>
  </protectedRanges>
  <mergeCells count="122"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C89:N90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K23:U23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</mergeCells>
  <phoneticPr fontId="0" type="noConversion"/>
  <dataValidations count="1">
    <dataValidation type="textLength" allowBlank="1" showInputMessage="1" showErrorMessage="1" errorTitle="Fields Size Error" error="This field will only accept 8 characters!" sqref="AS87:AS92" xr:uid="{00000000-0002-0000-0000-000000000000}">
      <formula1>1</formula1>
      <formula2>8</formula2>
    </dataValidation>
  </dataValidations>
  <hyperlinks>
    <hyperlink ref="C16" r:id="rId1" xr:uid="{71552FA0-4D5E-4C6C-9B27-4E8BEC94D460}"/>
  </hyperlinks>
  <printOptions horizontalCentered="1" verticalCentered="1"/>
  <pageMargins left="0.18" right="0.18" top="0.17" bottom="0.46" header="0" footer="0"/>
  <pageSetup scale="67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20" zoomScaleNormal="100" workbookViewId="0">
      <selection activeCell="A28" sqref="A28:B28"/>
    </sheetView>
  </sheetViews>
  <sheetFormatPr defaultColWidth="8.81640625" defaultRowHeight="12.5" x14ac:dyDescent="0.25"/>
  <cols>
    <col min="1" max="1" width="48.453125" bestFit="1" customWidth="1"/>
    <col min="2" max="2" width="83.453125" customWidth="1"/>
  </cols>
  <sheetData>
    <row r="1" spans="1:2" ht="25.5" thickBot="1" x14ac:dyDescent="0.55000000000000004">
      <c r="A1" s="255" t="s">
        <v>87</v>
      </c>
      <c r="B1" s="256"/>
    </row>
    <row r="2" spans="1:2" ht="15.5" x14ac:dyDescent="0.35">
      <c r="A2" s="88"/>
      <c r="B2" s="88"/>
    </row>
    <row r="3" spans="1:2" ht="20.25" customHeight="1" x14ac:dyDescent="0.25">
      <c r="A3" s="257" t="s">
        <v>88</v>
      </c>
      <c r="B3" s="257"/>
    </row>
    <row r="4" spans="1:2" ht="49" customHeight="1" x14ac:dyDescent="0.25">
      <c r="A4" s="257" t="s">
        <v>89</v>
      </c>
      <c r="B4" s="257"/>
    </row>
    <row r="5" spans="1:2" ht="9" customHeight="1" x14ac:dyDescent="0.25">
      <c r="A5" s="107"/>
      <c r="B5" s="107"/>
    </row>
    <row r="6" spans="1:2" ht="15" x14ac:dyDescent="0.3">
      <c r="A6" s="258" t="s">
        <v>90</v>
      </c>
      <c r="B6" s="258"/>
    </row>
    <row r="7" spans="1:2" ht="42.75" customHeight="1" x14ac:dyDescent="0.25">
      <c r="A7" s="259" t="s">
        <v>91</v>
      </c>
      <c r="B7" s="259"/>
    </row>
    <row r="8" spans="1:2" ht="41.25" customHeight="1" x14ac:dyDescent="0.35">
      <c r="A8" s="88"/>
      <c r="B8" s="88"/>
    </row>
    <row r="9" spans="1:2" ht="46.5" x14ac:dyDescent="0.25">
      <c r="A9" s="89" t="s">
        <v>92</v>
      </c>
      <c r="B9" s="90" t="s">
        <v>93</v>
      </c>
    </row>
    <row r="10" spans="1:2" ht="31" x14ac:dyDescent="0.25">
      <c r="A10" s="91" t="s">
        <v>94</v>
      </c>
      <c r="B10" s="90" t="s">
        <v>95</v>
      </c>
    </row>
    <row r="11" spans="1:2" ht="31" x14ac:dyDescent="0.25">
      <c r="A11" s="91" t="s">
        <v>96</v>
      </c>
      <c r="B11" s="90" t="s">
        <v>97</v>
      </c>
    </row>
    <row r="12" spans="1:2" ht="19" customHeight="1" x14ac:dyDescent="0.25">
      <c r="A12" s="89" t="s">
        <v>98</v>
      </c>
      <c r="B12" s="92" t="s">
        <v>99</v>
      </c>
    </row>
    <row r="13" spans="1:2" ht="26.25" customHeight="1" x14ac:dyDescent="0.25">
      <c r="A13" s="89" t="s">
        <v>100</v>
      </c>
      <c r="B13" s="90" t="s">
        <v>101</v>
      </c>
    </row>
    <row r="14" spans="1:2" ht="30" customHeight="1" x14ac:dyDescent="0.25">
      <c r="A14" s="89" t="s">
        <v>102</v>
      </c>
      <c r="B14" s="90" t="s">
        <v>103</v>
      </c>
    </row>
    <row r="15" spans="1:2" ht="31" x14ac:dyDescent="0.25">
      <c r="A15" s="91" t="s">
        <v>104</v>
      </c>
      <c r="B15" s="90" t="s">
        <v>105</v>
      </c>
    </row>
    <row r="16" spans="1:2" ht="30" customHeight="1" x14ac:dyDescent="0.25">
      <c r="A16" s="91" t="s">
        <v>106</v>
      </c>
      <c r="B16" s="90" t="s">
        <v>107</v>
      </c>
    </row>
    <row r="17" spans="1:2" ht="61" x14ac:dyDescent="0.25">
      <c r="A17" s="91" t="s">
        <v>108</v>
      </c>
      <c r="B17" s="90" t="s">
        <v>109</v>
      </c>
    </row>
    <row r="18" spans="1:2" ht="24.75" customHeight="1" x14ac:dyDescent="0.3">
      <c r="A18" s="91" t="s">
        <v>110</v>
      </c>
      <c r="B18" s="93" t="s">
        <v>111</v>
      </c>
    </row>
    <row r="19" spans="1:2" ht="62" x14ac:dyDescent="0.25">
      <c r="A19" s="89" t="s">
        <v>112</v>
      </c>
      <c r="B19" s="90" t="s">
        <v>113</v>
      </c>
    </row>
    <row r="20" spans="1:2" ht="29.25" customHeight="1" x14ac:dyDescent="0.25">
      <c r="A20" s="91" t="s">
        <v>114</v>
      </c>
      <c r="B20" s="90" t="s">
        <v>115</v>
      </c>
    </row>
    <row r="21" spans="1:2" ht="30.5" x14ac:dyDescent="0.25">
      <c r="A21" s="91" t="s">
        <v>116</v>
      </c>
      <c r="B21" s="90" t="s">
        <v>117</v>
      </c>
    </row>
    <row r="22" spans="1:2" ht="30" x14ac:dyDescent="0.25">
      <c r="A22" s="100" t="s">
        <v>118</v>
      </c>
      <c r="B22" s="101" t="s">
        <v>119</v>
      </c>
    </row>
    <row r="23" spans="1:2" ht="15.5" x14ac:dyDescent="0.25">
      <c r="A23" s="91"/>
      <c r="B23" s="90"/>
    </row>
    <row r="24" spans="1:2" ht="46.5" x14ac:dyDescent="0.25">
      <c r="A24" s="91" t="s">
        <v>120</v>
      </c>
      <c r="B24" s="90" t="s">
        <v>121</v>
      </c>
    </row>
    <row r="25" spans="1:2" ht="15.5" x14ac:dyDescent="0.25">
      <c r="A25" s="91"/>
      <c r="B25" s="90"/>
    </row>
    <row r="26" spans="1:2" ht="15" x14ac:dyDescent="0.25">
      <c r="B26" s="99" t="s">
        <v>122</v>
      </c>
    </row>
    <row r="27" spans="1:2" ht="29.25" customHeight="1" thickBot="1" x14ac:dyDescent="0.3">
      <c r="A27" s="91"/>
      <c r="B27" s="90"/>
    </row>
    <row r="28" spans="1:2" ht="29.25" customHeight="1" thickBot="1" x14ac:dyDescent="0.4">
      <c r="A28" s="253" t="s">
        <v>123</v>
      </c>
      <c r="B28" s="254"/>
    </row>
  </sheetData>
  <mergeCells count="6">
    <mergeCell ref="A28:B28"/>
    <mergeCell ref="A1:B1"/>
    <mergeCell ref="A3:B3"/>
    <mergeCell ref="A6:B6"/>
    <mergeCell ref="A7:B7"/>
    <mergeCell ref="A4:B4"/>
  </mergeCells>
  <phoneticPr fontId="29" type="noConversion"/>
  <pageMargins left="0.7" right="0.7" top="0.75" bottom="0.75" header="0.3" footer="0.3"/>
  <pageSetup scale="72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0e33f6-ce45-4db7-97d8-68b11b29cade">
      <UserInfo>
        <DisplayName>Joy Baumgartner</DisplayName>
        <AccountId>3032</AccountId>
        <AccountType/>
      </UserInfo>
      <UserInfo>
        <DisplayName>Majoric Nshimirimana</DisplayName>
        <AccountId>3291</AccountId>
        <AccountType/>
      </UserInfo>
      <UserInfo>
        <DisplayName>Audace Ntawukirishiga</DisplayName>
        <AccountId>339</AccountId>
        <AccountType/>
      </UserInfo>
      <UserInfo>
        <DisplayName>Emmanuel Nindagiye</DisplayName>
        <AccountId>693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A0C5774296845BFB6FE77C932CCE7" ma:contentTypeVersion="12" ma:contentTypeDescription="Create a new document." ma:contentTypeScope="" ma:versionID="970475546e7465e72c9a0b3d97abf172">
  <xsd:schema xmlns:xsd="http://www.w3.org/2001/XMLSchema" xmlns:xs="http://www.w3.org/2001/XMLSchema" xmlns:p="http://schemas.microsoft.com/office/2006/metadata/properties" xmlns:ns2="65e72d04-2228-4267-b051-35e609b4345c" xmlns:ns3="1d0e33f6-ce45-4db7-97d8-68b11b29cade" targetNamespace="http://schemas.microsoft.com/office/2006/metadata/properties" ma:root="true" ma:fieldsID="a808934f6ec18dd59b9090d4b95201c0" ns2:_="" ns3:_="">
    <xsd:import namespace="65e72d04-2228-4267-b051-35e609b4345c"/>
    <xsd:import namespace="1d0e33f6-ce45-4db7-97d8-68b11b29c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2d04-2228-4267-b051-35e609b43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33f6-ce45-4db7-97d8-68b11b29c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DA9C15-FC5A-47AA-8973-D36B53905EE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d0e33f6-ce45-4db7-97d8-68b11b29cade"/>
    <ds:schemaRef ds:uri="65e72d04-2228-4267-b051-35e609b4345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9F0358-5361-444B-864C-5365A4B5D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2d04-2228-4267-b051-35e609b4345c"/>
    <ds:schemaRef ds:uri="1d0e33f6-ce45-4db7-97d8-68b11b29c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59B31-FAD6-42A0-86F6-B588DC513FF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44CCE99-E6B0-4BFC-992F-ECFE64466B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Travel Authorization</vt:lpstr>
      <vt:lpstr>Instructions</vt:lpstr>
      <vt:lpstr>'Travel Authorization'!Print_Area</vt:lpstr>
      <vt:lpstr>RequestedBy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KWaldermo</dc:creator>
  <cp:keywords/>
  <dc:description/>
  <cp:lastModifiedBy>Fadel Al Fayed</cp:lastModifiedBy>
  <cp:revision/>
  <dcterms:created xsi:type="dcterms:W3CDTF">2003-03-07T14:20:44Z</dcterms:created>
  <dcterms:modified xsi:type="dcterms:W3CDTF">2022-05-14T10:50:00Z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