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CF80EC7B-2956-44F3-8390-F921ED29E99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<sst xmlns="http://schemas.openxmlformats.org/spreadsheetml/2006/main" count="20817" uniqueCount="291">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</sst>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55"/>
  <sheetViews>
    <sheetView topLeftCell="A1043" workbookViewId="0">
      <selection activeCell="A15136" sqref="A15136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35"/>
  <sheetViews>
    <sheetView workbookViewId="0">
      <pane xSplit="1" ySplit="1" topLeftCell="B15134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136" sqref="A15136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44230</v>
      </c>
      <c r="B3" s="26" t="s">
        <v>153</v>
      </c>
      <c r="C3" s="26">
        <f>IF(C21="", "", C21)</f>
        <v>391665</v>
      </c>
      <c r="D3" s="26">
        <f>IF(B21="", "", B21)</f>
        <v>6496679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43743</v>
      </c>
      <c r="I3" s="26" t="str">
        <f t="shared" si="1"/>
        <v/>
      </c>
      <c r="J3" s="26">
        <f t="shared" si="1"/>
        <v>897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342045</v>
      </c>
      <c r="N3" s="26">
        <f t="shared" si="2"/>
        <v>5910</v>
      </c>
    </row>
    <row r="4" spans="1:15" x14ac:dyDescent="0.55000000000000004">
      <c r="A4" s="38">
        <f>DATE($C$9, $D$9, $E$9)</f>
        <v>44230</v>
      </c>
      <c r="B4" s="26" t="s">
        <v>154</v>
      </c>
      <c r="C4" s="26">
        <f>IF(C22="", "", C22)</f>
        <v>2156</v>
      </c>
      <c r="D4" s="26">
        <f>IF(B22="", "", B22)</f>
        <v>483761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77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2077</v>
      </c>
      <c r="N4" s="26">
        <f t="shared" si="2"/>
        <v>2</v>
      </c>
    </row>
    <row r="5" spans="1:15" x14ac:dyDescent="0.55000000000000004">
      <c r="A5" s="38">
        <f>DATE($C$9, $D$9, $E$9)</f>
        <v>44230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C8" s="52" t="s">
        <v>282</v>
      </c>
      <c r="D8" s="52"/>
      <c r="E8" s="52"/>
      <c r="F8" s="52"/>
      <c r="G8" s="52"/>
      <c r="H8" s="52"/>
      <c r="I8" s="52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3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6496679</v>
      </c>
      <c r="F12" s="4">
        <v>391665</v>
      </c>
      <c r="G12" s="4">
        <v>43743</v>
      </c>
      <c r="H12" s="4">
        <v>897</v>
      </c>
      <c r="I12" s="4">
        <v>342045</v>
      </c>
      <c r="J12" s="4">
        <v>5910</v>
      </c>
      <c r="K12" s="3"/>
    </row>
    <row r="13" spans="1:15" x14ac:dyDescent="0.55000000000000004">
      <c r="C13" s="52" t="s">
        <v>167</v>
      </c>
      <c r="D13" s="53"/>
      <c r="E13" s="4">
        <v>483761</v>
      </c>
      <c r="F13" s="4">
        <v>2156</v>
      </c>
      <c r="G13" s="4">
        <v>77</v>
      </c>
      <c r="H13" s="4">
        <v>0</v>
      </c>
      <c r="I13" s="4">
        <v>2077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6981269</v>
      </c>
      <c r="F15" s="29">
        <f t="shared" si="3"/>
        <v>393836</v>
      </c>
      <c r="G15" s="29">
        <f t="shared" si="3"/>
        <v>43820</v>
      </c>
      <c r="H15" s="29">
        <f t="shared" si="3"/>
        <v>897</v>
      </c>
      <c r="I15" s="29">
        <f t="shared" si="3"/>
        <v>344137</v>
      </c>
      <c r="J15" s="29">
        <f t="shared" si="3"/>
        <v>5912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6496679</v>
      </c>
      <c r="C21" s="28">
        <f t="shared" si="4"/>
        <v>391665</v>
      </c>
      <c r="D21" s="3"/>
      <c r="E21" s="3"/>
      <c r="F21" s="3"/>
      <c r="G21" s="3"/>
      <c r="H21" s="28">
        <f>G12</f>
        <v>43743</v>
      </c>
      <c r="I21" s="3"/>
      <c r="J21" s="28">
        <f>H12</f>
        <v>897</v>
      </c>
      <c r="K21" s="3"/>
      <c r="L21" s="3"/>
      <c r="M21" s="16">
        <f>F21</f>
        <v>0</v>
      </c>
      <c r="N21" s="28">
        <f t="shared" ref="N21:O23" si="5">I12</f>
        <v>342045</v>
      </c>
      <c r="O21" s="28">
        <f t="shared" si="5"/>
        <v>5910</v>
      </c>
    </row>
    <row r="22" spans="1:15" x14ac:dyDescent="0.55000000000000004">
      <c r="A22" s="26" t="s">
        <v>167</v>
      </c>
      <c r="B22" s="28">
        <f t="shared" si="4"/>
        <v>483761</v>
      </c>
      <c r="C22" s="28">
        <f t="shared" si="4"/>
        <v>2156</v>
      </c>
      <c r="D22" s="3"/>
      <c r="E22" s="3"/>
      <c r="F22" s="3"/>
      <c r="G22" s="3"/>
      <c r="H22" s="28">
        <f>G13</f>
        <v>77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2077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6981269</v>
      </c>
      <c r="C24" s="26">
        <f t="shared" si="6"/>
        <v>393836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43820</v>
      </c>
      <c r="I24" s="26">
        <f t="shared" si="6"/>
        <v>0</v>
      </c>
      <c r="J24" s="26">
        <f t="shared" si="6"/>
        <v>897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344137</v>
      </c>
      <c r="O24" s="26">
        <f t="shared" si="6"/>
        <v>5912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6" t="s">
        <v>281</v>
      </c>
      <c r="F27" s="56"/>
      <c r="G27" s="56"/>
      <c r="H27" s="56"/>
      <c r="I27" s="56"/>
      <c r="J27" s="56"/>
      <c r="K27" s="56"/>
    </row>
  </sheetData>
  <mergeCells count="20"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2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44229</v>
      </c>
      <c r="C5" s="31" t="s">
        <v>7</v>
      </c>
      <c r="D5" s="41">
        <f>IFERROR(INT(TRIM(SUBSTITUTE(VLOOKUP($A5&amp;"*",各都道府県の状況!$A:$I,D$3,FALSE), "※5", ""))), "")</f>
        <v>17626</v>
      </c>
      <c r="E5" s="41">
        <f>IFERROR(INT(TRIM(SUBSTITUTE(VLOOKUP($A5&amp;"*",各都道府県の状況!$A:$I,E$3,FALSE), "※5", ""))), "")</f>
        <v>324004</v>
      </c>
      <c r="F5" s="41">
        <f>IFERROR(INT(TRIM(SUBSTITUTE(VLOOKUP($A5&amp;"*",各都道府県の状況!$A:$I,F$3,FALSE), "※5", ""))), "")</f>
        <v>15688</v>
      </c>
      <c r="G5" s="41">
        <f>IFERROR(INT(TRIM(SUBSTITUTE(VLOOKUP($A5&amp;"*",各都道府県の状況!$A:$I,G$3,FALSE), "※5", ""))), "")</f>
        <v>608</v>
      </c>
      <c r="H5" s="41">
        <f>IFERROR(INT(TRIM(SUBSTITUTE(VLOOKUP($A5&amp;"*",各都道府県の状況!$A:$I,H$3,FALSE), "※5", ""))), "")</f>
        <v>1335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44229</v>
      </c>
      <c r="C6" s="31" t="s">
        <v>11</v>
      </c>
      <c r="D6" s="41">
        <f>IFERROR(INT(TRIM(SUBSTITUTE(VLOOKUP($A6&amp;"*",各都道府県の状況!$A:$I,D$3,FALSE), "※5", ""))), "")</f>
        <v>724</v>
      </c>
      <c r="E6" s="41">
        <f>IFERROR(INT(TRIM(SUBSTITUTE(VLOOKUP($A6&amp;"*",各都道府県の状況!$A:$I,E$3,FALSE), "※5", ""))), "")</f>
        <v>13444</v>
      </c>
      <c r="F6" s="41">
        <f>IFERROR(INT(TRIM(SUBSTITUTE(VLOOKUP($A6&amp;"*",各都道府県の状況!$A:$I,F$3,FALSE), "※5", ""))), "")</f>
        <v>656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55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44229</v>
      </c>
      <c r="C7" s="31" t="s">
        <v>12</v>
      </c>
      <c r="D7" s="41">
        <f>IFERROR(INT(TRIM(SUBSTITUTE(VLOOKUP($A7&amp;"*",各都道府県の状況!$A:$I,D$3,FALSE), "※5", ""))), "")</f>
        <v>499</v>
      </c>
      <c r="E7" s="41">
        <f>IFERROR(INT(TRIM(SUBSTITUTE(VLOOKUP($A7&amp;"*",各都道府県の状況!$A:$I,E$3,FALSE), "※5", ""))), "")</f>
        <v>20161</v>
      </c>
      <c r="F7" s="41">
        <f>IFERROR(INT(TRIM(SUBSTITUTE(VLOOKUP($A7&amp;"*",各都道府県の状況!$A:$I,F$3,FALSE), "※5", ""))), "")</f>
        <v>453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19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44229</v>
      </c>
      <c r="C8" s="31" t="s">
        <v>13</v>
      </c>
      <c r="D8" s="41">
        <f>IFERROR(INT(TRIM(SUBSTITUTE(VLOOKUP($A8&amp;"*",各都道府県の状況!$A:$I,D$3,FALSE), "※5", ""))), "")</f>
        <v>3420</v>
      </c>
      <c r="E8" s="41">
        <f>IFERROR(INT(TRIM(SUBSTITUTE(VLOOKUP($A8&amp;"*",各都道府県の状況!$A:$I,E$3,FALSE), "※5", ""))), "")</f>
        <v>48574</v>
      </c>
      <c r="F8" s="41">
        <f>IFERROR(INT(TRIM(SUBSTITUTE(VLOOKUP($A8&amp;"*",各都道府県の状況!$A:$I,F$3,FALSE), "※5", ""))), "")</f>
        <v>3157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241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44229</v>
      </c>
      <c r="C9" s="31" t="s">
        <v>14</v>
      </c>
      <c r="D9" s="41">
        <f>IFERROR(INT(TRIM(SUBSTITUTE(VLOOKUP($A9&amp;"*",各都道府県の状況!$A:$I,D$3,FALSE), "※5", ""))), "")</f>
        <v>262</v>
      </c>
      <c r="E9" s="41">
        <f>IFERROR(INT(TRIM(SUBSTITUTE(VLOOKUP($A9&amp;"*",各都道府県の状況!$A:$I,E$3,FALSE), "※5", ""))), "")</f>
        <v>6725</v>
      </c>
      <c r="F9" s="41">
        <f>IFERROR(INT(TRIM(SUBSTITUTE(VLOOKUP($A9&amp;"*",各都道府県の状況!$A:$I,F$3,FALSE), "※5", ""))), "")</f>
        <v>217</v>
      </c>
      <c r="G9" s="41">
        <f>IFERROR(INT(TRIM(SUBSTITUTE(VLOOKUP($A9&amp;"*",各都道府県の状況!$A:$I,G$3,FALSE), "※5", ""))), "")</f>
        <v>3</v>
      </c>
      <c r="H9" s="41">
        <f>IFERROR(INT(TRIM(SUBSTITUTE(VLOOKUP($A9&amp;"*",各都道府県の状況!$A:$I,H$3,FALSE), "※5", ""))), "")</f>
        <v>42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44229</v>
      </c>
      <c r="C10" s="31" t="s">
        <v>15</v>
      </c>
      <c r="D10" s="41">
        <f>IFERROR(INT(TRIM(SUBSTITUTE(VLOOKUP($A10&amp;"*",各都道府県の状況!$A:$I,D$3,FALSE), "※5", ""))), "")</f>
        <v>510</v>
      </c>
      <c r="E10" s="41">
        <f>IFERROR(INT(TRIM(SUBSTITUTE(VLOOKUP($A10&amp;"*",各都道府県の状況!$A:$I,E$3,FALSE), "※5", ""))), "")</f>
        <v>14690</v>
      </c>
      <c r="F10" s="41">
        <f>IFERROR(INT(TRIM(SUBSTITUTE(VLOOKUP($A10&amp;"*",各都道府県の状況!$A:$I,F$3,FALSE), "※5", ""))), "")</f>
        <v>436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61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44229</v>
      </c>
      <c r="C11" s="31" t="s">
        <v>16</v>
      </c>
      <c r="D11" s="41">
        <f>IFERROR(INT(TRIM(SUBSTITUTE(VLOOKUP($A11&amp;"*",各都道府県の状況!$A:$I,D$3,FALSE), "※5", ""))), "")</f>
        <v>1737</v>
      </c>
      <c r="E11" s="41">
        <f>IFERROR(INT(TRIM(SUBSTITUTE(VLOOKUP($A11&amp;"*",各都道府県の状況!$A:$I,E$3,FALSE), "※5", ""))), "")</f>
        <v>86592</v>
      </c>
      <c r="F11" s="41">
        <f>IFERROR(INT(TRIM(SUBSTITUTE(VLOOKUP($A11&amp;"*",各都道府県の状況!$A:$I,F$3,FALSE), "※5", ""))), "")</f>
        <v>1473</v>
      </c>
      <c r="G11" s="41">
        <f>IFERROR(INT(TRIM(SUBSTITUTE(VLOOKUP($A11&amp;"*",各都道府県の状況!$A:$I,G$3,FALSE), "※5", ""))), "")</f>
        <v>46</v>
      </c>
      <c r="H11" s="41">
        <f>IFERROR(INT(TRIM(SUBSTITUTE(VLOOKUP($A11&amp;"*",各都道府県の状況!$A:$I,H$3,FALSE), "※5", ""))), "")</f>
        <v>218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44229</v>
      </c>
      <c r="C12" s="31" t="s">
        <v>17</v>
      </c>
      <c r="D12" s="41">
        <f>IFERROR(INT(TRIM(SUBSTITUTE(VLOOKUP($A12&amp;"*",各都道府県の状況!$A:$I,D$3,FALSE), "※5", ""))), "")</f>
        <v>4875</v>
      </c>
      <c r="E12" s="41">
        <f>IFERROR(INT(TRIM(SUBSTITUTE(VLOOKUP($A12&amp;"*",各都道府県の状況!$A:$I,E$3,FALSE), "※5", ""))), "")</f>
        <v>23454</v>
      </c>
      <c r="F12" s="41">
        <f>IFERROR(INT(TRIM(SUBSTITUTE(VLOOKUP($A12&amp;"*",各都道府県の状況!$A:$I,F$3,FALSE), "※5", ""))), "")</f>
        <v>4199</v>
      </c>
      <c r="G12" s="41">
        <f>IFERROR(INT(TRIM(SUBSTITUTE(VLOOKUP($A12&amp;"*",各都道府県の状況!$A:$I,G$3,FALSE), "※5", ""))), "")</f>
        <v>68</v>
      </c>
      <c r="H12" s="41">
        <f>IFERROR(INT(TRIM(SUBSTITUTE(VLOOKUP($A12&amp;"*",各都道府県の状況!$A:$I,H$3,FALSE), "※5", ""))), "")</f>
        <v>608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>
        <f t="shared" si="0"/>
        <v>44229</v>
      </c>
      <c r="C13" s="31" t="s">
        <v>18</v>
      </c>
      <c r="D13" s="41">
        <f>IFERROR(INT(TRIM(SUBSTITUTE(VLOOKUP($A13&amp;"*",各都道府県の状況!$A:$I,D$3,FALSE), "※5", ""))), "")</f>
        <v>3791</v>
      </c>
      <c r="E13" s="41">
        <f>IFERROR(INT(TRIM(SUBSTITUTE(VLOOKUP($A13&amp;"*",各都道府県の状況!$A:$I,E$3,FALSE), "※5", ""))), "")</f>
        <v>107069</v>
      </c>
      <c r="F13" s="41">
        <f>IFERROR(INT(TRIM(SUBSTITUTE(VLOOKUP($A13&amp;"*",各都道府県の状況!$A:$I,F$3,FALSE), "※5", ""))), "")</f>
        <v>3332</v>
      </c>
      <c r="G13" s="41">
        <f>IFERROR(INT(TRIM(SUBSTITUTE(VLOOKUP($A13&amp;"*",各都道府県の状況!$A:$I,G$3,FALSE), "※5", ""))), "")</f>
        <v>49</v>
      </c>
      <c r="H13" s="41">
        <f>IFERROR(INT(TRIM(SUBSTITUTE(VLOOKUP($A13&amp;"*",各都道府県の状況!$A:$I,H$3,FALSE), "※5", ""))), "")</f>
        <v>410</v>
      </c>
      <c r="I13" s="41">
        <f>IFERROR(INT(TRIM(SUBSTITUTE(VLOOKUP($A13&amp;"*",各都道府県の状況!$A:$I,I$3,FALSE), "※5", ""))), "")</f>
        <v>13</v>
      </c>
    </row>
    <row r="14" spans="1:10" x14ac:dyDescent="0.55000000000000004">
      <c r="A14" s="12" t="s">
        <v>190</v>
      </c>
      <c r="B14" s="13">
        <f t="shared" si="0"/>
        <v>44229</v>
      </c>
      <c r="C14" s="31" t="s">
        <v>19</v>
      </c>
      <c r="D14" s="41">
        <f>IFERROR(INT(TRIM(SUBSTITUTE(VLOOKUP($A14&amp;"*",各都道府県の状況!$A:$I,D$3,FALSE), "※5", ""))), "")</f>
        <v>3930</v>
      </c>
      <c r="E14" s="41">
        <f>IFERROR(INT(TRIM(SUBSTITUTE(VLOOKUP($A14&amp;"*",各都道府県の状況!$A:$I,E$3,FALSE), "※5", ""))), "")</f>
        <v>76929</v>
      </c>
      <c r="F14" s="41">
        <f>IFERROR(INT(TRIM(SUBSTITUTE(VLOOKUP($A14&amp;"*",各都道府県の状況!$A:$I,F$3,FALSE), "※5", ""))), "")</f>
        <v>3506</v>
      </c>
      <c r="G14" s="41">
        <f>IFERROR(INT(TRIM(SUBSTITUTE(VLOOKUP($A14&amp;"*",各都道府県の状況!$A:$I,G$3,FALSE), "※5", ""))), "")</f>
        <v>71</v>
      </c>
      <c r="H14" s="41">
        <f>IFERROR(INT(TRIM(SUBSTITUTE(VLOOKUP($A14&amp;"*",各都道府県の状況!$A:$I,H$3,FALSE), "※5", ""))), "")</f>
        <v>353</v>
      </c>
      <c r="I14" s="41">
        <f>IFERROR(INT(TRIM(SUBSTITUTE(VLOOKUP($A14&amp;"*",各都道府県の状況!$A:$I,I$3,FALSE), "※5", ""))), "")</f>
        <v>13</v>
      </c>
    </row>
    <row r="15" spans="1:10" x14ac:dyDescent="0.55000000000000004">
      <c r="A15" s="12" t="s">
        <v>191</v>
      </c>
      <c r="B15" s="13">
        <f t="shared" si="0"/>
        <v>44229</v>
      </c>
      <c r="C15" s="31" t="s">
        <v>20</v>
      </c>
      <c r="D15" s="41">
        <f>IFERROR(INT(TRIM(SUBSTITUTE(VLOOKUP($A15&amp;"*",各都道府県の状況!$A:$I,D$3,FALSE), "※5", ""))), "")</f>
        <v>25594</v>
      </c>
      <c r="E15" s="41">
        <f>IFERROR(INT(TRIM(SUBSTITUTE(VLOOKUP($A15&amp;"*",各都道府県の状況!$A:$I,E$3,FALSE), "※5", ""))), "")</f>
        <v>459924</v>
      </c>
      <c r="F15" s="41">
        <f>IFERROR(INT(TRIM(SUBSTITUTE(VLOOKUP($A15&amp;"*",各都道府県の状況!$A:$I,F$3,FALSE), "※5", ""))), "")</f>
        <v>21337</v>
      </c>
      <c r="G15" s="41">
        <f>IFERROR(INT(TRIM(SUBSTITUTE(VLOOKUP($A15&amp;"*",各都道府県の状況!$A:$I,G$3,FALSE), "※5", ""))), "")</f>
        <v>365</v>
      </c>
      <c r="H15" s="41">
        <f>IFERROR(INT(TRIM(SUBSTITUTE(VLOOKUP($A15&amp;"*",各都道府県の状況!$A:$I,H$3,FALSE), "※5", ""))), "")</f>
        <v>3892</v>
      </c>
      <c r="I15" s="41">
        <f>IFERROR(INT(TRIM(SUBSTITUTE(VLOOKUP($A15&amp;"*",各都道府県の状況!$A:$I,I$3,FALSE), "※5", ""))), "")</f>
        <v>71</v>
      </c>
    </row>
    <row r="16" spans="1:10" x14ac:dyDescent="0.55000000000000004">
      <c r="A16" s="12" t="s">
        <v>192</v>
      </c>
      <c r="B16" s="13">
        <f t="shared" si="0"/>
        <v>44229</v>
      </c>
      <c r="C16" s="31" t="s">
        <v>21</v>
      </c>
      <c r="D16" s="41">
        <f>IFERROR(INT(TRIM(SUBSTITUTE(VLOOKUP($A16&amp;"*",各都道府県の状況!$A:$I,D$3,FALSE), "※5", ""))), "")</f>
        <v>22730</v>
      </c>
      <c r="E16" s="41">
        <f>IFERROR(INT(TRIM(SUBSTITUTE(VLOOKUP($A16&amp;"*",各都道府県の状況!$A:$I,E$3,FALSE), "※5", ""))), "")</f>
        <v>332434</v>
      </c>
      <c r="F16" s="41">
        <f>IFERROR(INT(TRIM(SUBSTITUTE(VLOOKUP($A16&amp;"*",各都道府県の状況!$A:$I,F$3,FALSE), "※5", ""))), "")</f>
        <v>16994</v>
      </c>
      <c r="G16" s="41">
        <f>IFERROR(INT(TRIM(SUBSTITUTE(VLOOKUP($A16&amp;"*",各都道府県の状況!$A:$I,G$3,FALSE), "※5", ""))), "")</f>
        <v>268</v>
      </c>
      <c r="H16" s="41">
        <f>IFERROR(INT(TRIM(SUBSTITUTE(VLOOKUP($A16&amp;"*",各都道府県の状況!$A:$I,H$3,FALSE), "※5", ""))), "")</f>
        <v>5558</v>
      </c>
      <c r="I16" s="41">
        <f>IFERROR(INT(TRIM(SUBSTITUTE(VLOOKUP($A16&amp;"*",各都道府県の状況!$A:$I,I$3,FALSE), "※5", ""))), "")</f>
        <v>46</v>
      </c>
    </row>
    <row r="17" spans="1:9" x14ac:dyDescent="0.55000000000000004">
      <c r="A17" s="12" t="s">
        <v>193</v>
      </c>
      <c r="B17" s="13">
        <f t="shared" si="0"/>
        <v>44229</v>
      </c>
      <c r="C17" s="31" t="s">
        <v>22</v>
      </c>
      <c r="D17" s="41">
        <f>IFERROR(INT(TRIM(SUBSTITUTE(VLOOKUP($A17&amp;"*",各都道府県の状況!$A:$I,D$3,FALSE), "※5", ""))), "")</f>
        <v>100790</v>
      </c>
      <c r="E17" s="41">
        <f>IFERROR(INT(TRIM(SUBSTITUTE(VLOOKUP($A17&amp;"*",各都道府県の状況!$A:$I,E$3,FALSE), "※5", ""))), "")</f>
        <v>1334722</v>
      </c>
      <c r="F17" s="41">
        <f>IFERROR(INT(TRIM(SUBSTITUTE(VLOOKUP($A17&amp;"*",各都道府県の状況!$A:$I,F$3,FALSE), "※5", ""))), "")</f>
        <v>89108</v>
      </c>
      <c r="G17" s="41">
        <f>IFERROR(INT(TRIM(SUBSTITUTE(VLOOKUP($A17&amp;"*",各都道府県の状況!$A:$I,G$3,FALSE), "※5", ""))), "")</f>
        <v>917</v>
      </c>
      <c r="H17" s="41">
        <f>IFERROR(INT(TRIM(SUBSTITUTE(VLOOKUP($A17&amp;"*",各都道府県の状況!$A:$I,H$3,FALSE), "※5", ""))), "")</f>
        <v>10765</v>
      </c>
      <c r="I17" s="41">
        <f>IFERROR(INT(TRIM(SUBSTITUTE(VLOOKUP($A17&amp;"*",各都道府県の状況!$A:$I,I$3,FALSE), "※5", ""))), "")</f>
        <v>129</v>
      </c>
    </row>
    <row r="18" spans="1:9" x14ac:dyDescent="0.55000000000000004">
      <c r="A18" s="12" t="s">
        <v>194</v>
      </c>
      <c r="B18" s="13">
        <f t="shared" si="0"/>
        <v>44229</v>
      </c>
      <c r="C18" s="31" t="s">
        <v>23</v>
      </c>
      <c r="D18" s="41">
        <f>IFERROR(INT(TRIM(SUBSTITUTE(VLOOKUP($A18&amp;"*",各都道府県の状況!$A:$I,D$3,FALSE), "※5", ""))), "")</f>
        <v>41172</v>
      </c>
      <c r="E18" s="41">
        <f>IFERROR(INT(TRIM(SUBSTITUTE(VLOOKUP($A18&amp;"*",各都道府県の状況!$A:$I,E$3,FALSE), "※5", ""))), "")</f>
        <v>504498</v>
      </c>
      <c r="F18" s="41">
        <f>IFERROR(INT(TRIM(SUBSTITUTE(VLOOKUP($A18&amp;"*",各都道府県の状況!$A:$I,F$3,FALSE), "※5", ""))), "")</f>
        <v>37908</v>
      </c>
      <c r="G18" s="41">
        <f>IFERROR(INT(TRIM(SUBSTITUTE(VLOOKUP($A18&amp;"*",各都道府県の状況!$A:$I,G$3,FALSE), "※5", ""))), "")</f>
        <v>481</v>
      </c>
      <c r="H18" s="41">
        <f>IFERROR(INT(TRIM(SUBSTITUTE(VLOOKUP($A18&amp;"*",各都道府県の状況!$A:$I,H$3,FALSE), "※5", ""))), "")</f>
        <v>2783</v>
      </c>
      <c r="I18" s="41">
        <f>IFERROR(INT(TRIM(SUBSTITUTE(VLOOKUP($A18&amp;"*",各都道府県の状況!$A:$I,I$3,FALSE), "※5", ""))), "")</f>
        <v>99</v>
      </c>
    </row>
    <row r="19" spans="1:9" x14ac:dyDescent="0.55000000000000004">
      <c r="A19" s="12" t="s">
        <v>195</v>
      </c>
      <c r="B19" s="13">
        <f t="shared" si="0"/>
        <v>44229</v>
      </c>
      <c r="C19" s="31" t="s">
        <v>24</v>
      </c>
      <c r="D19" s="41">
        <f>IFERROR(INT(TRIM(SUBSTITUTE(VLOOKUP($A19&amp;"*",各都道府県の状況!$A:$I,D$3,FALSE), "※5", ""))), "")</f>
        <v>921</v>
      </c>
      <c r="E19" s="41">
        <f>IFERROR(INT(TRIM(SUBSTITUTE(VLOOKUP($A19&amp;"*",各都道府県の状況!$A:$I,E$3,FALSE), "※5", ""))), "")</f>
        <v>37118</v>
      </c>
      <c r="F19" s="41">
        <f>IFERROR(INT(TRIM(SUBSTITUTE(VLOOKUP($A19&amp;"*",各都道府県の状況!$A:$I,F$3,FALSE), "※5", ""))), "")</f>
        <v>807</v>
      </c>
      <c r="G19" s="41">
        <f>IFERROR(INT(TRIM(SUBSTITUTE(VLOOKUP($A19&amp;"*",各都道府県の状況!$A:$I,G$3,FALSE), "※5", ""))), "")</f>
        <v>10</v>
      </c>
      <c r="H19" s="41">
        <f>IFERROR(INT(TRIM(SUBSTITUTE(VLOOKUP($A19&amp;"*",各都道府県の状況!$A:$I,H$3,FALSE), "※5", ""))), "")</f>
        <v>104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44229</v>
      </c>
      <c r="C20" s="31" t="s">
        <v>25</v>
      </c>
      <c r="D20" s="41">
        <f>IFERROR(INT(TRIM(SUBSTITUTE(VLOOKUP($A20&amp;"*",各都道府県の状況!$A:$I,D$3,FALSE), "※5", ""))), "")</f>
        <v>873</v>
      </c>
      <c r="E20" s="41">
        <f>IFERROR(INT(TRIM(SUBSTITUTE(VLOOKUP($A20&amp;"*",各都道府県の状況!$A:$I,E$3,FALSE), "※5", ""))), "")</f>
        <v>31259</v>
      </c>
      <c r="F20" s="41">
        <f>IFERROR(INT(TRIM(SUBSTITUTE(VLOOKUP($A20&amp;"*",各都道府県の状況!$A:$I,F$3,FALSE), "※5", ""))), "")</f>
        <v>807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39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44229</v>
      </c>
      <c r="C21" s="31" t="s">
        <v>26</v>
      </c>
      <c r="D21" s="41">
        <f>IFERROR(INT(TRIM(SUBSTITUTE(VLOOKUP($A21&amp;"*",各都道府県の状況!$A:$I,D$3,FALSE), "※5", ""))), "")</f>
        <v>1473</v>
      </c>
      <c r="E21" s="41">
        <f>IFERROR(INT(TRIM(SUBSTITUTE(VLOOKUP($A21&amp;"*",各都道府県の状況!$A:$I,E$3,FALSE), "※5", ""))), "")</f>
        <v>41219</v>
      </c>
      <c r="F21" s="41">
        <f>IFERROR(INT(TRIM(SUBSTITUTE(VLOOKUP($A21&amp;"*",各都道府県の状況!$A:$I,F$3,FALSE), "※5", ""))), "")</f>
        <v>1339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86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44229</v>
      </c>
      <c r="C22" s="31" t="s">
        <v>27</v>
      </c>
      <c r="D22" s="41">
        <f>IFERROR(INT(TRIM(SUBSTITUTE(VLOOKUP($A22&amp;"*",各都道府県の状況!$A:$I,D$3,FALSE), "※5", ""))), "")</f>
        <v>517</v>
      </c>
      <c r="E22" s="41">
        <f>IFERROR(INT(TRIM(SUBSTITUTE(VLOOKUP($A22&amp;"*",各都道府県の状況!$A:$I,E$3,FALSE), "※5", ""))), "")</f>
        <v>27353</v>
      </c>
      <c r="F22" s="41">
        <f>IFERROR(INT(TRIM(SUBSTITUTE(VLOOKUP($A22&amp;"*",各都道府県の状況!$A:$I,F$3,FALSE), "※5", ""))), "")</f>
        <v>432</v>
      </c>
      <c r="G22" s="41">
        <f>IFERROR(INT(TRIM(SUBSTITUTE(VLOOKUP($A22&amp;"*",各都道府県の状況!$A:$I,G$3,FALSE), "※5", ""))), "")</f>
        <v>20</v>
      </c>
      <c r="H22" s="41">
        <f>IFERROR(INT(TRIM(SUBSTITUTE(VLOOKUP($A22&amp;"*",各都道府県の状況!$A:$I,H$3,FALSE), "※5", ""))), "")</f>
        <v>65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44229</v>
      </c>
      <c r="C23" s="31" t="s">
        <v>28</v>
      </c>
      <c r="D23" s="41">
        <f>IFERROR(INT(TRIM(SUBSTITUTE(VLOOKUP($A23&amp;"*",各都道府県の状況!$A:$I,D$3,FALSE), "※5", ""))), "")</f>
        <v>901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858</v>
      </c>
      <c r="G23" s="41">
        <f>IFERROR(INT(TRIM(SUBSTITUTE(VLOOKUP($A23&amp;"*",各都道府県の状況!$A:$I,G$3,FALSE), "※5", ""))), "")</f>
        <v>14</v>
      </c>
      <c r="H23" s="41">
        <f>IFERROR(INT(TRIM(SUBSTITUTE(VLOOKUP($A23&amp;"*",各都道府県の状況!$A:$I,H$3,FALSE), "※5", ""))), "")</f>
        <v>29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44229</v>
      </c>
      <c r="C24" s="31" t="s">
        <v>29</v>
      </c>
      <c r="D24" s="41">
        <f>IFERROR(INT(TRIM(SUBSTITUTE(VLOOKUP($A24&amp;"*",各都道府県の状況!$A:$I,D$3,FALSE), "※5", ""))), "")</f>
        <v>2298</v>
      </c>
      <c r="E24" s="41">
        <f>IFERROR(INT(TRIM(SUBSTITUTE(VLOOKUP($A24&amp;"*",各都道府県の状況!$A:$I,E$3,FALSE), "※5", ""))), "")</f>
        <v>84306</v>
      </c>
      <c r="F24" s="41">
        <f>IFERROR(INT(TRIM(SUBSTITUTE(VLOOKUP($A24&amp;"*",各都道府県の状況!$A:$I,F$3,FALSE), "※5", ""))), "")</f>
        <v>2138</v>
      </c>
      <c r="G24" s="41">
        <f>IFERROR(INT(TRIM(SUBSTITUTE(VLOOKUP($A24&amp;"*",各都道府県の状況!$A:$I,G$3,FALSE), "※5", ""))), "")</f>
        <v>38</v>
      </c>
      <c r="H24" s="41">
        <f>IFERROR(INT(TRIM(SUBSTITUTE(VLOOKUP($A24&amp;"*",各都道府県の状況!$A:$I,H$3,FALSE), "※5", ""))), "")</f>
        <v>150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44229</v>
      </c>
      <c r="C25" s="31" t="s">
        <v>30</v>
      </c>
      <c r="D25" s="41">
        <f>IFERROR(INT(TRIM(SUBSTITUTE(VLOOKUP($A25&amp;"*",各都道府県の状況!$A:$I,D$3,FALSE), "※5", ""))), "")</f>
        <v>4269</v>
      </c>
      <c r="E25" s="41">
        <f>IFERROR(INT(TRIM(SUBSTITUTE(VLOOKUP($A25&amp;"*",各都道府県の状況!$A:$I,E$3,FALSE), "※5", ""))), "")</f>
        <v>106625</v>
      </c>
      <c r="F25" s="41">
        <f>IFERROR(INT(TRIM(SUBSTITUTE(VLOOKUP($A25&amp;"*",各都道府県の状況!$A:$I,F$3,FALSE), "※5", ""))), "")</f>
        <v>3778</v>
      </c>
      <c r="G25" s="41">
        <f>IFERROR(INT(TRIM(SUBSTITUTE(VLOOKUP($A25&amp;"*",各都道府県の状況!$A:$I,G$3,FALSE), "※5", ""))), "")</f>
        <v>69</v>
      </c>
      <c r="H25" s="41">
        <f>IFERROR(INT(TRIM(SUBSTITUTE(VLOOKUP($A25&amp;"*",各都道府県の状況!$A:$I,H$3,FALSE), "※5", ""))), "")</f>
        <v>422</v>
      </c>
      <c r="I25" s="41">
        <f>IFERROR(INT(TRIM(SUBSTITUTE(VLOOKUP($A25&amp;"*",各都道府県の状況!$A:$I,I$3,FALSE), "※5", ""))), "")</f>
        <v>11</v>
      </c>
    </row>
    <row r="26" spans="1:9" x14ac:dyDescent="0.55000000000000004">
      <c r="A26" s="12" t="s">
        <v>202</v>
      </c>
      <c r="B26" s="13">
        <f t="shared" si="0"/>
        <v>44229</v>
      </c>
      <c r="C26" s="31" t="s">
        <v>31</v>
      </c>
      <c r="D26" s="41">
        <f>IFERROR(INT(TRIM(SUBSTITUTE(VLOOKUP($A26&amp;"*",各都道府県の状況!$A:$I,D$3,FALSE), "※5", ""))), "")</f>
        <v>4629</v>
      </c>
      <c r="E26" s="41">
        <f>IFERROR(INT(TRIM(SUBSTITUTE(VLOOKUP($A26&amp;"*",各都道府県の状況!$A:$I,E$3,FALSE), "※5", ""))), "")</f>
        <v>149524</v>
      </c>
      <c r="F26" s="41">
        <f>IFERROR(INT(TRIM(SUBSTITUTE(VLOOKUP($A26&amp;"*",各都道府県の状況!$A:$I,F$3,FALSE), "※5", ""))), "")</f>
        <v>4128</v>
      </c>
      <c r="G26" s="41">
        <f>IFERROR(INT(TRIM(SUBSTITUTE(VLOOKUP($A26&amp;"*",各都道府県の状況!$A:$I,G$3,FALSE), "※5", ""))), "")</f>
        <v>79</v>
      </c>
      <c r="H26" s="41">
        <f>IFERROR(INT(TRIM(SUBSTITUTE(VLOOKUP($A26&amp;"*",各都道府県の状況!$A:$I,H$3,FALSE), "※5", ""))), "")</f>
        <v>422</v>
      </c>
      <c r="I26" s="41">
        <f>IFERROR(INT(TRIM(SUBSTITUTE(VLOOKUP($A26&amp;"*",各都道府県の状況!$A:$I,I$3,FALSE), "※5", ""))), "")</f>
        <v>3</v>
      </c>
    </row>
    <row r="27" spans="1:9" x14ac:dyDescent="0.55000000000000004">
      <c r="A27" s="12" t="s">
        <v>203</v>
      </c>
      <c r="B27" s="13">
        <f t="shared" si="0"/>
        <v>44229</v>
      </c>
      <c r="C27" s="31" t="s">
        <v>32</v>
      </c>
      <c r="D27" s="41">
        <f>IFERROR(INT(TRIM(SUBSTITUTE(VLOOKUP($A27&amp;"*",各都道府県の状況!$A:$I,D$3,FALSE), "※5", ""))), "")</f>
        <v>24101</v>
      </c>
      <c r="E27" s="41">
        <f>IFERROR(INT(TRIM(SUBSTITUTE(VLOOKUP($A27&amp;"*",各都道府県の状況!$A:$I,E$3,FALSE), "※5", ""))), "")</f>
        <v>320943</v>
      </c>
      <c r="F27" s="41">
        <f>IFERROR(INT(TRIM(SUBSTITUTE(VLOOKUP($A27&amp;"*",各都道府県の状況!$A:$I,F$3,FALSE), "※5", ""))), "")</f>
        <v>21337</v>
      </c>
      <c r="G27" s="41">
        <f>IFERROR(INT(TRIM(SUBSTITUTE(VLOOKUP($A27&amp;"*",各都道府県の状況!$A:$I,G$3,FALSE), "※5", ""))), "")</f>
        <v>405</v>
      </c>
      <c r="H27" s="41">
        <f>IFERROR(INT(TRIM(SUBSTITUTE(VLOOKUP($A27&amp;"*",各都道府県の状況!$A:$I,H$3,FALSE), "※5", ""))), "")</f>
        <v>2359</v>
      </c>
      <c r="I27" s="41">
        <f>IFERROR(INT(TRIM(SUBSTITUTE(VLOOKUP($A27&amp;"*",各都道府県の状況!$A:$I,I$3,FALSE), "※5", ""))), "")</f>
        <v>54</v>
      </c>
    </row>
    <row r="28" spans="1:9" x14ac:dyDescent="0.55000000000000004">
      <c r="A28" s="12" t="s">
        <v>204</v>
      </c>
      <c r="B28" s="13">
        <f t="shared" si="0"/>
        <v>44229</v>
      </c>
      <c r="C28" s="31" t="s">
        <v>33</v>
      </c>
      <c r="D28" s="41">
        <f>IFERROR(INT(TRIM(SUBSTITUTE(VLOOKUP($A28&amp;"*",各都道府県の状況!$A:$I,D$3,FALSE), "※5", ""))), "")</f>
        <v>2232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1866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337</v>
      </c>
      <c r="I28" s="41">
        <f>IFERROR(INT(TRIM(SUBSTITUTE(VLOOKUP($A28&amp;"*",各都道府県の状況!$A:$I,I$3,FALSE), "※5", ""))), "")</f>
        <v>10</v>
      </c>
    </row>
    <row r="29" spans="1:9" x14ac:dyDescent="0.55000000000000004">
      <c r="A29" s="12" t="s">
        <v>205</v>
      </c>
      <c r="B29" s="13">
        <f t="shared" si="0"/>
        <v>44229</v>
      </c>
      <c r="C29" s="31" t="s">
        <v>34</v>
      </c>
      <c r="D29" s="41">
        <f>IFERROR(INT(TRIM(SUBSTITUTE(VLOOKUP($A29&amp;"*",各都道府県の状況!$A:$I,D$3,FALSE), "※5", ""))), "")</f>
        <v>2158</v>
      </c>
      <c r="E29" s="41">
        <f>IFERROR(INT(TRIM(SUBSTITUTE(VLOOKUP($A29&amp;"*",各都道府県の状況!$A:$I,E$3,FALSE), "※5", ""))), "")</f>
        <v>57944</v>
      </c>
      <c r="F29" s="41">
        <f>IFERROR(INT(TRIM(SUBSTITUTE(VLOOKUP($A29&amp;"*",各都道府県の状況!$A:$I,F$3,FALSE), "※5", ""))), "")</f>
        <v>1870</v>
      </c>
      <c r="G29" s="41">
        <f>IFERROR(INT(TRIM(SUBSTITUTE(VLOOKUP($A29&amp;"*",各都道府県の状況!$A:$I,G$3,FALSE), "※5", ""))), "")</f>
        <v>33</v>
      </c>
      <c r="H29" s="41">
        <f>IFERROR(INT(TRIM(SUBSTITUTE(VLOOKUP($A29&amp;"*",各都道府県の状況!$A:$I,H$3,FALSE), "※5", ""))), "")</f>
        <v>255</v>
      </c>
      <c r="I29" s="41">
        <f>IFERROR(INT(TRIM(SUBSTITUTE(VLOOKUP($A29&amp;"*",各都道府県の状況!$A:$I,I$3,FALSE), "※5", ""))), "")</f>
        <v>7</v>
      </c>
    </row>
    <row r="30" spans="1:9" x14ac:dyDescent="0.55000000000000004">
      <c r="A30" s="12" t="s">
        <v>206</v>
      </c>
      <c r="B30" s="13">
        <f t="shared" si="0"/>
        <v>44229</v>
      </c>
      <c r="C30" s="31" t="s">
        <v>35</v>
      </c>
      <c r="D30" s="41">
        <f>IFERROR(INT(TRIM(SUBSTITUTE(VLOOKUP($A30&amp;"*",各都道府県の状況!$A:$I,D$3,FALSE), "※5", ""))), "")</f>
        <v>8510</v>
      </c>
      <c r="E30" s="41">
        <f>IFERROR(INT(TRIM(SUBSTITUTE(VLOOKUP($A30&amp;"*",各都道府県の状況!$A:$I,E$3,FALSE), "※5", ""))), "")</f>
        <v>132891</v>
      </c>
      <c r="F30" s="41">
        <f>IFERROR(INT(TRIM(SUBSTITUTE(VLOOKUP($A30&amp;"*",各都道府県の状況!$A:$I,F$3,FALSE), "※5", ""))), "")</f>
        <v>7106</v>
      </c>
      <c r="G30" s="41">
        <f>IFERROR(INT(TRIM(SUBSTITUTE(VLOOKUP($A30&amp;"*",各都道府県の状況!$A:$I,G$3,FALSE), "※5", ""))), "")</f>
        <v>121</v>
      </c>
      <c r="H30" s="41">
        <f>IFERROR(INT(TRIM(SUBSTITUTE(VLOOKUP($A30&amp;"*",各都道府県の状況!$A:$I,H$3,FALSE), "※5", ""))), "")</f>
        <v>1360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44229</v>
      </c>
      <c r="C31" s="31" t="s">
        <v>36</v>
      </c>
      <c r="D31" s="41">
        <f>IFERROR(INT(TRIM(SUBSTITUTE(VLOOKUP($A31&amp;"*",各都道府県の状況!$A:$I,D$3,FALSE), "※5", ""))), "")</f>
        <v>44111</v>
      </c>
      <c r="E31" s="41">
        <f>IFERROR(INT(TRIM(SUBSTITUTE(VLOOKUP($A31&amp;"*",各都道府県の状況!$A:$I,E$3,FALSE), "※5", ""))), "")</f>
        <v>657924</v>
      </c>
      <c r="F31" s="41">
        <f>IFERROR(INT(TRIM(SUBSTITUTE(VLOOKUP($A31&amp;"*",各都道府県の状況!$A:$I,F$3,FALSE), "※5", ""))), "")</f>
        <v>38709</v>
      </c>
      <c r="G31" s="41">
        <f>IFERROR(INT(TRIM(SUBSTITUTE(VLOOKUP($A31&amp;"*",各都道府県の状況!$A:$I,G$3,FALSE), "※5", ""))), "")</f>
        <v>946</v>
      </c>
      <c r="H31" s="41">
        <f>IFERROR(INT(TRIM(SUBSTITUTE(VLOOKUP($A31&amp;"*",各都道府県の状況!$A:$I,H$3,FALSE), "※5", ""))), "")</f>
        <v>4456</v>
      </c>
      <c r="I31" s="41">
        <f>IFERROR(INT(TRIM(SUBSTITUTE(VLOOKUP($A31&amp;"*",各都道府県の状況!$A:$I,I$3,FALSE), "※5", ""))), "")</f>
        <v>172</v>
      </c>
    </row>
    <row r="32" spans="1:9" x14ac:dyDescent="0.55000000000000004">
      <c r="A32" s="12" t="s">
        <v>208</v>
      </c>
      <c r="B32" s="13">
        <f t="shared" si="0"/>
        <v>44229</v>
      </c>
      <c r="C32" s="31" t="s">
        <v>37</v>
      </c>
      <c r="D32" s="41">
        <f>IFERROR(INT(TRIM(SUBSTITUTE(VLOOKUP($A32&amp;"*",各都道府県の状況!$A:$I,D$3,FALSE), "※5", ""))), "")</f>
        <v>16528</v>
      </c>
      <c r="E32" s="41">
        <f>IFERROR(INT(TRIM(SUBSTITUTE(VLOOKUP($A32&amp;"*",各都道府県の状況!$A:$I,E$3,FALSE), "※5", ""))), "")</f>
        <v>205268</v>
      </c>
      <c r="F32" s="41">
        <f>IFERROR(INT(TRIM(SUBSTITUTE(VLOOKUP($A32&amp;"*",各都道府県の状況!$A:$I,F$3,FALSE), "※5", ""))), "")</f>
        <v>14314</v>
      </c>
      <c r="G32" s="41">
        <f>IFERROR(INT(TRIM(SUBSTITUTE(VLOOKUP($A32&amp;"*",各都道府県の状況!$A:$I,G$3,FALSE), "※5", ""))), "")</f>
        <v>413</v>
      </c>
      <c r="H32" s="41">
        <f>IFERROR(INT(TRIM(SUBSTITUTE(VLOOKUP($A32&amp;"*",各都道府県の状況!$A:$I,H$3,FALSE), "※5", ""))), "")</f>
        <v>1801</v>
      </c>
      <c r="I32" s="41">
        <f>IFERROR(INT(TRIM(SUBSTITUTE(VLOOKUP($A32&amp;"*",各都道府県の状況!$A:$I,I$3,FALSE), "※5", ""))), "")</f>
        <v>60</v>
      </c>
    </row>
    <row r="33" spans="1:9" x14ac:dyDescent="0.55000000000000004">
      <c r="A33" s="12" t="s">
        <v>209</v>
      </c>
      <c r="B33" s="13">
        <f t="shared" si="0"/>
        <v>44229</v>
      </c>
      <c r="C33" s="31" t="s">
        <v>38</v>
      </c>
      <c r="D33" s="41">
        <f>IFERROR(INT(TRIM(SUBSTITUTE(VLOOKUP($A33&amp;"*",各都道府県の状況!$A:$I,D$3,FALSE), "※5", ""))), "")</f>
        <v>3087</v>
      </c>
      <c r="E33" s="41">
        <f>IFERROR(INT(TRIM(SUBSTITUTE(VLOOKUP($A33&amp;"*",各都道府県の状況!$A:$I,E$3,FALSE), "※5", ""))), "")</f>
        <v>69966</v>
      </c>
      <c r="F33" s="41">
        <f>IFERROR(INT(TRIM(SUBSTITUTE(VLOOKUP($A33&amp;"*",各都道府県の状況!$A:$I,F$3,FALSE), "※5", ""))), "")</f>
        <v>2752</v>
      </c>
      <c r="G33" s="41">
        <f>IFERROR(INT(TRIM(SUBSTITUTE(VLOOKUP($A33&amp;"*",各都道府県の状況!$A:$I,G$3,FALSE), "※5", ""))), "")</f>
        <v>40</v>
      </c>
      <c r="H33" s="41">
        <f>IFERROR(INT(TRIM(SUBSTITUTE(VLOOKUP($A33&amp;"*",各都道府県の状況!$A:$I,H$3,FALSE), "※5", ""))), "")</f>
        <v>295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44229</v>
      </c>
      <c r="C34" s="31" t="s">
        <v>39</v>
      </c>
      <c r="D34" s="41">
        <f>IFERROR(INT(TRIM(SUBSTITUTE(VLOOKUP($A34&amp;"*",各都道府県の状況!$A:$I,D$3,FALSE), "※5", ""))), "")</f>
        <v>1071</v>
      </c>
      <c r="E34" s="41">
        <f>IFERROR(INT(TRIM(SUBSTITUTE(VLOOKUP($A34&amp;"*",各都道府県の状況!$A:$I,E$3,FALSE), "※5", ""))), "")</f>
        <v>21677</v>
      </c>
      <c r="F34" s="41">
        <f>IFERROR(INT(TRIM(SUBSTITUTE(VLOOKUP($A34&amp;"*",各都道府県の状況!$A:$I,F$3,FALSE), "※5", ""))), "")</f>
        <v>953</v>
      </c>
      <c r="G34" s="41">
        <f>IFERROR(INT(TRIM(SUBSTITUTE(VLOOKUP($A34&amp;"*",各都道府県の状況!$A:$I,G$3,FALSE), "※5", ""))), "")</f>
        <v>15</v>
      </c>
      <c r="H34" s="41">
        <f>IFERROR(INT(TRIM(SUBSTITUTE(VLOOKUP($A34&amp;"*",各都道府県の状況!$A:$I,H$3,FALSE), "※5", ""))), "")</f>
        <v>83</v>
      </c>
      <c r="I34" s="41">
        <f>IFERROR(INT(TRIM(SUBSTITUTE(VLOOKUP($A34&amp;"*",各都道府県の状況!$A:$I,I$3,FALSE), "※5", ""))), "")</f>
        <v>10</v>
      </c>
    </row>
    <row r="35" spans="1:9" x14ac:dyDescent="0.55000000000000004">
      <c r="A35" s="12" t="s">
        <v>211</v>
      </c>
      <c r="B35" s="13">
        <f t="shared" si="0"/>
        <v>44229</v>
      </c>
      <c r="C35" s="31" t="s">
        <v>40</v>
      </c>
      <c r="D35" s="41">
        <f>IFERROR(INT(TRIM(SUBSTITUTE(VLOOKUP($A35&amp;"*",各都道府県の状況!$A:$I,D$3,FALSE), "※5", ""))), "")</f>
        <v>202</v>
      </c>
      <c r="E35" s="41">
        <f>IFERROR(INT(TRIM(SUBSTITUTE(VLOOKUP($A35&amp;"*",各都道府県の状況!$A:$I,E$3,FALSE), "※5", ""))), "")</f>
        <v>34630</v>
      </c>
      <c r="F35" s="41">
        <f>IFERROR(INT(TRIM(SUBSTITUTE(VLOOKUP($A35&amp;"*",各都道府県の状況!$A:$I,F$3,FALSE), "※5", ""))), "")</f>
        <v>172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25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44229</v>
      </c>
      <c r="C36" s="31" t="s">
        <v>41</v>
      </c>
      <c r="D36" s="41">
        <f>IFERROR(INT(TRIM(SUBSTITUTE(VLOOKUP($A36&amp;"*",各都道府県の状況!$A:$I,D$3,FALSE), "※5", ""))), "")</f>
        <v>271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248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23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44229</v>
      </c>
      <c r="C37" s="31" t="s">
        <v>42</v>
      </c>
      <c r="D37" s="41">
        <f>IFERROR(INT(TRIM(SUBSTITUTE(VLOOKUP($A37&amp;"*",各都道府県の状況!$A:$I,D$3,FALSE), "※5", ""))), "")</f>
        <v>2354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44229</v>
      </c>
      <c r="C38" s="31" t="s">
        <v>43</v>
      </c>
      <c r="D38" s="41">
        <f>IFERROR(INT(TRIM(SUBSTITUTE(VLOOKUP($A38&amp;"*",各都道府県の状況!$A:$I,D$3,FALSE), "※5", ""))), "")</f>
        <v>4827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4418</v>
      </c>
      <c r="G38" s="41">
        <f>IFERROR(INT(TRIM(SUBSTITUTE(VLOOKUP($A38&amp;"*",各都道府県の状況!$A:$I,G$3,FALSE), "※5", ""))), "")</f>
        <v>94</v>
      </c>
      <c r="H38" s="41">
        <f>IFERROR(INT(TRIM(SUBSTITUTE(VLOOKUP($A38&amp;"*",各都道府県の状況!$A:$I,H$3,FALSE), "※5", ""))), "")</f>
        <v>295</v>
      </c>
      <c r="I38" s="41">
        <f>IFERROR(INT(TRIM(SUBSTITUTE(VLOOKUP($A38&amp;"*",各都道府県の状況!$A:$I,I$3,FALSE), "※5", ""))), "")</f>
        <v>11</v>
      </c>
    </row>
    <row r="39" spans="1:9" x14ac:dyDescent="0.55000000000000004">
      <c r="A39" s="12" t="s">
        <v>215</v>
      </c>
      <c r="B39" s="13">
        <f t="shared" si="0"/>
        <v>44229</v>
      </c>
      <c r="C39" s="31" t="s">
        <v>44</v>
      </c>
      <c r="D39" s="41">
        <f>IFERROR(INT(TRIM(SUBSTITUTE(VLOOKUP($A39&amp;"*",各都道府県の状況!$A:$I,D$3,FALSE), "※5", ""))), "")</f>
        <v>1250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950</v>
      </c>
      <c r="G39" s="41">
        <f>IFERROR(INT(TRIM(SUBSTITUTE(VLOOKUP($A39&amp;"*",各都道府県の状況!$A:$I,G$3,FALSE), "※5", ""))), "")</f>
        <v>23</v>
      </c>
      <c r="H39" s="41">
        <f>IFERROR(INT(TRIM(SUBSTITUTE(VLOOKUP($A39&amp;"*",各都道府県の状況!$A:$I,H$3,FALSE), "※5", ""))), "")</f>
        <v>277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44229</v>
      </c>
      <c r="C40" s="31" t="s">
        <v>45</v>
      </c>
      <c r="D40" s="41">
        <f>IFERROR(INT(TRIM(SUBSTITUTE(VLOOKUP($A40&amp;"*",各都道府県の状況!$A:$I,D$3,FALSE), "※5", ""))), "")</f>
        <v>389</v>
      </c>
      <c r="E40" s="41">
        <f>IFERROR(INT(TRIM(SUBSTITUTE(VLOOKUP($A40&amp;"*",各都道府県の状況!$A:$I,E$3,FALSE), "※5", ""))), "")</f>
        <v>22129</v>
      </c>
      <c r="F40" s="41">
        <f>IFERROR(INT(TRIM(SUBSTITUTE(VLOOKUP($A40&amp;"*",各都道府県の状況!$A:$I,F$3,FALSE), "※5", ""))), "")</f>
        <v>325</v>
      </c>
      <c r="G40" s="41">
        <f>IFERROR(INT(TRIM(SUBSTITUTE(VLOOKUP($A40&amp;"*",各都道府県の状況!$A:$I,G$3,FALSE), "※5", ""))), "")</f>
        <v>14</v>
      </c>
      <c r="H40" s="41">
        <f>IFERROR(INT(TRIM(SUBSTITUTE(VLOOKUP($A40&amp;"*",各都道府県の状況!$A:$I,H$3,FALSE), "※5", ""))), "")</f>
        <v>50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44229</v>
      </c>
      <c r="C41" s="31" t="s">
        <v>46</v>
      </c>
      <c r="D41" s="41">
        <f>IFERROR(INT(TRIM(SUBSTITUTE(VLOOKUP($A41&amp;"*",各都道府県の状況!$A:$I,D$3,FALSE), "※5", ""))), "")</f>
        <v>665</v>
      </c>
      <c r="E41" s="41">
        <f>IFERROR(INT(TRIM(SUBSTITUTE(VLOOKUP($A41&amp;"*",各都道府県の状況!$A:$I,E$3,FALSE), "※5", ""))), "")</f>
        <v>37851</v>
      </c>
      <c r="F41" s="41">
        <f>IFERROR(INT(TRIM(SUBSTITUTE(VLOOKUP($A41&amp;"*",各都道府県の状況!$A:$I,F$3,FALSE), "※5", ""))), "")</f>
        <v>492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158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44229</v>
      </c>
      <c r="C42" s="31" t="s">
        <v>47</v>
      </c>
      <c r="D42" s="41">
        <f>IFERROR(INT(TRIM(SUBSTITUTE(VLOOKUP($A42&amp;"*",各都道府県の状況!$A:$I,D$3,FALSE), "※5", ""))), "")</f>
        <v>996</v>
      </c>
      <c r="E42" s="41">
        <f>IFERROR(INT(TRIM(SUBSTITUTE(VLOOKUP($A42&amp;"*",各都道府県の状況!$A:$I,E$3,FALSE), "※5", ""))), "")</f>
        <v>25596</v>
      </c>
      <c r="F42" s="41">
        <f>IFERROR(INT(TRIM(SUBSTITUTE(VLOOKUP($A42&amp;"*",各都道府県の状況!$A:$I,F$3,FALSE), "※5", ""))), "")</f>
        <v>878</v>
      </c>
      <c r="G42" s="41">
        <f>IFERROR(INT(TRIM(SUBSTITUTE(VLOOKUP($A42&amp;"*",各都道府県の状況!$A:$I,G$3,FALSE), "※5", ""))), "")</f>
        <v>21</v>
      </c>
      <c r="H42" s="41">
        <f>IFERROR(INT(TRIM(SUBSTITUTE(VLOOKUP($A42&amp;"*",各都道府県の状況!$A:$I,H$3,FALSE), "※5", ""))), "")</f>
        <v>97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44229</v>
      </c>
      <c r="C43" s="31" t="s">
        <v>48</v>
      </c>
      <c r="D43" s="41">
        <f>IFERROR(INT(TRIM(SUBSTITUTE(VLOOKUP($A43&amp;"*",各都道府県の状況!$A:$I,D$3,FALSE), "※5", ""))), "")</f>
        <v>851</v>
      </c>
      <c r="E43" s="41">
        <f>IFERROR(INT(TRIM(SUBSTITUTE(VLOOKUP($A43&amp;"*",各都道府県の状況!$A:$I,E$3,FALSE), "※5", ""))), "")</f>
        <v>6936</v>
      </c>
      <c r="F43" s="41">
        <f>IFERROR(INT(TRIM(SUBSTITUTE(VLOOKUP($A43&amp;"*",各都道府県の状況!$A:$I,F$3,FALSE), "※5", ""))), "")</f>
        <v>804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33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44229</v>
      </c>
      <c r="C44" s="31" t="s">
        <v>49</v>
      </c>
      <c r="D44" s="41">
        <f>IFERROR(INT(TRIM(SUBSTITUTE(VLOOKUP($A44&amp;"*",各都道府県の状況!$A:$I,D$3,FALSE), "※5", ""))), "")</f>
        <v>16239</v>
      </c>
      <c r="E44" s="41">
        <f>IFERROR(INT(TRIM(SUBSTITUTE(VLOOKUP($A44&amp;"*",各都道府県の状況!$A:$I,E$3,FALSE), "※5", ""))), "")</f>
        <v>374773</v>
      </c>
      <c r="F44" s="41">
        <f>IFERROR(INT(TRIM(SUBSTITUTE(VLOOKUP($A44&amp;"*",各都道府県の状況!$A:$I,F$3,FALSE), "※5", ""))), "")</f>
        <v>13883</v>
      </c>
      <c r="G44" s="41">
        <f>IFERROR(INT(TRIM(SUBSTITUTE(VLOOKUP($A44&amp;"*",各都道府県の状況!$A:$I,G$3,FALSE), "※5", ""))), "")</f>
        <v>193</v>
      </c>
      <c r="H44" s="41">
        <f>IFERROR(INT(TRIM(SUBSTITUTE(VLOOKUP($A44&amp;"*",各都道府県の状況!$A:$I,H$3,FALSE), "※5", ""))), "")</f>
        <v>2163</v>
      </c>
      <c r="I44" s="41">
        <f>IFERROR(INT(TRIM(SUBSTITUTE(VLOOKUP($A44&amp;"*",各都道府県の状況!$A:$I,I$3,FALSE), "※5", ""))), "")</f>
        <v>39</v>
      </c>
    </row>
    <row r="45" spans="1:9" x14ac:dyDescent="0.55000000000000004">
      <c r="A45" s="12" t="s">
        <v>221</v>
      </c>
      <c r="B45" s="13">
        <f t="shared" si="0"/>
        <v>44229</v>
      </c>
      <c r="C45" s="31" t="s">
        <v>50</v>
      </c>
      <c r="D45" s="41">
        <f>IFERROR(INT(TRIM(SUBSTITUTE(VLOOKUP($A45&amp;"*",各都道府県の状況!$A:$I,D$3,FALSE), "※5", ""))), "")</f>
        <v>957</v>
      </c>
      <c r="E45" s="41">
        <f>IFERROR(INT(TRIM(SUBSTITUTE(VLOOKUP($A45&amp;"*",各都道府県の状況!$A:$I,E$3,FALSE), "※5", ""))), "")</f>
        <v>24127</v>
      </c>
      <c r="F45" s="41">
        <f>IFERROR(INT(TRIM(SUBSTITUTE(VLOOKUP($A45&amp;"*",各都道府県の状況!$A:$I,F$3,FALSE), "※5", ""))), "")</f>
        <v>880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85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44229</v>
      </c>
      <c r="C46" s="31" t="s">
        <v>51</v>
      </c>
      <c r="D46" s="41">
        <f>IFERROR(INT(TRIM(SUBSTITUTE(VLOOKUP($A46&amp;"*",各都道府県の状況!$A:$I,D$3,FALSE), "※5", ""))), "")</f>
        <v>1530</v>
      </c>
      <c r="E46" s="41">
        <f>IFERROR(INT(TRIM(SUBSTITUTE(VLOOKUP($A46&amp;"*",各都道府県の状況!$A:$I,E$3,FALSE), "※5", ""))), "")</f>
        <v>57572</v>
      </c>
      <c r="F46" s="41">
        <f>IFERROR(INT(TRIM(SUBSTITUTE(VLOOKUP($A46&amp;"*",各都道府県の状況!$A:$I,F$3,FALSE), "※5", ""))), "")</f>
        <v>1271</v>
      </c>
      <c r="G46" s="41">
        <f>IFERROR(INT(TRIM(SUBSTITUTE(VLOOKUP($A46&amp;"*",各都道府県の状況!$A:$I,G$3,FALSE), "※5", ""))), "")</f>
        <v>31</v>
      </c>
      <c r="H46" s="41">
        <f>IFERROR(INT(TRIM(SUBSTITUTE(VLOOKUP($A46&amp;"*",各都道府県の状況!$A:$I,H$3,FALSE), "※5", ""))), "")</f>
        <v>235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44229</v>
      </c>
      <c r="C47" s="31" t="s">
        <v>52</v>
      </c>
      <c r="D47" s="41">
        <f>IFERROR(INT(TRIM(SUBSTITUTE(VLOOKUP($A47&amp;"*",各都道府県の状況!$A:$I,D$3,FALSE), "※5", ""))), "")</f>
        <v>3353</v>
      </c>
      <c r="E47" s="41">
        <f>IFERROR(INT(TRIM(SUBSTITUTE(VLOOKUP($A47&amp;"*",各都道府県の状況!$A:$I,E$3,FALSE), "※5", ""))), "")</f>
        <v>51545</v>
      </c>
      <c r="F47" s="41">
        <f>IFERROR(INT(TRIM(SUBSTITUTE(VLOOKUP($A47&amp;"*",各都道府県の状況!$A:$I,F$3,FALSE), "※5", ""))), "")</f>
        <v>2961</v>
      </c>
      <c r="G47" s="41">
        <f>IFERROR(INT(TRIM(SUBSTITUTE(VLOOKUP($A47&amp;"*",各都道府県の状況!$A:$I,G$3,FALSE), "※5", ""))), "")</f>
        <v>63</v>
      </c>
      <c r="H47" s="41">
        <f>IFERROR(INT(TRIM(SUBSTITUTE(VLOOKUP($A47&amp;"*",各都道府県の状況!$A:$I,H$3,FALSE), "※5", ""))), "")</f>
        <v>208</v>
      </c>
      <c r="I47" s="41">
        <f>IFERROR(INT(TRIM(SUBSTITUTE(VLOOKUP($A47&amp;"*",各都道府県の状況!$A:$I,I$3,FALSE), "※5", ""))), "")</f>
        <v>21</v>
      </c>
    </row>
    <row r="48" spans="1:9" x14ac:dyDescent="0.55000000000000004">
      <c r="A48" s="12" t="s">
        <v>224</v>
      </c>
      <c r="B48" s="13">
        <f t="shared" si="0"/>
        <v>44229</v>
      </c>
      <c r="C48" s="31" t="s">
        <v>53</v>
      </c>
      <c r="D48" s="41">
        <f>IFERROR(INT(TRIM(SUBSTITUTE(VLOOKUP($A48&amp;"*",各都道府県の状況!$A:$I,D$3,FALSE), "※5", ""))), "")</f>
        <v>1177</v>
      </c>
      <c r="E48" s="41">
        <f>IFERROR(INT(TRIM(SUBSTITUTE(VLOOKUP($A48&amp;"*",各都道府県の状況!$A:$I,E$3,FALSE), "※5", ""))), "")</f>
        <v>65039</v>
      </c>
      <c r="F48" s="41">
        <f>IFERROR(INT(TRIM(SUBSTITUTE(VLOOKUP($A48&amp;"*",各都道府県の状況!$A:$I,F$3,FALSE), "※5", ""))), "")</f>
        <v>1008</v>
      </c>
      <c r="G48" s="41">
        <f>IFERROR(INT(TRIM(SUBSTITUTE(VLOOKUP($A48&amp;"*",各都道府県の状況!$A:$I,G$3,FALSE), "※5", ""))), "")</f>
        <v>17</v>
      </c>
      <c r="H48" s="41">
        <f>IFERROR(INT(TRIM(SUBSTITUTE(VLOOKUP($A48&amp;"*",各都道府県の状況!$A:$I,H$3,FALSE), "※5", ""))), "")</f>
        <v>152</v>
      </c>
      <c r="I48" s="41">
        <f>IFERROR(INT(TRIM(SUBSTITUTE(VLOOKUP($A48&amp;"*",各都道府県の状況!$A:$I,I$3,FALSE), "※5", ""))), "")</f>
        <v>2</v>
      </c>
    </row>
    <row r="49" spans="1:9" x14ac:dyDescent="0.55000000000000004">
      <c r="A49" s="12" t="s">
        <v>225</v>
      </c>
      <c r="B49" s="13">
        <f t="shared" si="0"/>
        <v>44229</v>
      </c>
      <c r="C49" s="31" t="s">
        <v>54</v>
      </c>
      <c r="D49" s="41">
        <f>IFERROR(INT(TRIM(SUBSTITUTE(VLOOKUP($A49&amp;"*",各都道府県の状況!$A:$I,D$3,FALSE), "※5", ""))), "")</f>
        <v>1853</v>
      </c>
      <c r="E49" s="41">
        <f>IFERROR(INT(TRIM(SUBSTITUTE(VLOOKUP($A49&amp;"*",各都道府県の状況!$A:$I,E$3,FALSE), "※5", ""))), "")</f>
        <v>23387</v>
      </c>
      <c r="F49" s="41">
        <f>IFERROR(INT(TRIM(SUBSTITUTE(VLOOKUP($A49&amp;"*",各都道府県の状況!$A:$I,F$3,FALSE), "※5", ""))), "")</f>
        <v>1673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173</v>
      </c>
      <c r="I49" s="41">
        <f>IFERROR(INT(TRIM(SUBSTITUTE(VLOOKUP($A49&amp;"*",各都道府県の状況!$A:$I,I$3,FALSE), "※5", ""))), "")</f>
        <v>5</v>
      </c>
    </row>
    <row r="50" spans="1:9" x14ac:dyDescent="0.55000000000000004">
      <c r="A50" s="12" t="s">
        <v>226</v>
      </c>
      <c r="B50" s="13">
        <f t="shared" si="0"/>
        <v>44229</v>
      </c>
      <c r="C50" s="31" t="s">
        <v>55</v>
      </c>
      <c r="D50" s="41">
        <f>IFERROR(INT(TRIM(SUBSTITUTE(VLOOKUP($A50&amp;"*",各都道府県の状況!$A:$I,D$3,FALSE), "※5", ""))), "")</f>
        <v>1632</v>
      </c>
      <c r="E50" s="41">
        <f>IFERROR(INT(TRIM(SUBSTITUTE(VLOOKUP($A50&amp;"*",各都道府県の状況!$A:$I,E$3,FALSE), "※5", ""))), "")</f>
        <v>56867</v>
      </c>
      <c r="F50" s="41">
        <f>IFERROR(INT(TRIM(SUBSTITUTE(VLOOKUP($A50&amp;"*",各都道府県の状況!$A:$I,F$3,FALSE), "※5", ""))), "")</f>
        <v>1444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188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>
        <f t="shared" si="0"/>
        <v>44229</v>
      </c>
      <c r="C51" s="31" t="s">
        <v>56</v>
      </c>
      <c r="D51" s="41">
        <f>IFERROR(INT(TRIM(SUBSTITUTE(VLOOKUP($A51&amp;"*",各都道府県の状況!$A:$I,D$3,FALSE), "※5", ""))), "")</f>
        <v>7631</v>
      </c>
      <c r="E51" s="41">
        <f>IFERROR(INT(TRIM(SUBSTITUTE(VLOOKUP($A51&amp;"*",各都道府県の状況!$A:$I,E$3,FALSE), "※5", ""))), "")</f>
        <v>127156</v>
      </c>
      <c r="F51" s="41">
        <f>IFERROR(INT(TRIM(SUBSTITUTE(VLOOKUP($A51&amp;"*",各都道府県の状況!$A:$I,F$3,FALSE), "※5", ""))), "")</f>
        <v>6818</v>
      </c>
      <c r="G51" s="41">
        <f>IFERROR(INT(TRIM(SUBSTITUTE(VLOOKUP($A51&amp;"*",各都道府県の状況!$A:$I,G$3,FALSE), "※5", ""))), "")</f>
        <v>92</v>
      </c>
      <c r="H51" s="41">
        <f>IFERROR(INT(TRIM(SUBSTITUTE(VLOOKUP($A51&amp;"*",各都道府県の状況!$A:$I,H$3,FALSE), "※5", ""))), "")</f>
        <v>726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283</v>
      </c>
      <c r="D4" s="66" t="s">
        <v>284</v>
      </c>
      <c r="E4" s="68" t="s">
        <v>285</v>
      </c>
      <c r="F4" s="69"/>
      <c r="G4" s="70" t="s">
        <v>286</v>
      </c>
      <c r="H4" s="70" t="s">
        <v>287</v>
      </c>
      <c r="I4" s="19"/>
    </row>
    <row r="5" spans="1:9" ht="13.25" customHeight="1" x14ac:dyDescent="0.55000000000000004">
      <c r="B5" s="63"/>
      <c r="C5" s="65"/>
      <c r="D5" s="67"/>
      <c r="E5" s="47" t="s">
        <v>288</v>
      </c>
      <c r="F5" s="48" t="s">
        <v>289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17626</v>
      </c>
      <c r="D6" s="49">
        <v>324004</v>
      </c>
      <c r="E6" s="49">
        <v>1335</v>
      </c>
      <c r="F6" s="50">
        <v>12</v>
      </c>
      <c r="G6" s="49">
        <v>15688</v>
      </c>
      <c r="H6" s="50">
        <v>608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724</v>
      </c>
      <c r="D7" s="49">
        <v>13444</v>
      </c>
      <c r="E7" s="50">
        <v>55</v>
      </c>
      <c r="F7" s="50">
        <v>1</v>
      </c>
      <c r="G7" s="50">
        <v>656</v>
      </c>
      <c r="H7" s="5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499</v>
      </c>
      <c r="D8" s="49">
        <v>20161</v>
      </c>
      <c r="E8" s="50">
        <v>19</v>
      </c>
      <c r="F8" s="50">
        <v>2</v>
      </c>
      <c r="G8" s="50">
        <v>453</v>
      </c>
      <c r="H8" s="50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3420</v>
      </c>
      <c r="D9" s="49">
        <v>48574</v>
      </c>
      <c r="E9" s="50">
        <v>241</v>
      </c>
      <c r="F9" s="50">
        <v>8</v>
      </c>
      <c r="G9" s="49">
        <v>3157</v>
      </c>
      <c r="H9" s="5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262</v>
      </c>
      <c r="D10" s="49">
        <v>6725</v>
      </c>
      <c r="E10" s="50">
        <v>42</v>
      </c>
      <c r="F10" s="50">
        <v>0</v>
      </c>
      <c r="G10" s="50">
        <v>217</v>
      </c>
      <c r="H10" s="50">
        <v>3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510</v>
      </c>
      <c r="D11" s="49">
        <v>14690</v>
      </c>
      <c r="E11" s="50">
        <v>61</v>
      </c>
      <c r="F11" s="50">
        <v>2</v>
      </c>
      <c r="G11" s="50">
        <v>436</v>
      </c>
      <c r="H11" s="5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1737</v>
      </c>
      <c r="D12" s="49">
        <v>86592</v>
      </c>
      <c r="E12" s="50">
        <v>218</v>
      </c>
      <c r="F12" s="50">
        <v>11</v>
      </c>
      <c r="G12" s="49">
        <v>1473</v>
      </c>
      <c r="H12" s="50">
        <v>46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4875</v>
      </c>
      <c r="D13" s="49">
        <v>23454</v>
      </c>
      <c r="E13" s="50">
        <v>608</v>
      </c>
      <c r="F13" s="50">
        <v>15</v>
      </c>
      <c r="G13" s="49">
        <v>4199</v>
      </c>
      <c r="H13" s="50">
        <v>68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3791</v>
      </c>
      <c r="D14" s="49">
        <v>107069</v>
      </c>
      <c r="E14" s="50">
        <v>410</v>
      </c>
      <c r="F14" s="50">
        <v>13</v>
      </c>
      <c r="G14" s="49">
        <v>3332</v>
      </c>
      <c r="H14" s="50">
        <v>49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3930</v>
      </c>
      <c r="D15" s="49">
        <v>76929</v>
      </c>
      <c r="E15" s="50">
        <v>353</v>
      </c>
      <c r="F15" s="50">
        <v>13</v>
      </c>
      <c r="G15" s="49">
        <v>3506</v>
      </c>
      <c r="H15" s="50">
        <v>71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25594</v>
      </c>
      <c r="D16" s="49">
        <v>459924</v>
      </c>
      <c r="E16" s="49">
        <v>3892</v>
      </c>
      <c r="F16" s="50">
        <v>71</v>
      </c>
      <c r="G16" s="49">
        <v>21337</v>
      </c>
      <c r="H16" s="50">
        <v>365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22730</v>
      </c>
      <c r="D17" s="49">
        <v>332434</v>
      </c>
      <c r="E17" s="49">
        <v>5558</v>
      </c>
      <c r="F17" s="50">
        <v>46</v>
      </c>
      <c r="G17" s="49">
        <v>16994</v>
      </c>
      <c r="H17" s="50">
        <v>268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100790</v>
      </c>
      <c r="D18" s="49">
        <v>1334722</v>
      </c>
      <c r="E18" s="49">
        <v>10765</v>
      </c>
      <c r="F18" s="50">
        <v>129</v>
      </c>
      <c r="G18" s="49">
        <v>89108</v>
      </c>
      <c r="H18" s="50">
        <v>917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41172</v>
      </c>
      <c r="D19" s="49">
        <v>504498</v>
      </c>
      <c r="E19" s="49">
        <v>2783</v>
      </c>
      <c r="F19" s="50">
        <v>99</v>
      </c>
      <c r="G19" s="49">
        <v>37908</v>
      </c>
      <c r="H19" s="50">
        <v>481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0">
        <v>921</v>
      </c>
      <c r="D20" s="49">
        <v>37118</v>
      </c>
      <c r="E20" s="50">
        <v>104</v>
      </c>
      <c r="F20" s="50">
        <v>2</v>
      </c>
      <c r="G20" s="50">
        <v>807</v>
      </c>
      <c r="H20" s="50">
        <v>10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873</v>
      </c>
      <c r="D21" s="49">
        <v>31259</v>
      </c>
      <c r="E21" s="50">
        <v>39</v>
      </c>
      <c r="F21" s="50">
        <v>2</v>
      </c>
      <c r="G21" s="50">
        <v>807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1473</v>
      </c>
      <c r="D22" s="49">
        <v>41219</v>
      </c>
      <c r="E22" s="50">
        <v>86</v>
      </c>
      <c r="F22" s="50">
        <v>3</v>
      </c>
      <c r="G22" s="49">
        <v>1339</v>
      </c>
      <c r="H22" s="50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517</v>
      </c>
      <c r="D23" s="49">
        <v>27353</v>
      </c>
      <c r="E23" s="50">
        <v>65</v>
      </c>
      <c r="F23" s="50">
        <v>4</v>
      </c>
      <c r="G23" s="50">
        <v>432</v>
      </c>
      <c r="H23" s="50">
        <v>20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901</v>
      </c>
      <c r="D24" s="49">
        <v>14741</v>
      </c>
      <c r="E24" s="50">
        <v>29</v>
      </c>
      <c r="F24" s="50">
        <v>3</v>
      </c>
      <c r="G24" s="50">
        <v>858</v>
      </c>
      <c r="H24" s="50">
        <v>14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2298</v>
      </c>
      <c r="D25" s="49">
        <v>84306</v>
      </c>
      <c r="E25" s="50">
        <v>150</v>
      </c>
      <c r="F25" s="50">
        <v>1</v>
      </c>
      <c r="G25" s="49">
        <v>2138</v>
      </c>
      <c r="H25" s="50">
        <v>38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4269</v>
      </c>
      <c r="D26" s="49">
        <v>106625</v>
      </c>
      <c r="E26" s="50">
        <v>422</v>
      </c>
      <c r="F26" s="50">
        <v>11</v>
      </c>
      <c r="G26" s="49">
        <v>3778</v>
      </c>
      <c r="H26" s="50">
        <v>69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4629</v>
      </c>
      <c r="D27" s="49">
        <v>149524</v>
      </c>
      <c r="E27" s="50">
        <v>422</v>
      </c>
      <c r="F27" s="50">
        <v>3</v>
      </c>
      <c r="G27" s="49">
        <v>4128</v>
      </c>
      <c r="H27" s="50">
        <v>79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24101</v>
      </c>
      <c r="D28" s="49">
        <v>320943</v>
      </c>
      <c r="E28" s="49">
        <v>2359</v>
      </c>
      <c r="F28" s="50">
        <v>54</v>
      </c>
      <c r="G28" s="49">
        <v>21337</v>
      </c>
      <c r="H28" s="50">
        <v>405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2232</v>
      </c>
      <c r="D29" s="49">
        <v>46585</v>
      </c>
      <c r="E29" s="50">
        <v>337</v>
      </c>
      <c r="F29" s="50">
        <v>10</v>
      </c>
      <c r="G29" s="49">
        <v>1866</v>
      </c>
      <c r="H29" s="50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2158</v>
      </c>
      <c r="D30" s="49">
        <v>57944</v>
      </c>
      <c r="E30" s="50">
        <v>255</v>
      </c>
      <c r="F30" s="50">
        <v>7</v>
      </c>
      <c r="G30" s="49">
        <v>1870</v>
      </c>
      <c r="H30" s="50">
        <v>33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8510</v>
      </c>
      <c r="D31" s="49">
        <v>132891</v>
      </c>
      <c r="E31" s="49">
        <v>1360</v>
      </c>
      <c r="F31" s="50">
        <v>15</v>
      </c>
      <c r="G31" s="49">
        <v>7106</v>
      </c>
      <c r="H31" s="50">
        <v>121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44111</v>
      </c>
      <c r="D32" s="49">
        <v>657924</v>
      </c>
      <c r="E32" s="49">
        <v>4456</v>
      </c>
      <c r="F32" s="50">
        <v>172</v>
      </c>
      <c r="G32" s="49">
        <v>38709</v>
      </c>
      <c r="H32" s="50">
        <v>946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16528</v>
      </c>
      <c r="D33" s="49">
        <v>205268</v>
      </c>
      <c r="E33" s="49">
        <v>1801</v>
      </c>
      <c r="F33" s="50">
        <v>60</v>
      </c>
      <c r="G33" s="49">
        <v>14314</v>
      </c>
      <c r="H33" s="50">
        <v>413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3087</v>
      </c>
      <c r="D34" s="49">
        <v>69966</v>
      </c>
      <c r="E34" s="50">
        <v>295</v>
      </c>
      <c r="F34" s="50">
        <v>4</v>
      </c>
      <c r="G34" s="49">
        <v>2752</v>
      </c>
      <c r="H34" s="50">
        <v>40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1071</v>
      </c>
      <c r="D35" s="49">
        <v>21677</v>
      </c>
      <c r="E35" s="50">
        <v>83</v>
      </c>
      <c r="F35" s="50">
        <v>10</v>
      </c>
      <c r="G35" s="50">
        <v>953</v>
      </c>
      <c r="H35" s="50">
        <v>15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202</v>
      </c>
      <c r="D36" s="49">
        <v>34630</v>
      </c>
      <c r="E36" s="50">
        <v>25</v>
      </c>
      <c r="F36" s="50">
        <v>0</v>
      </c>
      <c r="G36" s="50">
        <v>172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271</v>
      </c>
      <c r="D37" s="49">
        <v>12166</v>
      </c>
      <c r="E37" s="50">
        <v>23</v>
      </c>
      <c r="F37" s="50">
        <v>0</v>
      </c>
      <c r="G37" s="50">
        <v>248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2354</v>
      </c>
      <c r="D38" s="49">
        <v>51686</v>
      </c>
      <c r="E38" s="50">
        <v>252</v>
      </c>
      <c r="F38" s="50">
        <v>10</v>
      </c>
      <c r="G38" s="49">
        <v>2013</v>
      </c>
      <c r="H38" s="50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4827</v>
      </c>
      <c r="D39" s="49">
        <v>120841</v>
      </c>
      <c r="E39" s="50">
        <v>295</v>
      </c>
      <c r="F39" s="50">
        <v>11</v>
      </c>
      <c r="G39" s="49">
        <v>4418</v>
      </c>
      <c r="H39" s="50">
        <v>94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1250</v>
      </c>
      <c r="D40" s="49">
        <v>45815</v>
      </c>
      <c r="E40" s="50">
        <v>277</v>
      </c>
      <c r="F40" s="50">
        <v>0</v>
      </c>
      <c r="G40" s="50">
        <v>950</v>
      </c>
      <c r="H40" s="50">
        <v>23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389</v>
      </c>
      <c r="D41" s="49">
        <v>22129</v>
      </c>
      <c r="E41" s="50">
        <v>50</v>
      </c>
      <c r="F41" s="50">
        <v>2</v>
      </c>
      <c r="G41" s="50">
        <v>325</v>
      </c>
      <c r="H41" s="50">
        <v>14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665</v>
      </c>
      <c r="D42" s="49">
        <v>37851</v>
      </c>
      <c r="E42" s="50">
        <v>158</v>
      </c>
      <c r="F42" s="50">
        <v>1</v>
      </c>
      <c r="G42" s="50">
        <v>492</v>
      </c>
      <c r="H42" s="50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0">
        <v>996</v>
      </c>
      <c r="D43" s="49">
        <v>25596</v>
      </c>
      <c r="E43" s="50">
        <v>97</v>
      </c>
      <c r="F43" s="50">
        <v>3</v>
      </c>
      <c r="G43" s="50">
        <v>878</v>
      </c>
      <c r="H43" s="50">
        <v>21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851</v>
      </c>
      <c r="D44" s="49">
        <v>6936</v>
      </c>
      <c r="E44" s="50">
        <v>33</v>
      </c>
      <c r="F44" s="50">
        <v>4</v>
      </c>
      <c r="G44" s="50">
        <v>804</v>
      </c>
      <c r="H44" s="50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16239</v>
      </c>
      <c r="D45" s="49">
        <v>374773</v>
      </c>
      <c r="E45" s="49">
        <v>2163</v>
      </c>
      <c r="F45" s="50">
        <v>39</v>
      </c>
      <c r="G45" s="49">
        <v>13883</v>
      </c>
      <c r="H45" s="50">
        <v>193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957</v>
      </c>
      <c r="D46" s="49">
        <v>24127</v>
      </c>
      <c r="E46" s="50">
        <v>85</v>
      </c>
      <c r="F46" s="50">
        <v>2</v>
      </c>
      <c r="G46" s="50">
        <v>880</v>
      </c>
      <c r="H46" s="50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1530</v>
      </c>
      <c r="D47" s="49">
        <v>57572</v>
      </c>
      <c r="E47" s="50">
        <v>235</v>
      </c>
      <c r="F47" s="50">
        <v>3</v>
      </c>
      <c r="G47" s="49">
        <v>1271</v>
      </c>
      <c r="H47" s="50">
        <v>31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3353</v>
      </c>
      <c r="D48" s="49">
        <v>51545</v>
      </c>
      <c r="E48" s="50">
        <v>208</v>
      </c>
      <c r="F48" s="50">
        <v>21</v>
      </c>
      <c r="G48" s="49">
        <v>2961</v>
      </c>
      <c r="H48" s="50">
        <v>63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1177</v>
      </c>
      <c r="D49" s="49">
        <v>65039</v>
      </c>
      <c r="E49" s="50">
        <v>152</v>
      </c>
      <c r="F49" s="50">
        <v>2</v>
      </c>
      <c r="G49" s="49">
        <v>1008</v>
      </c>
      <c r="H49" s="50">
        <v>17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1853</v>
      </c>
      <c r="D50" s="49">
        <v>23387</v>
      </c>
      <c r="E50" s="50">
        <v>173</v>
      </c>
      <c r="F50" s="50">
        <v>5</v>
      </c>
      <c r="G50" s="49">
        <v>1673</v>
      </c>
      <c r="H50" s="5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1632</v>
      </c>
      <c r="D51" s="49">
        <v>56867</v>
      </c>
      <c r="E51" s="50">
        <v>188</v>
      </c>
      <c r="F51" s="50">
        <v>4</v>
      </c>
      <c r="G51" s="49">
        <v>1444</v>
      </c>
      <c r="H51" s="50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7631</v>
      </c>
      <c r="D52" s="49">
        <v>127156</v>
      </c>
      <c r="E52" s="50">
        <v>726</v>
      </c>
      <c r="F52" s="50">
        <v>7</v>
      </c>
      <c r="G52" s="49">
        <v>6818</v>
      </c>
      <c r="H52" s="50">
        <v>92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391665</v>
      </c>
      <c r="D54" s="49">
        <v>6496679</v>
      </c>
      <c r="E54" s="49">
        <v>43743</v>
      </c>
      <c r="F54" s="50">
        <v>897</v>
      </c>
      <c r="G54" s="49">
        <v>342045</v>
      </c>
      <c r="H54" s="49">
        <v>5910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2021-02-03T14:37:11Z</dcterms:modified>
</cp:coreProperties>
</file>