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uman\7_term\Экономика\ДР\"/>
    </mc:Choice>
  </mc:AlternateContent>
  <xr:revisionPtr revIDLastSave="0" documentId="13_ncr:1_{473FCAA2-C16A-4F5D-B302-EAAC6C9A7E01}" xr6:coauthVersionLast="47" xr6:coauthVersionMax="47" xr10:uidLastSave="{00000000-0000-0000-0000-000000000000}"/>
  <bookViews>
    <workbookView xWindow="-108" yWindow="-108" windowWidth="30936" windowHeight="16776" activeTab="5" xr2:uid="{595B5A9A-800B-4B5C-8FD4-0FF41D775EF8}"/>
  </bookViews>
  <sheets>
    <sheet name="Данные варианта (Приложение 1)" sheetId="1" r:id="rId1"/>
    <sheet name="Приложение 2" sheetId="2" r:id="rId2"/>
    <sheet name="Приложение 3" sheetId="3" r:id="rId3"/>
    <sheet name="Приложение 4" sheetId="4" r:id="rId4"/>
    <sheet name="Приложение 5" sheetId="5" r:id="rId5"/>
    <sheet name="Расчёты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3" i="6"/>
  <c r="E8" i="6"/>
  <c r="B7" i="6"/>
  <c r="B6" i="6"/>
  <c r="B5" i="6"/>
  <c r="B4" i="6"/>
  <c r="B3" i="6"/>
  <c r="C4" i="6"/>
  <c r="C5" i="6"/>
  <c r="C6" i="6"/>
  <c r="C7" i="6"/>
  <c r="C3" i="6"/>
  <c r="A5" i="6"/>
  <c r="A6" i="6"/>
  <c r="A7" i="6"/>
  <c r="A4" i="6"/>
  <c r="A3" i="6"/>
</calcChain>
</file>

<file path=xl/sharedStrings.xml><?xml version="1.0" encoding="utf-8"?>
<sst xmlns="http://schemas.openxmlformats.org/spreadsheetml/2006/main" count="86" uniqueCount="75">
  <si>
    <t>Годовая программа выпуска, тыс. шт.</t>
  </si>
  <si>
    <t>Изделие А</t>
  </si>
  <si>
    <t>Технологический процесс и нормы времени по операциям с указанием разряда работ, мин.</t>
  </si>
  <si>
    <t>Размеры заготовки</t>
  </si>
  <si>
    <t>Материал</t>
  </si>
  <si>
    <t>Металла коэффициент использования</t>
  </si>
  <si>
    <t>4 разряд фрезерование</t>
  </si>
  <si>
    <t>3 разряд сверление</t>
  </si>
  <si>
    <t>4 разряд расточка</t>
  </si>
  <si>
    <t>4 разряд шлифование</t>
  </si>
  <si>
    <t>3 разряд токарная</t>
  </si>
  <si>
    <t>30x25x15</t>
  </si>
  <si>
    <t>Сталь</t>
  </si>
  <si>
    <t>Показатели</t>
  </si>
  <si>
    <t>Ед. изм.</t>
  </si>
  <si>
    <t>Значение</t>
  </si>
  <si>
    <t>Количество рабочих дней в году</t>
  </si>
  <si>
    <t>Сменность работы</t>
  </si>
  <si>
    <t>Продолжительность смены</t>
  </si>
  <si>
    <t>Плановые простои оборудования за год</t>
  </si>
  <si>
    <t>Плановые потери рабочего времени за год</t>
  </si>
  <si>
    <t>Средний процент выполнения норм</t>
  </si>
  <si>
    <t>Интервал поставки сырья</t>
  </si>
  <si>
    <t>Отклонение от интервала поставки</t>
  </si>
  <si>
    <t>Длительность производственного цикла</t>
  </si>
  <si>
    <t>Периодичность отгрузки</t>
  </si>
  <si>
    <t>Цена материала (сталь)</t>
  </si>
  <si>
    <t>Плотность материала (стали)</t>
  </si>
  <si>
    <t>Цена реализации отходов</t>
  </si>
  <si>
    <t>Удельный вес стоимости материала в себестоимости детали</t>
  </si>
  <si>
    <t>Стоимость 1м2 производственной площади цеха</t>
  </si>
  <si>
    <t>Дополнительная заработная плата произв. рабочих</t>
  </si>
  <si>
    <t>Страховые взносы</t>
  </si>
  <si>
    <t>Годовая норма амортизации оборудования</t>
  </si>
  <si>
    <t>Годовая норма амортизации здания цеха</t>
  </si>
  <si>
    <t>дни</t>
  </si>
  <si>
    <t>см.</t>
  </si>
  <si>
    <t>час.</t>
  </si>
  <si>
    <t>%</t>
  </si>
  <si>
    <t>руб./кг</t>
  </si>
  <si>
    <t>кг/м3</t>
  </si>
  <si>
    <t>руб./т</t>
  </si>
  <si>
    <t>руб./м2</t>
  </si>
  <si>
    <t>Виды оборудования</t>
  </si>
  <si>
    <t>Цена за единицу оборудования данного вида, тыс. руб.</t>
  </si>
  <si>
    <t>Площадь, занимаемая единицой оборудования, м2</t>
  </si>
  <si>
    <t>основная</t>
  </si>
  <si>
    <t>дополнительная</t>
  </si>
  <si>
    <t>Сверлильный</t>
  </si>
  <si>
    <t>Расточный станок</t>
  </si>
  <si>
    <t>Шлифовальный</t>
  </si>
  <si>
    <t>Токарный станок</t>
  </si>
  <si>
    <t>Фрезрный станок</t>
  </si>
  <si>
    <t>Операция</t>
  </si>
  <si>
    <t>Разряд работ</t>
  </si>
  <si>
    <t>Часовая тарифная ставка</t>
  </si>
  <si>
    <t>Фрезерование</t>
  </si>
  <si>
    <t>Сверление</t>
  </si>
  <si>
    <t>Расточка</t>
  </si>
  <si>
    <t>Шлифование</t>
  </si>
  <si>
    <t>Токарная</t>
  </si>
  <si>
    <t>Ремонт и техобслуживание оборудования</t>
  </si>
  <si>
    <t>Технологическое топливо и энергия</t>
  </si>
  <si>
    <t>Вспомогательные материалы</t>
  </si>
  <si>
    <t>Отопление, освещение цеха</t>
  </si>
  <si>
    <t>Основная заработная плата аппарата управления цеха</t>
  </si>
  <si>
    <t>Расходы по технике безопасности</t>
  </si>
  <si>
    <t>тыс. руб./год</t>
  </si>
  <si>
    <t>Наименование операции</t>
  </si>
  <si>
    <t>Расчёт потребности в оборудовании</t>
  </si>
  <si>
    <t>Норма времени на операцию</t>
  </si>
  <si>
    <t>Годовой объём производства</t>
  </si>
  <si>
    <t>Трудоёмкость годового объёма производства</t>
  </si>
  <si>
    <t>Количество единиц оборудования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</si>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</sst>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Font="1"/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FFBA-EB1C-4200-9327-F0873158D350}">
  <dimension ref="A1:I3"/>
  <sheetViews>
    <sheetView zoomScale="130" zoomScaleNormal="130" workbookViewId="0">
      <selection activeCell="H9" sqref="H9"/>
    </sheetView>
  </sheetViews>
  <sheetFormatPr defaultRowHeight="14.4" x14ac:dyDescent="0.3"/>
  <cols>
    <col min="1" max="1" width="35.77734375" customWidth="1"/>
    <col min="2" max="4" width="16.77734375" customWidth="1"/>
    <col min="5" max="9" width="22.77734375" customWidth="1"/>
  </cols>
  <sheetData>
    <row r="1" spans="1:9" ht="18" x14ac:dyDescent="0.3">
      <c r="A1" s="4" t="s">
        <v>0</v>
      </c>
      <c r="B1" s="4" t="s">
        <v>1</v>
      </c>
      <c r="C1" s="4"/>
      <c r="D1" s="4"/>
      <c r="E1" s="4" t="s">
        <v>2</v>
      </c>
      <c r="F1" s="4"/>
      <c r="G1" s="4"/>
      <c r="H1" s="4"/>
      <c r="I1" s="4"/>
    </row>
    <row r="2" spans="1:9" ht="72" x14ac:dyDescent="0.3">
      <c r="A2" s="4"/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9" ht="18" x14ac:dyDescent="0.3">
      <c r="A3" s="1">
        <v>170</v>
      </c>
      <c r="B3" s="1" t="s">
        <v>11</v>
      </c>
      <c r="C3" s="1" t="s">
        <v>12</v>
      </c>
      <c r="D3" s="2">
        <v>0.7</v>
      </c>
      <c r="E3" s="2">
        <v>1.2</v>
      </c>
      <c r="F3" s="2">
        <v>0.5</v>
      </c>
      <c r="G3" s="2">
        <v>1.3</v>
      </c>
      <c r="H3" s="2">
        <v>1.5</v>
      </c>
      <c r="I3" s="2">
        <v>2</v>
      </c>
    </row>
  </sheetData>
  <mergeCells count="3">
    <mergeCell ref="A1:A2"/>
    <mergeCell ref="B1:D1"/>
    <mergeCell ref="E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E77D-9AAA-45A1-95A5-2D1A9B7268BE}">
  <dimension ref="A1:C20"/>
  <sheetViews>
    <sheetView zoomScale="145" zoomScaleNormal="145" workbookViewId="0">
      <selection activeCell="E13" sqref="E13"/>
    </sheetView>
  </sheetViews>
  <sheetFormatPr defaultRowHeight="14.4" x14ac:dyDescent="0.3"/>
  <cols>
    <col min="1" max="1" width="73.109375" customWidth="1"/>
    <col min="2" max="2" width="12.21875" customWidth="1"/>
    <col min="3" max="3" width="16.44140625" customWidth="1"/>
  </cols>
  <sheetData>
    <row r="1" spans="1:3" ht="30" customHeight="1" x14ac:dyDescent="0.3">
      <c r="A1" s="5" t="s">
        <v>13</v>
      </c>
      <c r="B1" s="5" t="s">
        <v>14</v>
      </c>
      <c r="C1" s="5" t="s">
        <v>15</v>
      </c>
    </row>
    <row r="2" spans="1:3" ht="19.95" customHeight="1" x14ac:dyDescent="0.3">
      <c r="A2" s="1" t="s">
        <v>16</v>
      </c>
      <c r="B2" s="1" t="s">
        <v>35</v>
      </c>
      <c r="C2" s="3">
        <v>250</v>
      </c>
    </row>
    <row r="3" spans="1:3" ht="19.95" customHeight="1" x14ac:dyDescent="0.3">
      <c r="A3" s="1" t="s">
        <v>17</v>
      </c>
      <c r="B3" s="1" t="s">
        <v>36</v>
      </c>
      <c r="C3" s="3">
        <v>2</v>
      </c>
    </row>
    <row r="4" spans="1:3" ht="19.95" customHeight="1" x14ac:dyDescent="0.3">
      <c r="A4" s="1" t="s">
        <v>18</v>
      </c>
      <c r="B4" s="1" t="s">
        <v>37</v>
      </c>
      <c r="C4" s="3">
        <v>8</v>
      </c>
    </row>
    <row r="5" spans="1:3" ht="19.95" customHeight="1" x14ac:dyDescent="0.3">
      <c r="A5" s="1" t="s">
        <v>19</v>
      </c>
      <c r="B5" s="1" t="s">
        <v>38</v>
      </c>
      <c r="C5" s="3">
        <v>6</v>
      </c>
    </row>
    <row r="6" spans="1:3" ht="19.95" customHeight="1" x14ac:dyDescent="0.3">
      <c r="A6" s="1" t="s">
        <v>20</v>
      </c>
      <c r="B6" s="1" t="s">
        <v>38</v>
      </c>
      <c r="C6" s="3">
        <v>15</v>
      </c>
    </row>
    <row r="7" spans="1:3" ht="19.95" customHeight="1" x14ac:dyDescent="0.3">
      <c r="A7" s="1" t="s">
        <v>21</v>
      </c>
      <c r="B7" s="1" t="s">
        <v>38</v>
      </c>
      <c r="C7" s="3">
        <v>103</v>
      </c>
    </row>
    <row r="8" spans="1:3" ht="19.95" customHeight="1" x14ac:dyDescent="0.3">
      <c r="A8" s="1" t="s">
        <v>22</v>
      </c>
      <c r="B8" s="1" t="s">
        <v>35</v>
      </c>
      <c r="C8" s="3">
        <v>40</v>
      </c>
    </row>
    <row r="9" spans="1:3" ht="19.95" customHeight="1" x14ac:dyDescent="0.3">
      <c r="A9" s="1" t="s">
        <v>23</v>
      </c>
      <c r="B9" s="1" t="s">
        <v>35</v>
      </c>
      <c r="C9" s="3">
        <v>2</v>
      </c>
    </row>
    <row r="10" spans="1:3" ht="19.95" customHeight="1" x14ac:dyDescent="0.3">
      <c r="A10" s="1" t="s">
        <v>24</v>
      </c>
      <c r="B10" s="1" t="s">
        <v>35</v>
      </c>
      <c r="C10" s="3">
        <v>7</v>
      </c>
    </row>
    <row r="11" spans="1:3" ht="19.95" customHeight="1" x14ac:dyDescent="0.3">
      <c r="A11" s="1" t="s">
        <v>25</v>
      </c>
      <c r="B11" s="1" t="s">
        <v>35</v>
      </c>
      <c r="C11" s="3">
        <v>3</v>
      </c>
    </row>
    <row r="12" spans="1:3" ht="19.95" customHeight="1" x14ac:dyDescent="0.3">
      <c r="A12" s="1" t="s">
        <v>26</v>
      </c>
      <c r="B12" s="1" t="s">
        <v>39</v>
      </c>
      <c r="C12" s="3">
        <v>350</v>
      </c>
    </row>
    <row r="13" spans="1:3" ht="19.95" customHeight="1" x14ac:dyDescent="0.3">
      <c r="A13" s="1" t="s">
        <v>27</v>
      </c>
      <c r="B13" s="1" t="s">
        <v>40</v>
      </c>
      <c r="C13" s="3">
        <v>7800</v>
      </c>
    </row>
    <row r="14" spans="1:3" ht="19.95" customHeight="1" x14ac:dyDescent="0.3">
      <c r="A14" s="1" t="s">
        <v>28</v>
      </c>
      <c r="B14" s="1" t="s">
        <v>41</v>
      </c>
      <c r="C14" s="3">
        <v>1500</v>
      </c>
    </row>
    <row r="15" spans="1:3" ht="19.95" customHeight="1" x14ac:dyDescent="0.3">
      <c r="A15" s="1" t="s">
        <v>29</v>
      </c>
      <c r="B15" s="1" t="s">
        <v>38</v>
      </c>
      <c r="C15" s="3">
        <v>45</v>
      </c>
    </row>
    <row r="16" spans="1:3" ht="19.95" customHeight="1" x14ac:dyDescent="0.3">
      <c r="A16" s="1" t="s">
        <v>30</v>
      </c>
      <c r="B16" s="1" t="s">
        <v>42</v>
      </c>
      <c r="C16" s="3">
        <v>9400</v>
      </c>
    </row>
    <row r="17" spans="1:3" ht="19.95" customHeight="1" x14ac:dyDescent="0.3">
      <c r="A17" s="1" t="s">
        <v>31</v>
      </c>
      <c r="B17" s="1" t="s">
        <v>38</v>
      </c>
      <c r="C17" s="3">
        <v>15</v>
      </c>
    </row>
    <row r="18" spans="1:3" ht="19.95" customHeight="1" x14ac:dyDescent="0.3">
      <c r="A18" s="1" t="s">
        <v>32</v>
      </c>
      <c r="B18" s="1" t="s">
        <v>38</v>
      </c>
      <c r="C18" s="3">
        <v>30</v>
      </c>
    </row>
    <row r="19" spans="1:3" ht="19.95" customHeight="1" x14ac:dyDescent="0.3">
      <c r="A19" s="1" t="s">
        <v>33</v>
      </c>
      <c r="B19" s="1" t="s">
        <v>38</v>
      </c>
      <c r="C19" s="3">
        <v>20</v>
      </c>
    </row>
    <row r="20" spans="1:3" ht="19.95" customHeight="1" x14ac:dyDescent="0.3">
      <c r="A20" s="1" t="s">
        <v>34</v>
      </c>
      <c r="B20" s="1" t="s">
        <v>38</v>
      </c>
      <c r="C20" s="2"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48DD-70F7-492D-8461-4ABD0B859B3D}">
  <dimension ref="A1:D7"/>
  <sheetViews>
    <sheetView zoomScale="175" zoomScaleNormal="175" workbookViewId="0">
      <selection activeCell="D9" sqref="D9"/>
    </sheetView>
  </sheetViews>
  <sheetFormatPr defaultRowHeight="14.4" x14ac:dyDescent="0.3"/>
  <cols>
    <col min="1" max="2" width="28.77734375" customWidth="1"/>
    <col min="3" max="4" width="20.77734375" customWidth="1"/>
  </cols>
  <sheetData>
    <row r="1" spans="1:4" ht="18" x14ac:dyDescent="0.3">
      <c r="A1" s="4" t="s">
        <v>43</v>
      </c>
      <c r="B1" s="4" t="s">
        <v>44</v>
      </c>
      <c r="C1" s="4" t="s">
        <v>45</v>
      </c>
      <c r="D1" s="4"/>
    </row>
    <row r="2" spans="1:4" ht="18" x14ac:dyDescent="0.3">
      <c r="A2" s="4"/>
      <c r="B2" s="4"/>
      <c r="C2" s="5" t="s">
        <v>46</v>
      </c>
      <c r="D2" s="5" t="s">
        <v>47</v>
      </c>
    </row>
    <row r="3" spans="1:4" ht="18" x14ac:dyDescent="0.3">
      <c r="A3" s="1" t="s">
        <v>52</v>
      </c>
      <c r="B3" s="3">
        <v>2398</v>
      </c>
      <c r="C3" s="2">
        <v>3.7</v>
      </c>
      <c r="D3" s="3">
        <v>8</v>
      </c>
    </row>
    <row r="4" spans="1:4" ht="18" x14ac:dyDescent="0.3">
      <c r="A4" s="1" t="s">
        <v>48</v>
      </c>
      <c r="B4" s="3">
        <v>1865</v>
      </c>
      <c r="C4" s="2">
        <v>1</v>
      </c>
      <c r="D4" s="3">
        <v>4</v>
      </c>
    </row>
    <row r="5" spans="1:4" ht="18" x14ac:dyDescent="0.3">
      <c r="A5" s="1" t="s">
        <v>49</v>
      </c>
      <c r="B5" s="3">
        <v>1669</v>
      </c>
      <c r="C5" s="2">
        <v>16.3</v>
      </c>
      <c r="D5" s="3">
        <v>34</v>
      </c>
    </row>
    <row r="6" spans="1:4" ht="18" x14ac:dyDescent="0.3">
      <c r="A6" s="1" t="s">
        <v>50</v>
      </c>
      <c r="B6" s="3">
        <v>1510</v>
      </c>
      <c r="C6" s="2">
        <v>4.8</v>
      </c>
      <c r="D6" s="3">
        <v>10</v>
      </c>
    </row>
    <row r="7" spans="1:4" ht="18" x14ac:dyDescent="0.3">
      <c r="A7" s="6" t="s">
        <v>51</v>
      </c>
      <c r="B7" s="7">
        <v>1815</v>
      </c>
      <c r="C7" s="8">
        <v>7.6</v>
      </c>
      <c r="D7" s="7">
        <v>16</v>
      </c>
    </row>
  </sheetData>
  <mergeCells count="3">
    <mergeCell ref="A1:A2"/>
    <mergeCell ref="B1:B2"/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64C7-56DA-4716-883D-EB713E426403}">
  <dimension ref="A1:C6"/>
  <sheetViews>
    <sheetView zoomScale="205" zoomScaleNormal="205" workbookViewId="0">
      <selection activeCell="B1" sqref="B1"/>
    </sheetView>
  </sheetViews>
  <sheetFormatPr defaultRowHeight="14.4" x14ac:dyDescent="0.3"/>
  <cols>
    <col min="1" max="1" width="18.33203125" customWidth="1"/>
    <col min="2" max="2" width="21.5546875" customWidth="1"/>
    <col min="3" max="3" width="36.44140625" customWidth="1"/>
  </cols>
  <sheetData>
    <row r="1" spans="1:3" ht="30" customHeight="1" x14ac:dyDescent="0.3">
      <c r="A1" s="5" t="s">
        <v>53</v>
      </c>
      <c r="B1" s="5" t="s">
        <v>54</v>
      </c>
      <c r="C1" s="5" t="s">
        <v>55</v>
      </c>
    </row>
    <row r="2" spans="1:3" ht="18" x14ac:dyDescent="0.3">
      <c r="A2" s="1" t="s">
        <v>56</v>
      </c>
      <c r="B2" s="3">
        <v>4</v>
      </c>
      <c r="C2" s="3">
        <v>28</v>
      </c>
    </row>
    <row r="3" spans="1:3" ht="18" x14ac:dyDescent="0.3">
      <c r="A3" s="1" t="s">
        <v>57</v>
      </c>
      <c r="B3" s="3">
        <v>3</v>
      </c>
      <c r="C3" s="3">
        <v>22</v>
      </c>
    </row>
    <row r="4" spans="1:3" ht="18" x14ac:dyDescent="0.3">
      <c r="A4" s="1" t="s">
        <v>58</v>
      </c>
      <c r="B4" s="3">
        <v>5</v>
      </c>
      <c r="C4" s="3">
        <v>35</v>
      </c>
    </row>
    <row r="5" spans="1:3" ht="18" x14ac:dyDescent="0.3">
      <c r="A5" s="1" t="s">
        <v>59</v>
      </c>
      <c r="B5" s="3">
        <v>5</v>
      </c>
      <c r="C5" s="3">
        <v>35</v>
      </c>
    </row>
    <row r="6" spans="1:3" ht="18" x14ac:dyDescent="0.3">
      <c r="A6" s="1" t="s">
        <v>60</v>
      </c>
      <c r="B6" s="3">
        <v>3</v>
      </c>
      <c r="C6" s="3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B639-3120-461B-89C8-11695D029D7D}">
  <dimension ref="A1:C6"/>
  <sheetViews>
    <sheetView zoomScale="190" zoomScaleNormal="190" workbookViewId="0">
      <selection activeCell="C1" sqref="C1:C6"/>
    </sheetView>
  </sheetViews>
  <sheetFormatPr defaultRowHeight="14.4" x14ac:dyDescent="0.3"/>
  <cols>
    <col min="1" max="1" width="62.21875" customWidth="1"/>
    <col min="3" max="3" width="24.21875" customWidth="1"/>
  </cols>
  <sheetData>
    <row r="1" spans="1:3" ht="19.95" customHeight="1" x14ac:dyDescent="0.3">
      <c r="A1" s="1" t="s">
        <v>61</v>
      </c>
      <c r="B1" s="3">
        <v>1800</v>
      </c>
      <c r="C1" s="9" t="s">
        <v>67</v>
      </c>
    </row>
    <row r="2" spans="1:3" ht="19.95" customHeight="1" x14ac:dyDescent="0.3">
      <c r="A2" s="1" t="s">
        <v>62</v>
      </c>
      <c r="B2" s="3">
        <v>4500</v>
      </c>
      <c r="C2" s="9"/>
    </row>
    <row r="3" spans="1:3" ht="19.95" customHeight="1" x14ac:dyDescent="0.3">
      <c r="A3" s="1" t="s">
        <v>63</v>
      </c>
      <c r="B3" s="3">
        <v>900</v>
      </c>
      <c r="C3" s="9"/>
    </row>
    <row r="4" spans="1:3" ht="19.95" customHeight="1" x14ac:dyDescent="0.3">
      <c r="A4" s="1" t="s">
        <v>64</v>
      </c>
      <c r="B4" s="3">
        <v>980</v>
      </c>
      <c r="C4" s="9"/>
    </row>
    <row r="5" spans="1:3" ht="19.95" customHeight="1" x14ac:dyDescent="0.3">
      <c r="A5" s="1" t="s">
        <v>65</v>
      </c>
      <c r="B5" s="3">
        <v>5800</v>
      </c>
      <c r="C5" s="9"/>
    </row>
    <row r="6" spans="1:3" ht="19.95" customHeight="1" x14ac:dyDescent="0.3">
      <c r="A6" s="1" t="s">
        <v>66</v>
      </c>
      <c r="B6" s="3">
        <v>360</v>
      </c>
      <c r="C6" s="9"/>
    </row>
  </sheetData>
  <mergeCells count="1">
    <mergeCell ref="C1: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B125-4D61-4B88-9770-CB545D74CF92}">
  <dimension ref="A1:G13"/>
  <sheetViews>
    <sheetView tabSelected="1" zoomScale="160" zoomScaleNormal="160" workbookViewId="0">
      <selection activeCell="D9" sqref="D9"/>
    </sheetView>
  </sheetViews>
  <sheetFormatPr defaultRowHeight="14.4" x14ac:dyDescent="0.3"/>
  <cols>
    <col min="1" max="1" width="34.33203125" customWidth="1"/>
    <col min="2" max="2" width="19.77734375" customWidth="1"/>
    <col min="3" max="3" width="18.44140625" customWidth="1"/>
    <col min="4" max="4" width="25.21875" customWidth="1"/>
    <col min="5" max="5" width="22.6640625" customWidth="1"/>
  </cols>
  <sheetData>
    <row r="1" spans="1:7" x14ac:dyDescent="0.3">
      <c r="A1" s="11" t="s">
        <v>69</v>
      </c>
      <c r="B1" s="12"/>
      <c r="C1" s="12"/>
      <c r="D1" s="12"/>
      <c r="E1" s="13"/>
      <c r="F1" s="10"/>
      <c r="G1" s="10"/>
    </row>
    <row r="2" spans="1:7" ht="28.8" x14ac:dyDescent="0.3">
      <c r="A2" s="14" t="s">
        <v>68</v>
      </c>
      <c r="B2" s="14" t="s">
        <v>70</v>
      </c>
      <c r="C2" s="14" t="s">
        <v>71</v>
      </c>
      <c r="D2" s="14" t="s">
        <v>72</v>
      </c>
      <c r="E2" s="14" t="s">
        <v>73</v>
      </c>
      <c r="F2" s="10"/>
      <c r="G2" s="10"/>
    </row>
    <row r="3" spans="1:7" ht="15" customHeight="1" x14ac:dyDescent="0.3">
      <c r="A3" s="15" t="str">
        <f>'Приложение 4'!A2</f>
        <v>Фрезерование</v>
      </c>
      <c r="B3" s="19">
        <f>'Данные варианта (Приложение 1)'!E$3</f>
        <v>1.2</v>
      </c>
      <c r="C3" s="20">
        <f>'Данные варианта (Приложение 1)'!$A$3</f>
        <v>170</v>
      </c>
      <c r="D3" s="19">
        <f>B3*C3</f>
        <v>204</v>
      </c>
      <c r="E3" s="20"/>
      <c r="F3" s="10"/>
      <c r="G3" s="10"/>
    </row>
    <row r="4" spans="1:7" ht="15" customHeight="1" x14ac:dyDescent="0.3">
      <c r="A4" s="15" t="str">
        <f>'Приложение 4'!A3</f>
        <v>Сверление</v>
      </c>
      <c r="B4" s="19">
        <f>'Данные варианта (Приложение 1)'!F$3</f>
        <v>0.5</v>
      </c>
      <c r="C4" s="20">
        <f>'Данные варианта (Приложение 1)'!$A$3</f>
        <v>170</v>
      </c>
      <c r="D4" s="19">
        <f t="shared" ref="D4:D7" si="0">B4*C4</f>
        <v>85</v>
      </c>
      <c r="E4" s="20"/>
      <c r="F4" s="10"/>
      <c r="G4" s="10"/>
    </row>
    <row r="5" spans="1:7" ht="15" customHeight="1" x14ac:dyDescent="0.3">
      <c r="A5" s="15" t="str">
        <f>'Приложение 4'!A4</f>
        <v>Расточка</v>
      </c>
      <c r="B5" s="19">
        <f>'Данные варианта (Приложение 1)'!G$3</f>
        <v>1.3</v>
      </c>
      <c r="C5" s="20">
        <f>'Данные варианта (Приложение 1)'!$A$3</f>
        <v>170</v>
      </c>
      <c r="D5" s="19">
        <f t="shared" si="0"/>
        <v>221</v>
      </c>
      <c r="E5" s="20"/>
      <c r="F5" s="10"/>
      <c r="G5" s="10"/>
    </row>
    <row r="6" spans="1:7" ht="15" customHeight="1" x14ac:dyDescent="0.3">
      <c r="A6" s="15" t="str">
        <f>'Приложение 4'!A5</f>
        <v>Шлифование</v>
      </c>
      <c r="B6" s="19">
        <f>'Данные варианта (Приложение 1)'!H$3</f>
        <v>1.5</v>
      </c>
      <c r="C6" s="20">
        <f>'Данные варианта (Приложение 1)'!$A$3</f>
        <v>170</v>
      </c>
      <c r="D6" s="19">
        <f t="shared" si="0"/>
        <v>255</v>
      </c>
      <c r="E6" s="20"/>
      <c r="F6" s="10"/>
      <c r="G6" s="10"/>
    </row>
    <row r="7" spans="1:7" ht="15" customHeight="1" x14ac:dyDescent="0.3">
      <c r="A7" s="15" t="str">
        <f>'Приложение 4'!A6</f>
        <v>Токарная</v>
      </c>
      <c r="B7" s="19">
        <f>'Данные варианта (Приложение 1)'!I$3</f>
        <v>2</v>
      </c>
      <c r="C7" s="20">
        <f>'Данные варианта (Приложение 1)'!$A$3</f>
        <v>170</v>
      </c>
      <c r="D7" s="19">
        <f t="shared" si="0"/>
        <v>340</v>
      </c>
      <c r="E7" s="20"/>
      <c r="F7" s="10"/>
      <c r="G7" s="10"/>
    </row>
    <row r="8" spans="1:7" ht="15" customHeight="1" x14ac:dyDescent="0.3">
      <c r="A8" s="16" t="s">
        <v>74</v>
      </c>
      <c r="B8" s="17"/>
      <c r="C8" s="17"/>
      <c r="D8" s="18"/>
      <c r="E8" s="20">
        <f>SUM(E3:E7)</f>
        <v>0</v>
      </c>
      <c r="F8" s="10"/>
      <c r="G8" s="10"/>
    </row>
    <row r="9" spans="1:7" x14ac:dyDescent="0.3">
      <c r="A9" s="10"/>
      <c r="B9" s="10"/>
      <c r="C9" s="10"/>
      <c r="D9" s="10"/>
      <c r="E9" s="10"/>
      <c r="F9" s="10"/>
      <c r="G9" s="10"/>
    </row>
    <row r="10" spans="1:7" x14ac:dyDescent="0.3">
      <c r="A10" s="10"/>
      <c r="B10" s="10"/>
      <c r="C10" s="10"/>
      <c r="D10" s="10"/>
      <c r="E10" s="10"/>
      <c r="F10" s="10"/>
      <c r="G10" s="10"/>
    </row>
    <row r="11" spans="1:7" x14ac:dyDescent="0.3">
      <c r="A11" s="10"/>
      <c r="B11" s="10"/>
      <c r="C11" s="10"/>
      <c r="D11" s="10"/>
      <c r="E11" s="10"/>
      <c r="F11" s="10"/>
      <c r="G11" s="10"/>
    </row>
    <row r="12" spans="1:7" x14ac:dyDescent="0.3">
      <c r="A12" s="10"/>
      <c r="B12" s="10"/>
      <c r="C12" s="10"/>
      <c r="D12" s="10"/>
      <c r="E12" s="10"/>
      <c r="F12" s="10"/>
      <c r="G12" s="10"/>
    </row>
    <row r="13" spans="1:7" x14ac:dyDescent="0.3">
      <c r="A13" s="10"/>
      <c r="B13" s="10"/>
      <c r="C13" s="10"/>
      <c r="D13" s="10"/>
      <c r="E13" s="10"/>
      <c r="F13" s="10"/>
      <c r="G13" s="10"/>
    </row>
  </sheetData>
  <mergeCells count="2">
    <mergeCell ref="A8:D8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Данные варианта (Приложение 1)</vt:lpstr>
      <vt:lpstr>Приложение 2</vt:lpstr>
      <vt:lpstr>Приложение 3</vt:lpstr>
      <vt:lpstr>Приложение 4</vt:lpstr>
      <vt:lpstr>Приложение 5</vt:lpstr>
      <vt:lpstr>Расчёты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Губин</dc:creator>
  <cp:lastModifiedBy>Егор Губин</cp:lastModifiedBy>
  <dcterms:created xsi:type="dcterms:W3CDTF">2025-10-19T07:52:09Z</dcterms:created>
  <dcterms:modified xsi:type="dcterms:W3CDTF">2025-10-19T08:50:10Z</dcterms:modified>
</cp:coreProperties>
</file>