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13590" yWindow="-75" windowWidth="12795" windowHeight="11760" activeTab="1"/>
  </bookViews>
  <sheets>
    <sheet name="Realisasi 2017" sheetId="26" r:id="rId1"/>
    <sheet name="Data Kontrak" sheetId="27" r:id="rId2"/>
  </sheets>
  <calcPr calcId="145621"/>
</workbook>
</file>

<file path=xl/calcChain.xml><?xml version="1.0" encoding="utf-8"?>
<calcChain xmlns="http://schemas.openxmlformats.org/spreadsheetml/2006/main">
  <c r="L192" i="26" l="1"/>
  <c r="Q192" i="26" l="1"/>
  <c r="K192" i="26"/>
  <c r="Q191" i="26"/>
  <c r="M191" i="26"/>
  <c r="Q190" i="26"/>
  <c r="M190" i="26"/>
  <c r="Q188" i="26"/>
  <c r="M188" i="26"/>
  <c r="Q187" i="26"/>
  <c r="M187" i="26"/>
  <c r="Q185" i="26"/>
  <c r="M185" i="26"/>
  <c r="Q184" i="26"/>
  <c r="M184" i="26"/>
  <c r="Q182" i="26"/>
  <c r="M182" i="26"/>
  <c r="Q180" i="26"/>
  <c r="M180" i="26"/>
  <c r="Q178" i="26"/>
  <c r="M178" i="26"/>
  <c r="Q177" i="26"/>
  <c r="M177" i="26"/>
  <c r="Q176" i="26"/>
  <c r="M176" i="26"/>
  <c r="Q173" i="26"/>
  <c r="M173" i="26"/>
  <c r="Q172" i="26"/>
  <c r="M172" i="26"/>
  <c r="Q170" i="26"/>
  <c r="M170" i="26"/>
  <c r="Q169" i="26"/>
  <c r="M169" i="26"/>
  <c r="Q168" i="26"/>
  <c r="M168" i="26"/>
  <c r="Q167" i="26"/>
  <c r="M167" i="26"/>
  <c r="Q166" i="26"/>
  <c r="M166" i="26"/>
  <c r="Q165" i="26"/>
  <c r="M165" i="26"/>
  <c r="Q162" i="26"/>
  <c r="M162" i="26"/>
  <c r="Q161" i="26"/>
  <c r="M161" i="26"/>
  <c r="Q159" i="26"/>
  <c r="M159" i="26"/>
  <c r="Q158" i="26"/>
  <c r="M158" i="26"/>
  <c r="Q157" i="26"/>
  <c r="M157" i="26"/>
  <c r="Q156" i="26"/>
  <c r="M156" i="26"/>
  <c r="Q152" i="26"/>
  <c r="M152" i="26"/>
  <c r="Q150" i="26"/>
  <c r="M150" i="26"/>
  <c r="Q148" i="26"/>
  <c r="M148" i="26"/>
  <c r="Q145" i="26"/>
  <c r="M145" i="26"/>
  <c r="N145" i="26" s="1"/>
  <c r="Q144" i="26"/>
  <c r="M144" i="26"/>
  <c r="N144" i="26" s="1"/>
  <c r="Q143" i="26"/>
  <c r="M143" i="26"/>
  <c r="N143" i="26" s="1"/>
  <c r="Q142" i="26"/>
  <c r="M142" i="26"/>
  <c r="N142" i="26" s="1"/>
  <c r="Q141" i="26"/>
  <c r="M141" i="26"/>
  <c r="N141" i="26" s="1"/>
  <c r="Q140" i="26"/>
  <c r="M140" i="26"/>
  <c r="N140" i="26" s="1"/>
  <c r="Q139" i="26"/>
  <c r="M139" i="26"/>
  <c r="N139" i="26" s="1"/>
  <c r="Q138" i="26"/>
  <c r="M138" i="26"/>
  <c r="N138" i="26" s="1"/>
  <c r="Q137" i="26"/>
  <c r="M137" i="26"/>
  <c r="N137" i="26" s="1"/>
  <c r="Q136" i="26"/>
  <c r="M136" i="26"/>
  <c r="N136" i="26" s="1"/>
  <c r="Q135" i="26"/>
  <c r="M135" i="26"/>
  <c r="N135" i="26" s="1"/>
  <c r="Q132" i="26"/>
  <c r="M132" i="26"/>
  <c r="N132" i="26" s="1"/>
  <c r="Q131" i="26"/>
  <c r="M131" i="26"/>
  <c r="N131" i="26" s="1"/>
  <c r="Q128" i="26"/>
  <c r="M128" i="26"/>
  <c r="N128" i="26" s="1"/>
  <c r="Q127" i="26"/>
  <c r="M127" i="26"/>
  <c r="N127" i="26" s="1"/>
  <c r="Q126" i="26"/>
  <c r="M126" i="26"/>
  <c r="N126" i="26" s="1"/>
  <c r="Q123" i="26"/>
  <c r="M123" i="26"/>
  <c r="N123" i="26" s="1"/>
  <c r="Q117" i="26"/>
  <c r="M117" i="26"/>
  <c r="Q109" i="26"/>
  <c r="M109" i="26"/>
  <c r="Q106" i="26"/>
  <c r="M106" i="26"/>
  <c r="Q103" i="26"/>
  <c r="M103" i="26"/>
  <c r="Q102" i="26"/>
  <c r="M102" i="26"/>
  <c r="Q101" i="26"/>
  <c r="M101" i="26"/>
  <c r="Q100" i="26"/>
  <c r="M100" i="26"/>
  <c r="Q97" i="26"/>
  <c r="M97" i="26"/>
  <c r="Q96" i="26"/>
  <c r="M96" i="26"/>
  <c r="Q94" i="26"/>
  <c r="M94" i="26"/>
  <c r="Q92" i="26"/>
  <c r="M92" i="26"/>
  <c r="Q90" i="26"/>
  <c r="M90" i="26"/>
  <c r="N90" i="26" s="1"/>
  <c r="Q89" i="26"/>
  <c r="M89" i="26"/>
  <c r="N89" i="26" s="1"/>
  <c r="Q88" i="26"/>
  <c r="M88" i="26"/>
  <c r="N88" i="26" s="1"/>
  <c r="Q87" i="26"/>
  <c r="M87" i="26"/>
  <c r="N87" i="26" s="1"/>
  <c r="Q86" i="26"/>
  <c r="M86" i="26"/>
  <c r="N86" i="26" s="1"/>
  <c r="Q85" i="26"/>
  <c r="M85" i="26"/>
  <c r="N85" i="26" s="1"/>
  <c r="Q78" i="26"/>
  <c r="M78" i="26"/>
  <c r="Q77" i="26"/>
  <c r="M77" i="26"/>
  <c r="Q76" i="26"/>
  <c r="M76" i="26"/>
  <c r="Q75" i="26"/>
  <c r="M75" i="26"/>
  <c r="Q74" i="26"/>
  <c r="M74" i="26"/>
  <c r="Q73" i="26"/>
  <c r="M73" i="26"/>
  <c r="Q72" i="26"/>
  <c r="M72" i="26"/>
  <c r="Q70" i="26"/>
  <c r="M70" i="26"/>
  <c r="Q67" i="26"/>
  <c r="M67" i="26"/>
  <c r="Q66" i="26"/>
  <c r="M66" i="26"/>
  <c r="Q55" i="26"/>
  <c r="M55" i="26"/>
  <c r="Q49" i="26"/>
  <c r="M49" i="26"/>
  <c r="N49" i="26" s="1"/>
  <c r="Q36" i="26"/>
  <c r="M36" i="26"/>
  <c r="N36" i="26" s="1"/>
  <c r="Q34" i="26"/>
  <c r="M34" i="26"/>
  <c r="Q27" i="26"/>
  <c r="M27" i="26"/>
  <c r="M61" i="26"/>
  <c r="Q61" i="26"/>
  <c r="Q62" i="26"/>
  <c r="M62" i="26"/>
  <c r="N62" i="26" s="1"/>
  <c r="M192" i="26" l="1"/>
  <c r="N61" i="26"/>
  <c r="N184" i="26"/>
  <c r="N185" i="26"/>
  <c r="N187" i="26"/>
  <c r="N188" i="26"/>
  <c r="N190" i="26"/>
  <c r="N191" i="26"/>
  <c r="N172" i="26"/>
  <c r="N173" i="26"/>
  <c r="N176" i="26"/>
  <c r="N177" i="26"/>
  <c r="N178" i="26"/>
  <c r="N180" i="26"/>
  <c r="N182" i="26"/>
  <c r="N161" i="26"/>
  <c r="N162" i="26"/>
  <c r="N165" i="26"/>
  <c r="N166" i="26"/>
  <c r="N167" i="26"/>
  <c r="N168" i="26"/>
  <c r="N169" i="26"/>
  <c r="N170" i="26"/>
  <c r="N148" i="26"/>
  <c r="N150" i="26"/>
  <c r="N152" i="26"/>
  <c r="N156" i="26"/>
  <c r="N157" i="26"/>
  <c r="N158" i="26"/>
  <c r="N159" i="26"/>
  <c r="N117" i="26"/>
  <c r="N100" i="26"/>
  <c r="N101" i="26"/>
  <c r="N102" i="26"/>
  <c r="N103" i="26"/>
  <c r="N106" i="26"/>
  <c r="N109" i="26"/>
  <c r="N92" i="26"/>
  <c r="N94" i="26"/>
  <c r="N96" i="26"/>
  <c r="N97" i="26"/>
  <c r="N72" i="26"/>
  <c r="N73" i="26"/>
  <c r="N74" i="26"/>
  <c r="N75" i="26"/>
  <c r="N76" i="26"/>
  <c r="N77" i="26"/>
  <c r="N78" i="26"/>
  <c r="N70" i="26"/>
  <c r="N66" i="26"/>
  <c r="N67" i="26"/>
  <c r="N55" i="26"/>
  <c r="N34" i="26"/>
  <c r="N27" i="26"/>
  <c r="N192" i="26" l="1"/>
  <c r="J117" i="26" l="1"/>
  <c r="O117" i="26" s="1"/>
  <c r="J191" i="26"/>
  <c r="O191" i="26" s="1"/>
  <c r="J188" i="26"/>
  <c r="O188" i="26" s="1"/>
  <c r="J187" i="26"/>
  <c r="O187" i="26" s="1"/>
  <c r="J182" i="26"/>
  <c r="O182" i="26" s="1"/>
  <c r="J180" i="26"/>
  <c r="O180" i="26" s="1"/>
  <c r="J176" i="26"/>
  <c r="O176" i="26" s="1"/>
  <c r="J173" i="26"/>
  <c r="O173" i="26" s="1"/>
  <c r="J169" i="26"/>
  <c r="O169" i="26" s="1"/>
  <c r="J168" i="26"/>
  <c r="O168" i="26" s="1"/>
  <c r="J165" i="26"/>
  <c r="O165" i="26" s="1"/>
  <c r="J162" i="26"/>
  <c r="O162" i="26" s="1"/>
  <c r="J158" i="26"/>
  <c r="O158" i="26" s="1"/>
  <c r="J157" i="26"/>
  <c r="O157" i="26" s="1"/>
  <c r="J150" i="26"/>
  <c r="O150" i="26" s="1"/>
  <c r="J148" i="26"/>
  <c r="O148" i="26" s="1"/>
  <c r="J143" i="26"/>
  <c r="O143" i="26" s="1"/>
  <c r="J142" i="26"/>
  <c r="O142" i="26" s="1"/>
  <c r="J139" i="26"/>
  <c r="O139" i="26" s="1"/>
  <c r="J138" i="26"/>
  <c r="O138" i="26" s="1"/>
  <c r="J135" i="26"/>
  <c r="O135" i="26" s="1"/>
  <c r="J132" i="26"/>
  <c r="O132" i="26" s="1"/>
  <c r="J127" i="26"/>
  <c r="O127" i="26" s="1"/>
  <c r="J126" i="26"/>
  <c r="O126" i="26" s="1"/>
  <c r="J109" i="26"/>
  <c r="O109" i="26" s="1"/>
  <c r="J102" i="26"/>
  <c r="O102" i="26" s="1"/>
  <c r="J101" i="26"/>
  <c r="O101" i="26" s="1"/>
  <c r="J96" i="26"/>
  <c r="O96" i="26" s="1"/>
  <c r="J94" i="26"/>
  <c r="O94" i="26" s="1"/>
  <c r="J89" i="26"/>
  <c r="O89" i="26" s="1"/>
  <c r="J88" i="26"/>
  <c r="O88" i="26" s="1"/>
  <c r="J86" i="26"/>
  <c r="O86" i="26" s="1"/>
  <c r="J85" i="26"/>
  <c r="O85" i="26" s="1"/>
  <c r="J78" i="26"/>
  <c r="O78" i="26" s="1"/>
  <c r="J76" i="26"/>
  <c r="O76" i="26" s="1"/>
  <c r="J75" i="26"/>
  <c r="O75" i="26" s="1"/>
  <c r="J74" i="26"/>
  <c r="O74" i="26" s="1"/>
  <c r="J72" i="26"/>
  <c r="O72" i="26" s="1"/>
  <c r="J70" i="26"/>
  <c r="O70" i="26" s="1"/>
  <c r="J67" i="26"/>
  <c r="O67" i="26" s="1"/>
  <c r="J62" i="26"/>
  <c r="O62" i="26" s="1"/>
  <c r="J61" i="26"/>
  <c r="O61" i="26" s="1"/>
  <c r="J55" i="26"/>
  <c r="O55" i="26" s="1"/>
  <c r="J36" i="26"/>
  <c r="O36" i="26" s="1"/>
  <c r="J34" i="26"/>
  <c r="O34" i="26" s="1"/>
  <c r="J27" i="26"/>
  <c r="O27" i="26" s="1"/>
  <c r="I114" i="26"/>
  <c r="Q114" i="26" s="1"/>
  <c r="M114" i="26" l="1"/>
  <c r="J114" i="26"/>
  <c r="J90" i="26"/>
  <c r="O90" i="26" s="1"/>
  <c r="J97" i="26"/>
  <c r="O97" i="26" s="1"/>
  <c r="J103" i="26"/>
  <c r="O103" i="26" s="1"/>
  <c r="J128" i="26"/>
  <c r="O128" i="26" s="1"/>
  <c r="J136" i="26"/>
  <c r="O136" i="26" s="1"/>
  <c r="J140" i="26"/>
  <c r="O140" i="26" s="1"/>
  <c r="J144" i="26"/>
  <c r="O144" i="26" s="1"/>
  <c r="J152" i="26"/>
  <c r="O152" i="26" s="1"/>
  <c r="J159" i="26"/>
  <c r="O159" i="26" s="1"/>
  <c r="J166" i="26"/>
  <c r="O166" i="26" s="1"/>
  <c r="J170" i="26"/>
  <c r="O170" i="26" s="1"/>
  <c r="J177" i="26"/>
  <c r="O177" i="26" s="1"/>
  <c r="J184" i="26"/>
  <c r="O184" i="26" s="1"/>
  <c r="J190" i="26"/>
  <c r="O190" i="26" s="1"/>
  <c r="J49" i="26"/>
  <c r="O49" i="26" s="1"/>
  <c r="J66" i="26"/>
  <c r="O66" i="26" s="1"/>
  <c r="J73" i="26"/>
  <c r="O73" i="26" s="1"/>
  <c r="J77" i="26"/>
  <c r="O77" i="26" s="1"/>
  <c r="J87" i="26"/>
  <c r="O87" i="26" s="1"/>
  <c r="J92" i="26"/>
  <c r="O92" i="26" s="1"/>
  <c r="J100" i="26"/>
  <c r="O100" i="26" s="1"/>
  <c r="J106" i="26"/>
  <c r="O106" i="26" s="1"/>
  <c r="J123" i="26"/>
  <c r="O123" i="26" s="1"/>
  <c r="J131" i="26"/>
  <c r="O131" i="26" s="1"/>
  <c r="J137" i="26"/>
  <c r="O137" i="26" s="1"/>
  <c r="J141" i="26"/>
  <c r="O141" i="26" s="1"/>
  <c r="J145" i="26"/>
  <c r="O145" i="26" s="1"/>
  <c r="J156" i="26"/>
  <c r="O156" i="26" s="1"/>
  <c r="J161" i="26"/>
  <c r="O161" i="26" s="1"/>
  <c r="J167" i="26"/>
  <c r="O167" i="26" s="1"/>
  <c r="J172" i="26"/>
  <c r="O172" i="26" s="1"/>
  <c r="J178" i="26"/>
  <c r="O178" i="26" s="1"/>
  <c r="J185" i="26"/>
  <c r="O185" i="26" s="1"/>
  <c r="O114" i="26" l="1"/>
  <c r="J192" i="26"/>
  <c r="O192" i="26" s="1"/>
  <c r="N114" i="26"/>
  <c r="D54" i="27"/>
</calcChain>
</file>

<file path=xl/sharedStrings.xml><?xml version="1.0" encoding="utf-8"?>
<sst xmlns="http://schemas.openxmlformats.org/spreadsheetml/2006/main" count="477" uniqueCount="306">
  <si>
    <t>KODE</t>
  </si>
  <si>
    <t>075.01.06</t>
  </si>
  <si>
    <t xml:space="preserve"> </t>
  </si>
  <si>
    <t>BLN</t>
  </si>
  <si>
    <t>Belanja Barang Operasional Lainnya</t>
  </si>
  <si>
    <t>UNIT</t>
  </si>
  <si>
    <t>Belanja Biaya Pemeliharaan Peralatan dan Mesin</t>
  </si>
  <si>
    <t>Layanan Perkantoran</t>
  </si>
  <si>
    <t>Pembayaran Gaji dan Tunjangan</t>
  </si>
  <si>
    <t>Belanja Gaji Pokok PNS</t>
  </si>
  <si>
    <t>A</t>
  </si>
  <si>
    <t>OT</t>
  </si>
  <si>
    <t>Belanja Keperluan Perkantoran</t>
  </si>
  <si>
    <t>C</t>
  </si>
  <si>
    <t>Belanja Biaya Pemeliharaan Gedung dan Bangunan</t>
  </si>
  <si>
    <t>M2</t>
  </si>
  <si>
    <t>D</t>
  </si>
  <si>
    <t>E</t>
  </si>
  <si>
    <t>F</t>
  </si>
  <si>
    <t>OB</t>
  </si>
  <si>
    <t>OK</t>
  </si>
  <si>
    <t>Belanja Modal Peralatan dan Mesin</t>
  </si>
  <si>
    <t>BOBOT</t>
  </si>
  <si>
    <t>A.</t>
  </si>
  <si>
    <t>B.</t>
  </si>
  <si>
    <t>Belanja untuk Menambah Daya Tahan Tubuh</t>
  </si>
  <si>
    <t>KUASA PENGGUNA ANGGARAN</t>
  </si>
  <si>
    <t>Belanja Uang Lembur</t>
  </si>
  <si>
    <t>PROGRAM PENGEMBANGAN DAN PEMBINAAN METEOROLOGI,KLIMATOLOGI DAN GEOFISIKA</t>
  </si>
  <si>
    <t>&gt;&gt;  PERALATAN MKKuG</t>
  </si>
  <si>
    <t xml:space="preserve">       - Peralatan MKKuG</t>
  </si>
  <si>
    <t>&gt;&gt;  PERALATAN PENDUKUNG MKKuG</t>
  </si>
  <si>
    <t xml:space="preserve">       -  Tiang Antena</t>
  </si>
  <si>
    <t xml:space="preserve">       -  Alat Komunikasi Allband</t>
  </si>
  <si>
    <t xml:space="preserve">       -  Grounding</t>
  </si>
  <si>
    <t xml:space="preserve">       -  Pengolah LIBRA</t>
  </si>
  <si>
    <t xml:space="preserve">      -  Penangkal Petir</t>
  </si>
  <si>
    <t xml:space="preserve">      -  Mesin Pompa Air</t>
  </si>
  <si>
    <t>OL</t>
  </si>
  <si>
    <t>Penyelenggaraan Poliklinik/Obat-obatan</t>
  </si>
  <si>
    <t xml:space="preserve">   - Poliklinik/ Obat-obatan</t>
  </si>
  <si>
    <t>Pakaian Dinas</t>
  </si>
  <si>
    <t xml:space="preserve">        - Pakaian Dinas Pegawai</t>
  </si>
  <si>
    <t xml:space="preserve">        - Pakaian Kerja Teknisi</t>
  </si>
  <si>
    <t xml:space="preserve">        - Pakaian Dinas Satpam termasuk Perlengkapannya</t>
  </si>
  <si>
    <t xml:space="preserve">        - Pemeliharaan Halaman Lingkungan Gedung Kantor</t>
  </si>
  <si>
    <t>Pemeliharaan Peralatan Perkantoran</t>
  </si>
  <si>
    <t xml:space="preserve">        - AC Split</t>
  </si>
  <si>
    <t xml:space="preserve">        - Genset</t>
  </si>
  <si>
    <t xml:space="preserve">        - Sound System</t>
  </si>
  <si>
    <t xml:space="preserve">        - Pemeliharaan Kendaraan Roda 2</t>
  </si>
  <si>
    <t>Langganan Daya dan Jasa</t>
  </si>
  <si>
    <t>Belanja Langganan Listrik</t>
  </si>
  <si>
    <t xml:space="preserve">        - Listrik</t>
  </si>
  <si>
    <t>Belanja Langganan Telepon</t>
  </si>
  <si>
    <t xml:space="preserve">        - Telepon</t>
  </si>
  <si>
    <t>Operasional Perkantoran dan Pimpinan</t>
  </si>
  <si>
    <t xml:space="preserve">        - Biaya Satpam/Pengamanan</t>
  </si>
  <si>
    <t>521114</t>
  </si>
  <si>
    <t>Belanja Pengiriman Surat Dinas Pos Pusat</t>
  </si>
  <si>
    <t xml:space="preserve">        - Pengepakan/Pengiriman/Pengangkutan Barang</t>
  </si>
  <si>
    <t>Honor Operasioan Satuan Kerja</t>
  </si>
  <si>
    <t>&gt;&gt; HONORARIUM PENGELOLA ANGGARAN</t>
  </si>
  <si>
    <t xml:space="preserve">        - Pejabat Kuasa Pengguna Anggaran</t>
  </si>
  <si>
    <t xml:space="preserve">        - Pejabat Penguji Tagihan dan Penandatangan SPM</t>
  </si>
  <si>
    <t xml:space="preserve">        - Bendahara Pengeluaran/Pemegang Uang Muka Cabang</t>
  </si>
  <si>
    <t xml:space="preserve">        - Staf Pengelola Kegiatan</t>
  </si>
  <si>
    <t>HONORARIUM PETUGAS SAKPA DAN SIMAK</t>
  </si>
  <si>
    <t xml:space="preserve">        - Pemimpin Kegiatan SAKPA dan SIMAK</t>
  </si>
  <si>
    <t xml:space="preserve">        - Staf Kegiatan </t>
  </si>
  <si>
    <t xml:space="preserve">      -  Komputer Terminal Komunikasi</t>
  </si>
  <si>
    <t xml:space="preserve">        - Pemeliharaan Kendaraan Survey</t>
  </si>
  <si>
    <t xml:space="preserve">        - Internet</t>
  </si>
  <si>
    <t xml:space="preserve">        - Pejabat Pembuat Komitmen</t>
  </si>
  <si>
    <t xml:space="preserve">        - Pejabat Pengadaan </t>
  </si>
  <si>
    <t>JUMLAH ..................................................</t>
  </si>
  <si>
    <t>Belanja Perjalanan Biasa</t>
  </si>
  <si>
    <t>Perjalanan Dinas Konsultasi Ke Pusat</t>
  </si>
  <si>
    <t xml:space="preserve"> - Tiket PP</t>
  </si>
  <si>
    <t xml:space="preserve"> - Uang Harian (3 HR x 4 ORG)</t>
  </si>
  <si>
    <t xml:space="preserve"> - Biaya Penginapan (2 HR x 4 ORG)</t>
  </si>
  <si>
    <t>Perjalanan Dinas Konsultasi Ke Bawil I</t>
  </si>
  <si>
    <t xml:space="preserve"> - Uang Harian (5 HR x 4 ORG)</t>
  </si>
  <si>
    <t>Perjalanan Dinas Ke KPPN</t>
  </si>
  <si>
    <t xml:space="preserve"> - Uang Harian </t>
  </si>
  <si>
    <t>Perjalanan Dinas Rakornas 2016 (Jakarta)</t>
  </si>
  <si>
    <t xml:space="preserve"> - Uang Harian (2 HR x 1 ORG)</t>
  </si>
  <si>
    <t>Perjalanan Dinas Rakernis 2016 (Medan)</t>
  </si>
  <si>
    <t xml:space="preserve"> - Uang Transport </t>
  </si>
  <si>
    <t xml:space="preserve"> - Uang Harian</t>
  </si>
  <si>
    <t>OH</t>
  </si>
  <si>
    <t>Perjalanan Dinas Rekonsiliasi  I &amp; II 2016</t>
  </si>
  <si>
    <t xml:space="preserve"> -  Transport PP</t>
  </si>
  <si>
    <t>Belanja Biaya Pemeliharaan Gedung dan Bangunan Lainnya</t>
  </si>
  <si>
    <t>-   Pagar Taman Alat</t>
  </si>
  <si>
    <t>-  Menara Air</t>
  </si>
  <si>
    <t>THN</t>
  </si>
  <si>
    <t xml:space="preserve"> - Belanja Gaji Pokok PNS</t>
  </si>
  <si>
    <t xml:space="preserve"> - Belanja Uang Lembur</t>
  </si>
  <si>
    <t xml:space="preserve">        - Mesin Potong Rumput</t>
  </si>
  <si>
    <t xml:space="preserve">        - Komputer/Notebook</t>
  </si>
  <si>
    <t xml:space="preserve">        - Pemeliharaan Kenderaan Roda 4</t>
  </si>
  <si>
    <t xml:space="preserve">        - Mesin Fotocopy</t>
  </si>
  <si>
    <t xml:space="preserve">       -  Stabelizer AMF 600 VA</t>
  </si>
  <si>
    <t xml:space="preserve">       -  Vacum Cleaner</t>
  </si>
  <si>
    <t xml:space="preserve">Layanan Mitigasi Gempabumi dan Tsunami </t>
  </si>
  <si>
    <t>3345.003</t>
  </si>
  <si>
    <t>3345.002</t>
  </si>
  <si>
    <t>Pkt</t>
  </si>
  <si>
    <t>Lok</t>
  </si>
  <si>
    <t>Belanja Langganan Air</t>
  </si>
  <si>
    <t xml:space="preserve">        - Air</t>
  </si>
  <si>
    <t xml:space="preserve">        - Keperluan Sehari-hari Perkantoran</t>
  </si>
  <si>
    <t xml:space="preserve">        - Konsumsi Rapat (19 ORG x 12 KL)</t>
  </si>
  <si>
    <t xml:space="preserve">        - Biaya Pengiriman surat-surat/Pengepakan/Dokumen</t>
  </si>
  <si>
    <t>Belanja Penambahan Nilai Jaringan</t>
  </si>
  <si>
    <t>Laporan</t>
  </si>
  <si>
    <t>`002</t>
  </si>
  <si>
    <t>SUGENG PRAYITNO,ST</t>
  </si>
  <si>
    <t>PEJABAT PEMBUAT KOMITMEN</t>
  </si>
  <si>
    <t>`005</t>
  </si>
  <si>
    <t>Dukungan Penyelenggaraan Tugas dan Fungsi Unit</t>
  </si>
  <si>
    <t>Layanan Manajemen Operasional Gempabumi dan Tsunami</t>
  </si>
  <si>
    <t>Pemeliharaan Mandiri Sitem Monitoring Gempabumi(Daerah dan Pusat)</t>
  </si>
  <si>
    <t xml:space="preserve"> - Pemeliharaan Mandiri Sistem Diseminasi Gempabumi dan Tsunami</t>
  </si>
  <si>
    <t xml:space="preserve">    (WRS-DVB,WRS-2Way, Sirine TEWS) (Penugasan)</t>
  </si>
  <si>
    <t xml:space="preserve"> - PemeliharaanBangunan Shelter atau Seismic Vault</t>
  </si>
  <si>
    <t xml:space="preserve"> - Pemeliharaan Mandiri Sistem Monitoring Gempabumi</t>
  </si>
  <si>
    <t>TAHUN ANGGARAN 2017</t>
  </si>
  <si>
    <t>Keg</t>
  </si>
  <si>
    <t>Pengelolaan Seismologi Teknik,Geofisika Potensial dan Tanda Waktu (BMKG)</t>
  </si>
  <si>
    <t>Alat</t>
  </si>
  <si>
    <t xml:space="preserve">Pemeliharaan Preventif Jaringan Accelerograph Non Colocated </t>
  </si>
  <si>
    <t>Intensity Meter dan Grounding (Penugasan)</t>
  </si>
  <si>
    <t xml:space="preserve"> - Pemeliharaan Preventif Jaringan Accelerograph Non Colocated </t>
  </si>
  <si>
    <t xml:space="preserve">    Intensity Meter dan Grounding</t>
  </si>
  <si>
    <t>Ketersediaan data Seismologi Teknik,GeoPot. dan Tanda Waktu</t>
  </si>
  <si>
    <t>Layanan Informasi Seismologi Teknik, GeoPot dan Tanda Waktu di daerah</t>
  </si>
  <si>
    <t>Layanan</t>
  </si>
  <si>
    <t>`051</t>
  </si>
  <si>
    <t>Pengumpulan dan Pengolahan data Seismologi Teknik, GeoPot dan Tanda Waktu</t>
  </si>
  <si>
    <t>Belanja Barang Persedian Barang Konsumsi</t>
  </si>
  <si>
    <t xml:space="preserve"> - Bahan Operasional MK termasuk Suku Cadang</t>
  </si>
  <si>
    <t>Bln</t>
  </si>
  <si>
    <t>`052</t>
  </si>
  <si>
    <t>Penyampaian Laporan Informasi Seismologi Teknik, GeoPot dan Tanda Waktu</t>
  </si>
  <si>
    <t xml:space="preserve"> - Pencetakan/Penerbitan/Penggandaan/Laminasi</t>
  </si>
  <si>
    <t xml:space="preserve"> - Pembuatan Bulletin Bulanan</t>
  </si>
  <si>
    <t>B</t>
  </si>
  <si>
    <t>M'</t>
  </si>
  <si>
    <t>Unit</t>
  </si>
  <si>
    <t>Pemeliharaan</t>
  </si>
  <si>
    <t>Pengadaan</t>
  </si>
  <si>
    <t xml:space="preserve"> - Printer Diskjet</t>
  </si>
  <si>
    <t xml:space="preserve"> - Tool Kit Set</t>
  </si>
  <si>
    <t xml:space="preserve"> - Komputer Nootbook</t>
  </si>
  <si>
    <t xml:space="preserve"> - Kursi Kerja Pimpinan</t>
  </si>
  <si>
    <t xml:space="preserve"> - Meja Kumputer</t>
  </si>
  <si>
    <t xml:space="preserve"> - Alat Pemadam Kebakaran 12 Kg</t>
  </si>
  <si>
    <t>Set</t>
  </si>
  <si>
    <t>Belanja Penambahan Nilai Gedung dan Bangunan</t>
  </si>
  <si>
    <t xml:space="preserve"> - Rehab Rumah Operasional Magnet T.80</t>
  </si>
  <si>
    <t>Belanja Penambahan Nilai Jalan dan Jembatan</t>
  </si>
  <si>
    <t xml:space="preserve"> - Pengecoran Jalan Lingkungan Kantor</t>
  </si>
  <si>
    <t xml:space="preserve">Belanja Penambahan Nilai Jaringan </t>
  </si>
  <si>
    <t xml:space="preserve"> - Instalasi Jaringan Internet</t>
  </si>
  <si>
    <t xml:space="preserve"> - Penambahan Daya Listrk dari 11 KVA menjadi 53 KVA</t>
  </si>
  <si>
    <t>Belanja Modan Peralatan dan Mesin</t>
  </si>
  <si>
    <t xml:space="preserve"> - Genset 50 KVA + AMF</t>
  </si>
  <si>
    <t xml:space="preserve"> - UPS 10 KVA</t>
  </si>
  <si>
    <t xml:space="preserve"> - Travo 3 Phase 50 KVA</t>
  </si>
  <si>
    <t xml:space="preserve"> - Kendaraan Operasional Roda 4</t>
  </si>
  <si>
    <t xml:space="preserve"> - Gedung Genset</t>
  </si>
  <si>
    <t xml:space="preserve"> - Reinstalasi Jaringan PLN</t>
  </si>
  <si>
    <t>`001</t>
  </si>
  <si>
    <t>Gaji dan Tunjangan</t>
  </si>
  <si>
    <t>Operasional dan Pemeliharaan Kantor</t>
  </si>
  <si>
    <t>Pemeliharaan Gedung dan Bangunan</t>
  </si>
  <si>
    <t>Belanja Barang Persedian Pemeliharaan Gedung dan Bangunan</t>
  </si>
  <si>
    <t xml:space="preserve">        - Pemeliharaan Gedung Kantor </t>
  </si>
  <si>
    <t>Belanja Barang Persediaan Pemeliharaan Peralatan dan Mesin</t>
  </si>
  <si>
    <t>NIP. 19620912 198403 1001</t>
  </si>
  <si>
    <t>NILAI KUMULATIF</t>
  </si>
  <si>
    <t>REAL. KEUANGAN KUMULATIF</t>
  </si>
  <si>
    <t xml:space="preserve">% REALISASI FISIK </t>
  </si>
  <si>
    <t>SISA PAGU TERHADAP</t>
  </si>
  <si>
    <t>KONTRAK/SPK</t>
  </si>
  <si>
    <t>PER JENIS PEKERJAAN</t>
  </si>
  <si>
    <t>KUMULATIF</t>
  </si>
  <si>
    <t>REAL</t>
  </si>
  <si>
    <t>PER JENIS</t>
  </si>
  <si>
    <t>%</t>
  </si>
  <si>
    <t>THD SELURUH</t>
  </si>
  <si>
    <t>NILAI KONTRAK</t>
  </si>
  <si>
    <t>KEUANGAN</t>
  </si>
  <si>
    <t>KETERANGAN</t>
  </si>
  <si>
    <t>PEKERJAAN</t>
  </si>
  <si>
    <t>RUPIAH</t>
  </si>
  <si>
    <t xml:space="preserve"> ( 7 : 4 X 100)</t>
  </si>
  <si>
    <t>PER KEG</t>
  </si>
  <si>
    <t>( 9 x 5 / 100 )</t>
  </si>
  <si>
    <t>( 4 - 6 )</t>
  </si>
  <si>
    <t>( 4 - 7 )</t>
  </si>
  <si>
    <t>LAPORAN BULANAN PERKEMBANGAN PELAKSANAAN KEGIATAN</t>
  </si>
  <si>
    <t>SATUAN KERJA                      : STASIUN GEOFISIKA TUNTUNGAN</t>
  </si>
  <si>
    <t>DIPA NO./TGL                         : 075.01.2.436973/2017 TANGGAL  07-12-2016</t>
  </si>
  <si>
    <t>PLAFOND/PAGU ANGGARAN : 3.405.323.000</t>
  </si>
  <si>
    <t>ALAMAT SATKER                   : JL. GEOFISIKA NO. I TUNTUNGAN</t>
  </si>
  <si>
    <t>TELEPON                               : 061-77814094</t>
  </si>
  <si>
    <t>PROGRAM/KEGIATAN/OUTPUT/</t>
  </si>
  <si>
    <t>PAGU</t>
  </si>
  <si>
    <t>AKUN</t>
  </si>
  <si>
    <t xml:space="preserve">SUB OUT PUT/KOMPONEN/SUB </t>
  </si>
  <si>
    <t>KOMPONEN/DETIL</t>
  </si>
  <si>
    <t>VOL</t>
  </si>
  <si>
    <t>SAT</t>
  </si>
  <si>
    <t>Pengelolaan Gempa Bumi dan Tsunami BMKG</t>
  </si>
  <si>
    <t>MENGETAHUI</t>
  </si>
  <si>
    <t>STASIUN GEOFISIKA TUNTUNGAN</t>
  </si>
  <si>
    <t>SUNARDI, S.Kom</t>
  </si>
  <si>
    <t>NIP. 19700725 199403 1001</t>
  </si>
  <si>
    <r>
      <t>M</t>
    </r>
    <r>
      <rPr>
        <sz val="8"/>
        <color indexed="8"/>
        <rFont val="Calibri"/>
        <family val="2"/>
      </rPr>
      <t>'</t>
    </r>
  </si>
  <si>
    <t>LAPORAN BULANAN PERKEMBANGAN PELAKSANAAN KONTRAK/SPK</t>
  </si>
  <si>
    <t>PAKET PEKERJAAN</t>
  </si>
  <si>
    <t>PAGU PER JENIS</t>
  </si>
  <si>
    <t>STATUS LELANG</t>
  </si>
  <si>
    <t>NAMA</t>
  </si>
  <si>
    <t>JADUAL KONTRAK/SPK</t>
  </si>
  <si>
    <t>STATUS PEKERJAAN (Sudah/Belum)</t>
  </si>
  <si>
    <t>SUDAH/BELUM</t>
  </si>
  <si>
    <t>NILAI Rp</t>
  </si>
  <si>
    <t>NO &amp; TGL</t>
  </si>
  <si>
    <t>PERUSAHAAN</t>
  </si>
  <si>
    <t>MULAI</t>
  </si>
  <si>
    <t>SELESAI</t>
  </si>
  <si>
    <t>PELAKSANAAN</t>
  </si>
  <si>
    <t xml:space="preserve">SERAH TERIMA </t>
  </si>
  <si>
    <t>1 Unit</t>
  </si>
  <si>
    <t>1 Paket</t>
  </si>
  <si>
    <t>Mengetahui</t>
  </si>
  <si>
    <t>Kuasa Pengguna Anggaran</t>
  </si>
  <si>
    <t>Pejabat Pembuat Komitmen</t>
  </si>
  <si>
    <t>Stasiun Geofisika Tuntungan</t>
  </si>
  <si>
    <t>NIP. 1970725 199403 1001</t>
  </si>
  <si>
    <t>DIPA NO./TGL                         : 075.01.2.436973/2017 TANGGAL 07-12-2016</t>
  </si>
  <si>
    <t xml:space="preserve"> - Printer Deskjet</t>
  </si>
  <si>
    <t xml:space="preserve"> - Komputer Notebook</t>
  </si>
  <si>
    <t xml:space="preserve"> - Meja Komputer</t>
  </si>
  <si>
    <t>1 Set</t>
  </si>
  <si>
    <t>Paket 1</t>
  </si>
  <si>
    <t>Paket 2</t>
  </si>
  <si>
    <t>80 M2</t>
  </si>
  <si>
    <t>Paket 3</t>
  </si>
  <si>
    <t>740 M2</t>
  </si>
  <si>
    <t>Paket 4</t>
  </si>
  <si>
    <t xml:space="preserve"> - Penambahan Daya Listrik dari 11 KVA ke 53 KVA</t>
  </si>
  <si>
    <t>Paket 5</t>
  </si>
  <si>
    <t>Paket 6</t>
  </si>
  <si>
    <t xml:space="preserve">  -  Genset 50 KVA + AMF</t>
  </si>
  <si>
    <t>Paket 7</t>
  </si>
  <si>
    <t xml:space="preserve"> - Kendara operasional roda 4</t>
  </si>
  <si>
    <t>Paket 11</t>
  </si>
  <si>
    <t>Paket 10</t>
  </si>
  <si>
    <t>Paket 9</t>
  </si>
  <si>
    <t>Paket 8</t>
  </si>
  <si>
    <t>16 M2</t>
  </si>
  <si>
    <t>KU.103/BM/064/I/SGT-2017 tgl 24 Januari 2017</t>
  </si>
  <si>
    <t>CV. RAGIEL JAYA</t>
  </si>
  <si>
    <t>24 Januari 2017</t>
  </si>
  <si>
    <t>22 Februari 2017</t>
  </si>
  <si>
    <t>SUDAH</t>
  </si>
  <si>
    <t>PL</t>
  </si>
  <si>
    <t>KU.2013/BM/062/I/SGT-2017 tgl 24 Januari 2017</t>
  </si>
  <si>
    <t>CV. INSANI JAYA</t>
  </si>
  <si>
    <t>KU.103/BM/063/I/SGT-2017 tgl 24 Januari 2017</t>
  </si>
  <si>
    <t>CV. CAHAYA JAYA</t>
  </si>
  <si>
    <t>KU.103/BM/101/II/SGT-2017 tgl 02 Februari 2017</t>
  </si>
  <si>
    <t>CV. TAMBA JAYA</t>
  </si>
  <si>
    <t>02 Februari 2017</t>
  </si>
  <si>
    <t>03 Maret 2017</t>
  </si>
  <si>
    <t>CV. PUTRA TUNGGAL MANDIRI</t>
  </si>
  <si>
    <t>KU.103/BM/121/II/SGT-2017 tgl 10 Februari 2017</t>
  </si>
  <si>
    <t>10 Februari 2017</t>
  </si>
  <si>
    <t>11 Maret 2017</t>
  </si>
  <si>
    <t>E-Katalog</t>
  </si>
  <si>
    <t>KU.103/BM/196/III/SGT-2017 tgl 13 Maret 2017</t>
  </si>
  <si>
    <t>PT. KAWAN LAMA SEJAHTERA</t>
  </si>
  <si>
    <t>13 Maret 2017</t>
  </si>
  <si>
    <t>16 April 2017</t>
  </si>
  <si>
    <t>KU.103/BM/221/III/SGT-2017 tgl 20 Maret 2017</t>
  </si>
  <si>
    <t>20 Maret 2017</t>
  </si>
  <si>
    <t>18 April 2017</t>
  </si>
  <si>
    <t>KU.103/BM/194/III/SGT-2017 tgl 13 Maret 2017</t>
  </si>
  <si>
    <t>11 April 2017</t>
  </si>
  <si>
    <t>KU.103/BM/273/SGT-2017 tgl 02 Mei 2017</t>
  </si>
  <si>
    <t>CV. SURYA GEMILANG</t>
  </si>
  <si>
    <t>02 Mei 2017</t>
  </si>
  <si>
    <t>01 Juni 2017</t>
  </si>
  <si>
    <t>PT. TRANS SUMATERA AGUNG</t>
  </si>
  <si>
    <t>KU.103/BM/293/VI/SGT-2017 tgl 14 Juni 2017</t>
  </si>
  <si>
    <t>14 Juni 2017</t>
  </si>
  <si>
    <t>03 Juli 2017</t>
  </si>
  <si>
    <t>POSISI :  31 Juli 2017</t>
  </si>
  <si>
    <t>Medan , 03 Agustus 2017</t>
  </si>
  <si>
    <t>POSISI :  31 Juli  2017</t>
  </si>
  <si>
    <t>Medan,     Agustus  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</si>
</sst>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(* #,##0_);_(* \(#,##0\);_(* &quot;-&quot;_);_(@_)"/>
    <numFmt numFmtId="43" formatCode="_(* #,##0.00_);_(* \(#,##0.00\);_(* &quot;-&quot;??_);_(@_)"/>
    <numFmt numFmtId="164" formatCode="_(* #,##0.00_);_(* \(#,##0.00\);_(* &quot;-&quot;_);_(@_)"/>
    <numFmt numFmtId="165" formatCode="#,##0.0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8"/>
      <name val="Arial"/>
      <family val="2"/>
    </font>
    <font>
      <b/>
      <sz val="8"/>
      <name val="Arial"/>
      <family val="2"/>
    </font>
    <font>
      <sz val="8"/>
      <color theme="1"/>
      <name val="Calibri"/>
      <family val="2"/>
      <scheme val="minor"/>
    </font>
    <font>
      <b/>
      <sz val="8"/>
      <name val="Tahoma"/>
      <family val="2"/>
    </font>
    <font>
      <sz val="8"/>
      <color theme="1"/>
      <name val="Tahoma"/>
      <family val="2"/>
    </font>
    <font>
      <u/>
      <sz val="10"/>
      <name val="Arial"/>
      <family val="2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indexed="8"/>
      <name val="Calibri"/>
      <family val="2"/>
    </font>
    <font>
      <sz val="8"/>
      <color indexed="8"/>
      <name val="Calibri"/>
      <family val="2"/>
    </font>
    <font>
      <i/>
      <sz val="8"/>
      <color indexed="8"/>
      <name val="Calibri"/>
      <family val="2"/>
    </font>
    <font>
      <b/>
      <i/>
      <sz val="8"/>
      <color indexed="8"/>
      <name val="Calibri"/>
      <family val="2"/>
    </font>
    <font>
      <u/>
      <sz val="8"/>
      <name val="Arial"/>
      <family val="2"/>
    </font>
    <font>
      <b/>
      <sz val="10"/>
      <name val="Arial"/>
      <family val="2"/>
    </font>
    <font>
      <sz val="9"/>
      <color indexed="8"/>
      <name val="Arial Narrow"/>
      <family val="2"/>
    </font>
    <font>
      <sz val="9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auto="1"/>
      </left>
      <right style="thin">
        <color auto="1"/>
      </right>
      <top style="hair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9">
    <xf numFmtId="0" fontId="0" fillId="0" borderId="0"/>
    <xf numFmtId="0" fontId="2" fillId="0" borderId="0"/>
    <xf numFmtId="41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41" fontId="1" fillId="0" borderId="0" applyFont="0" applyFill="0" applyBorder="0" applyAlignment="0" applyProtection="0"/>
    <xf numFmtId="0" fontId="3" fillId="0" borderId="0"/>
    <xf numFmtId="41" fontId="3" fillId="0" borderId="0" applyFont="0" applyFill="0" applyBorder="0" applyAlignment="0" applyProtection="0"/>
    <xf numFmtId="43" fontId="4" fillId="0" borderId="0" applyFont="0" applyFill="0" applyBorder="0" applyAlignment="0" applyProtection="0"/>
  </cellStyleXfs>
  <cellXfs count="25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3" fontId="5" fillId="0" borderId="2" xfId="0" applyNumberFormat="1" applyFont="1" applyBorder="1" applyAlignment="1">
      <alignment horizontal="center"/>
    </xf>
    <xf numFmtId="0" fontId="5" fillId="0" borderId="1" xfId="0" applyFont="1" applyBorder="1"/>
    <xf numFmtId="0" fontId="5" fillId="0" borderId="1" xfId="0" applyFont="1" applyBorder="1" applyAlignment="1">
      <alignment horizontal="center"/>
    </xf>
    <xf numFmtId="3" fontId="5" fillId="0" borderId="2" xfId="0" applyNumberFormat="1" applyFont="1" applyBorder="1"/>
    <xf numFmtId="2" fontId="5" fillId="0" borderId="2" xfId="0" applyNumberFormat="1" applyFont="1" applyFill="1" applyBorder="1" applyAlignment="1">
      <alignment horizontal="center"/>
    </xf>
    <xf numFmtId="4" fontId="5" fillId="0" borderId="2" xfId="0" applyNumberFormat="1" applyFont="1" applyFill="1" applyBorder="1"/>
    <xf numFmtId="4" fontId="5" fillId="0" borderId="2" xfId="0" applyNumberFormat="1" applyFont="1" applyFill="1" applyBorder="1" applyAlignment="1">
      <alignment horizontal="center"/>
    </xf>
    <xf numFmtId="0" fontId="5" fillId="0" borderId="2" xfId="0" applyFont="1" applyBorder="1"/>
    <xf numFmtId="0" fontId="5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3" fontId="5" fillId="0" borderId="19" xfId="0" applyNumberFormat="1" applyFont="1" applyBorder="1" applyAlignment="1">
      <alignment horizontal="center"/>
    </xf>
    <xf numFmtId="1" fontId="5" fillId="0" borderId="19" xfId="0" applyNumberFormat="1" applyFont="1" applyFill="1" applyBorder="1" applyAlignment="1">
      <alignment horizontal="center"/>
    </xf>
    <xf numFmtId="3" fontId="5" fillId="0" borderId="19" xfId="0" applyNumberFormat="1" applyFont="1" applyFill="1" applyBorder="1" applyAlignment="1">
      <alignment horizontal="center"/>
    </xf>
    <xf numFmtId="0" fontId="5" fillId="0" borderId="19" xfId="0" applyFont="1" applyBorder="1" applyAlignment="1">
      <alignment horizontal="center"/>
    </xf>
    <xf numFmtId="0" fontId="5" fillId="0" borderId="19" xfId="0" applyFont="1" applyBorder="1" applyAlignment="1">
      <alignment horizontal="center" vertical="center"/>
    </xf>
    <xf numFmtId="165" fontId="5" fillId="0" borderId="2" xfId="0" applyNumberFormat="1" applyFont="1" applyBorder="1" applyAlignment="1">
      <alignment horizontal="center" vertical="center"/>
    </xf>
    <xf numFmtId="0" fontId="7" fillId="0" borderId="0" xfId="0" applyFont="1"/>
    <xf numFmtId="165" fontId="7" fillId="0" borderId="0" xfId="0" applyNumberFormat="1" applyFont="1"/>
    <xf numFmtId="3" fontId="7" fillId="0" borderId="0" xfId="0" applyNumberFormat="1" applyFont="1" applyAlignment="1">
      <alignment horizontal="right"/>
    </xf>
    <xf numFmtId="3" fontId="7" fillId="0" borderId="0" xfId="0" applyNumberFormat="1" applyFont="1"/>
    <xf numFmtId="2" fontId="7" fillId="0" borderId="0" xfId="0" applyNumberFormat="1" applyFont="1" applyAlignment="1">
      <alignment horizontal="center"/>
    </xf>
    <xf numFmtId="4" fontId="7" fillId="0" borderId="0" xfId="0" applyNumberFormat="1" applyFont="1"/>
    <xf numFmtId="0" fontId="7" fillId="0" borderId="0" xfId="0" applyFont="1" applyAlignment="1">
      <alignment horizontal="right"/>
    </xf>
    <xf numFmtId="0" fontId="5" fillId="0" borderId="0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8" fillId="0" borderId="0" xfId="0" applyFont="1"/>
    <xf numFmtId="0" fontId="9" fillId="0" borderId="0" xfId="0" applyFont="1"/>
    <xf numFmtId="165" fontId="9" fillId="0" borderId="0" xfId="0" applyNumberFormat="1" applyFont="1"/>
    <xf numFmtId="3" fontId="9" fillId="0" borderId="0" xfId="0" applyNumberFormat="1" applyFont="1" applyAlignment="1">
      <alignment horizontal="right"/>
    </xf>
    <xf numFmtId="3" fontId="9" fillId="0" borderId="0" xfId="0" applyNumberFormat="1" applyFont="1"/>
    <xf numFmtId="2" fontId="9" fillId="0" borderId="0" xfId="0" applyNumberFormat="1" applyFont="1" applyAlignment="1">
      <alignment horizontal="center"/>
    </xf>
    <xf numFmtId="4" fontId="9" fillId="0" borderId="0" xfId="0" applyNumberFormat="1" applyFont="1"/>
    <xf numFmtId="0" fontId="9" fillId="0" borderId="0" xfId="0" applyFont="1" applyAlignment="1">
      <alignment horizontal="right"/>
    </xf>
    <xf numFmtId="0" fontId="7" fillId="0" borderId="1" xfId="0" applyFont="1" applyBorder="1"/>
    <xf numFmtId="0" fontId="7" fillId="0" borderId="4" xfId="0" applyFont="1" applyBorder="1"/>
    <xf numFmtId="3" fontId="5" fillId="0" borderId="19" xfId="0" applyNumberFormat="1" applyFont="1" applyBorder="1" applyAlignment="1">
      <alignment horizontal="center" vertical="center"/>
    </xf>
    <xf numFmtId="0" fontId="7" fillId="2" borderId="11" xfId="0" applyFont="1" applyFill="1" applyBorder="1" applyAlignment="1">
      <alignment horizontal="right"/>
    </xf>
    <xf numFmtId="0" fontId="7" fillId="2" borderId="16" xfId="0" applyFont="1" applyFill="1" applyBorder="1" applyAlignment="1">
      <alignment horizontal="left"/>
    </xf>
    <xf numFmtId="0" fontId="7" fillId="2" borderId="5" xfId="0" applyFont="1" applyFill="1" applyBorder="1" applyAlignment="1">
      <alignment horizontal="left"/>
    </xf>
    <xf numFmtId="0" fontId="7" fillId="2" borderId="3" xfId="0" applyFont="1" applyFill="1" applyBorder="1" applyAlignment="1">
      <alignment horizontal="left"/>
    </xf>
    <xf numFmtId="0" fontId="7" fillId="2" borderId="3" xfId="0" applyFont="1" applyFill="1" applyBorder="1"/>
    <xf numFmtId="3" fontId="7" fillId="2" borderId="11" xfId="0" applyNumberFormat="1" applyFont="1" applyFill="1" applyBorder="1"/>
    <xf numFmtId="164" fontId="7" fillId="2" borderId="11" xfId="0" applyNumberFormat="1" applyFont="1" applyFill="1" applyBorder="1"/>
    <xf numFmtId="4" fontId="11" fillId="2" borderId="16" xfId="6" applyNumberFormat="1" applyFont="1" applyFill="1" applyBorder="1" applyAlignment="1">
      <alignment vertical="center"/>
    </xf>
    <xf numFmtId="0" fontId="7" fillId="0" borderId="11" xfId="0" applyFont="1" applyBorder="1"/>
    <xf numFmtId="0" fontId="7" fillId="0" borderId="11" xfId="0" applyFont="1" applyBorder="1" applyAlignment="1">
      <alignment horizontal="left"/>
    </xf>
    <xf numFmtId="0" fontId="7" fillId="0" borderId="3" xfId="0" applyFont="1" applyBorder="1"/>
    <xf numFmtId="3" fontId="7" fillId="0" borderId="11" xfId="0" applyNumberFormat="1" applyFont="1" applyBorder="1"/>
    <xf numFmtId="164" fontId="7" fillId="0" borderId="11" xfId="0" applyNumberFormat="1" applyFont="1" applyBorder="1"/>
    <xf numFmtId="4" fontId="12" fillId="0" borderId="16" xfId="1" applyNumberFormat="1" applyFont="1" applyFill="1" applyBorder="1" applyAlignment="1"/>
    <xf numFmtId="0" fontId="7" fillId="2" borderId="11" xfId="0" applyFont="1" applyFill="1" applyBorder="1"/>
    <xf numFmtId="0" fontId="7" fillId="2" borderId="16" xfId="0" applyFont="1" applyFill="1" applyBorder="1" applyAlignment="1"/>
    <xf numFmtId="0" fontId="7" fillId="2" borderId="5" xfId="0" applyFont="1" applyFill="1" applyBorder="1" applyAlignment="1"/>
    <xf numFmtId="0" fontId="7" fillId="2" borderId="11" xfId="0" applyFont="1" applyFill="1" applyBorder="1" applyAlignment="1">
      <alignment horizontal="left"/>
    </xf>
    <xf numFmtId="164" fontId="13" fillId="2" borderId="11" xfId="0" applyNumberFormat="1" applyFont="1" applyFill="1" applyBorder="1"/>
    <xf numFmtId="0" fontId="7" fillId="0" borderId="11" xfId="0" applyFont="1" applyFill="1" applyBorder="1"/>
    <xf numFmtId="0" fontId="7" fillId="0" borderId="16" xfId="0" applyFont="1" applyFill="1" applyBorder="1" applyAlignment="1">
      <alignment horizontal="left"/>
    </xf>
    <xf numFmtId="0" fontId="7" fillId="0" borderId="5" xfId="0" applyFont="1" applyFill="1" applyBorder="1" applyAlignment="1">
      <alignment horizontal="left"/>
    </xf>
    <xf numFmtId="0" fontId="7" fillId="0" borderId="11" xfId="0" applyFont="1" applyFill="1" applyBorder="1" applyAlignment="1">
      <alignment horizontal="left"/>
    </xf>
    <xf numFmtId="0" fontId="7" fillId="0" borderId="3" xfId="0" applyFont="1" applyFill="1" applyBorder="1"/>
    <xf numFmtId="3" fontId="7" fillId="0" borderId="11" xfId="0" applyNumberFormat="1" applyFont="1" applyFill="1" applyBorder="1"/>
    <xf numFmtId="164" fontId="7" fillId="0" borderId="11" xfId="0" applyNumberFormat="1" applyFont="1" applyFill="1" applyBorder="1"/>
    <xf numFmtId="3" fontId="7" fillId="2" borderId="11" xfId="0" quotePrefix="1" applyNumberFormat="1" applyFont="1" applyFill="1" applyBorder="1" applyAlignment="1">
      <alignment horizontal="right"/>
    </xf>
    <xf numFmtId="0" fontId="7" fillId="2" borderId="11" xfId="0" applyFont="1" applyFill="1" applyBorder="1" applyAlignment="1">
      <alignment horizontal="center"/>
    </xf>
    <xf numFmtId="0" fontId="7" fillId="2" borderId="11" xfId="0" quotePrefix="1" applyFont="1" applyFill="1" applyBorder="1" applyAlignment="1">
      <alignment horizontal="right"/>
    </xf>
    <xf numFmtId="0" fontId="11" fillId="2" borderId="16" xfId="6" applyNumberFormat="1" applyFont="1" applyFill="1" applyBorder="1" applyAlignment="1">
      <alignment vertical="center"/>
    </xf>
    <xf numFmtId="0" fontId="7" fillId="2" borderId="16" xfId="0" quotePrefix="1" applyFont="1" applyFill="1" applyBorder="1" applyAlignment="1">
      <alignment horizontal="left"/>
    </xf>
    <xf numFmtId="0" fontId="7" fillId="0" borderId="11" xfId="0" applyFont="1" applyBorder="1" applyAlignment="1">
      <alignment horizontal="right"/>
    </xf>
    <xf numFmtId="164" fontId="13" fillId="0" borderId="11" xfId="0" applyNumberFormat="1" applyFont="1" applyBorder="1"/>
    <xf numFmtId="0" fontId="7" fillId="0" borderId="16" xfId="0" quotePrefix="1" applyFont="1" applyFill="1" applyBorder="1" applyAlignment="1">
      <alignment horizontal="left"/>
    </xf>
    <xf numFmtId="0" fontId="7" fillId="0" borderId="5" xfId="0" quotePrefix="1" applyFont="1" applyFill="1" applyBorder="1" applyAlignment="1">
      <alignment horizontal="left"/>
    </xf>
    <xf numFmtId="0" fontId="7" fillId="0" borderId="16" xfId="0" quotePrefix="1" applyFont="1" applyBorder="1" applyAlignment="1">
      <alignment horizontal="left"/>
    </xf>
    <xf numFmtId="0" fontId="7" fillId="0" borderId="5" xfId="0" applyFont="1" applyBorder="1" applyAlignment="1">
      <alignment horizontal="left"/>
    </xf>
    <xf numFmtId="0" fontId="7" fillId="0" borderId="16" xfId="0" applyFont="1" applyBorder="1" applyAlignment="1">
      <alignment horizontal="left"/>
    </xf>
    <xf numFmtId="0" fontId="7" fillId="0" borderId="10" xfId="0" applyFont="1" applyBorder="1"/>
    <xf numFmtId="0" fontId="7" fillId="0" borderId="10" xfId="0" applyFont="1" applyBorder="1" applyAlignment="1">
      <alignment horizontal="left"/>
    </xf>
    <xf numFmtId="3" fontId="7" fillId="0" borderId="10" xfId="0" applyNumberFormat="1" applyFont="1" applyBorder="1"/>
    <xf numFmtId="164" fontId="7" fillId="0" borderId="10" xfId="0" applyNumberFormat="1" applyFont="1" applyBorder="1"/>
    <xf numFmtId="4" fontId="11" fillId="2" borderId="10" xfId="6" applyNumberFormat="1" applyFont="1" applyFill="1" applyBorder="1" applyAlignment="1">
      <alignment vertical="center"/>
    </xf>
    <xf numFmtId="0" fontId="14" fillId="2" borderId="11" xfId="0" applyFont="1" applyFill="1" applyBorder="1" applyAlignment="1">
      <alignment horizontal="right"/>
    </xf>
    <xf numFmtId="0" fontId="14" fillId="2" borderId="11" xfId="0" applyFont="1" applyFill="1" applyBorder="1" applyAlignment="1">
      <alignment horizontal="left"/>
    </xf>
    <xf numFmtId="0" fontId="14" fillId="2" borderId="3" xfId="0" applyFont="1" applyFill="1" applyBorder="1"/>
    <xf numFmtId="3" fontId="14" fillId="2" borderId="11" xfId="0" applyNumberFormat="1" applyFont="1" applyFill="1" applyBorder="1"/>
    <xf numFmtId="164" fontId="14" fillId="2" borderId="11" xfId="0" applyNumberFormat="1" applyFont="1" applyFill="1" applyBorder="1"/>
    <xf numFmtId="0" fontId="14" fillId="0" borderId="11" xfId="0" quotePrefix="1" applyFont="1" applyBorder="1" applyAlignment="1">
      <alignment horizontal="right"/>
    </xf>
    <xf numFmtId="0" fontId="14" fillId="0" borderId="11" xfId="0" applyFont="1" applyBorder="1" applyAlignment="1">
      <alignment horizontal="left"/>
    </xf>
    <xf numFmtId="0" fontId="14" fillId="0" borderId="3" xfId="0" applyFont="1" applyBorder="1"/>
    <xf numFmtId="3" fontId="14" fillId="0" borderId="11" xfId="0" applyNumberFormat="1" applyFont="1" applyBorder="1"/>
    <xf numFmtId="164" fontId="14" fillId="0" borderId="11" xfId="0" applyNumberFormat="1" applyFont="1" applyBorder="1"/>
    <xf numFmtId="164" fontId="13" fillId="0" borderId="11" xfId="0" applyNumberFormat="1" applyFont="1" applyFill="1" applyBorder="1"/>
    <xf numFmtId="0" fontId="15" fillId="0" borderId="16" xfId="0" applyFont="1" applyBorder="1" applyAlignment="1">
      <alignment horizontal="left"/>
    </xf>
    <xf numFmtId="0" fontId="7" fillId="0" borderId="11" xfId="0" quotePrefix="1" applyFont="1" applyBorder="1" applyAlignment="1">
      <alignment horizontal="right"/>
    </xf>
    <xf numFmtId="0" fontId="7" fillId="0" borderId="0" xfId="0" applyFont="1" applyBorder="1" applyAlignment="1">
      <alignment horizontal="left"/>
    </xf>
    <xf numFmtId="0" fontId="16" fillId="0" borderId="11" xfId="0" applyFont="1" applyBorder="1" applyAlignment="1">
      <alignment horizontal="right"/>
    </xf>
    <xf numFmtId="0" fontId="16" fillId="0" borderId="11" xfId="0" quotePrefix="1" applyFont="1" applyBorder="1" applyAlignment="1">
      <alignment horizontal="right"/>
    </xf>
    <xf numFmtId="0" fontId="16" fillId="0" borderId="3" xfId="0" applyFont="1" applyBorder="1"/>
    <xf numFmtId="3" fontId="16" fillId="0" borderId="11" xfId="0" applyNumberFormat="1" applyFont="1" applyBorder="1"/>
    <xf numFmtId="164" fontId="17" fillId="0" borderId="11" xfId="0" applyNumberFormat="1" applyFont="1" applyBorder="1"/>
    <xf numFmtId="3" fontId="7" fillId="0" borderId="11" xfId="0" applyNumberFormat="1" applyFont="1" applyBorder="1" applyAlignment="1">
      <alignment horizontal="right"/>
    </xf>
    <xf numFmtId="0" fontId="16" fillId="0" borderId="11" xfId="0" applyFont="1" applyBorder="1" applyAlignment="1">
      <alignment horizontal="center"/>
    </xf>
    <xf numFmtId="164" fontId="7" fillId="0" borderId="11" xfId="5" applyNumberFormat="1" applyFont="1" applyBorder="1"/>
    <xf numFmtId="0" fontId="7" fillId="0" borderId="11" xfId="0" quotePrefix="1" applyFont="1" applyBorder="1"/>
    <xf numFmtId="3" fontId="7" fillId="0" borderId="11" xfId="5" applyNumberFormat="1" applyFont="1" applyBorder="1"/>
    <xf numFmtId="0" fontId="7" fillId="0" borderId="3" xfId="0" applyFont="1" applyBorder="1" applyAlignment="1">
      <alignment horizontal="left"/>
    </xf>
    <xf numFmtId="164" fontId="7" fillId="3" borderId="11" xfId="0" applyNumberFormat="1" applyFont="1" applyFill="1" applyBorder="1"/>
    <xf numFmtId="0" fontId="13" fillId="0" borderId="16" xfId="0" applyFont="1" applyBorder="1" applyAlignment="1">
      <alignment horizontal="left"/>
    </xf>
    <xf numFmtId="0" fontId="7" fillId="0" borderId="5" xfId="0" applyFont="1" applyBorder="1"/>
    <xf numFmtId="0" fontId="7" fillId="0" borderId="16" xfId="0" applyFont="1" applyBorder="1" applyAlignment="1">
      <alignment horizontal="right"/>
    </xf>
    <xf numFmtId="0" fontId="7" fillId="0" borderId="0" xfId="0" applyFont="1" applyBorder="1" applyAlignment="1"/>
    <xf numFmtId="4" fontId="5" fillId="0" borderId="0" xfId="0" applyNumberFormat="1" applyFont="1"/>
    <xf numFmtId="0" fontId="7" fillId="0" borderId="0" xfId="0" applyFont="1" applyBorder="1"/>
    <xf numFmtId="0" fontId="18" fillId="0" borderId="0" xfId="0" applyFont="1" applyBorder="1" applyAlignment="1"/>
    <xf numFmtId="4" fontId="18" fillId="0" borderId="0" xfId="0" applyNumberFormat="1" applyFont="1"/>
    <xf numFmtId="0" fontId="5" fillId="0" borderId="0" xfId="0" applyFont="1" applyBorder="1" applyAlignment="1"/>
    <xf numFmtId="0" fontId="7" fillId="2" borderId="10" xfId="0" applyFont="1" applyFill="1" applyBorder="1" applyAlignment="1">
      <alignment horizontal="right"/>
    </xf>
    <xf numFmtId="0" fontId="7" fillId="2" borderId="10" xfId="0" applyFont="1" applyFill="1" applyBorder="1" applyAlignment="1">
      <alignment horizontal="left"/>
    </xf>
    <xf numFmtId="0" fontId="7" fillId="2" borderId="10" xfId="0" applyFont="1" applyFill="1" applyBorder="1"/>
    <xf numFmtId="3" fontId="7" fillId="2" borderId="10" xfId="0" applyNumberFormat="1" applyFont="1" applyFill="1" applyBorder="1"/>
    <xf numFmtId="164" fontId="13" fillId="2" borderId="10" xfId="0" applyNumberFormat="1" applyFont="1" applyFill="1" applyBorder="1"/>
    <xf numFmtId="0" fontId="7" fillId="2" borderId="0" xfId="0" applyFont="1" applyFill="1" applyBorder="1" applyAlignment="1">
      <alignment horizontal="right"/>
    </xf>
    <xf numFmtId="0" fontId="7" fillId="2" borderId="0" xfId="0" applyFont="1" applyFill="1" applyBorder="1" applyAlignment="1">
      <alignment horizontal="left"/>
    </xf>
    <xf numFmtId="0" fontId="7" fillId="2" borderId="0" xfId="0" applyFont="1" applyFill="1" applyBorder="1"/>
    <xf numFmtId="3" fontId="7" fillId="2" borderId="0" xfId="0" applyNumberFormat="1" applyFont="1" applyFill="1" applyBorder="1"/>
    <xf numFmtId="164" fontId="13" fillId="2" borderId="0" xfId="0" applyNumberFormat="1" applyFont="1" applyFill="1" applyBorder="1"/>
    <xf numFmtId="4" fontId="11" fillId="2" borderId="0" xfId="6" applyNumberFormat="1" applyFont="1" applyFill="1" applyBorder="1" applyAlignment="1">
      <alignment vertical="center"/>
    </xf>
    <xf numFmtId="0" fontId="7" fillId="0" borderId="10" xfId="0" applyFont="1" applyBorder="1" applyAlignment="1">
      <alignment horizontal="right"/>
    </xf>
    <xf numFmtId="164" fontId="7" fillId="0" borderId="10" xfId="0" applyNumberFormat="1" applyFont="1" applyFill="1" applyBorder="1"/>
    <xf numFmtId="0" fontId="7" fillId="0" borderId="0" xfId="0" applyFont="1" applyBorder="1" applyAlignment="1">
      <alignment horizontal="right"/>
    </xf>
    <xf numFmtId="3" fontId="7" fillId="0" borderId="0" xfId="0" applyNumberFormat="1" applyFont="1" applyBorder="1"/>
    <xf numFmtId="164" fontId="7" fillId="0" borderId="0" xfId="0" applyNumberFormat="1" applyFont="1" applyFill="1" applyBorder="1"/>
    <xf numFmtId="164" fontId="7" fillId="0" borderId="0" xfId="0" applyNumberFormat="1" applyFont="1" applyBorder="1"/>
    <xf numFmtId="0" fontId="19" fillId="0" borderId="0" xfId="0" applyFont="1"/>
    <xf numFmtId="0" fontId="5" fillId="0" borderId="6" xfId="0" applyFont="1" applyBorder="1"/>
    <xf numFmtId="0" fontId="5" fillId="0" borderId="6" xfId="0" applyFont="1" applyBorder="1" applyAlignment="1">
      <alignment horizontal="center"/>
    </xf>
    <xf numFmtId="0" fontId="5" fillId="0" borderId="6" xfId="0" applyFont="1" applyBorder="1" applyAlignment="1">
      <alignment horizontal="center" vertical="center"/>
    </xf>
    <xf numFmtId="0" fontId="5" fillId="0" borderId="11" xfId="0" applyFont="1" applyBorder="1"/>
    <xf numFmtId="0" fontId="6" fillId="0" borderId="11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20" fillId="0" borderId="11" xfId="0" applyFont="1" applyBorder="1" applyAlignment="1">
      <alignment horizontal="left" vertical="center" wrapText="1"/>
    </xf>
    <xf numFmtId="3" fontId="5" fillId="0" borderId="11" xfId="0" applyNumberFormat="1" applyFont="1" applyFill="1" applyBorder="1"/>
    <xf numFmtId="3" fontId="5" fillId="0" borderId="11" xfId="0" applyNumberFormat="1" applyFont="1" applyBorder="1"/>
    <xf numFmtId="0" fontId="5" fillId="0" borderId="22" xfId="0" applyFont="1" applyBorder="1"/>
    <xf numFmtId="49" fontId="5" fillId="0" borderId="11" xfId="0" applyNumberFormat="1" applyFont="1" applyBorder="1"/>
    <xf numFmtId="0" fontId="20" fillId="0" borderId="11" xfId="0" applyFont="1" applyFill="1" applyBorder="1" applyAlignment="1">
      <alignment horizontal="left" vertical="center" wrapText="1"/>
    </xf>
    <xf numFmtId="0" fontId="5" fillId="0" borderId="22" xfId="0" applyFont="1" applyBorder="1" applyAlignment="1">
      <alignment horizontal="left"/>
    </xf>
    <xf numFmtId="0" fontId="21" fillId="0" borderId="11" xfId="0" applyFont="1" applyFill="1" applyBorder="1" applyAlignment="1">
      <alignment horizontal="left" vertical="center" wrapText="1"/>
    </xf>
    <xf numFmtId="0" fontId="5" fillId="0" borderId="11" xfId="0" applyFont="1" applyBorder="1" applyAlignment="1">
      <alignment horizontal="left"/>
    </xf>
    <xf numFmtId="3" fontId="5" fillId="0" borderId="1" xfId="0" applyNumberFormat="1" applyFont="1" applyBorder="1"/>
    <xf numFmtId="49" fontId="5" fillId="0" borderId="1" xfId="0" applyNumberFormat="1" applyFont="1" applyBorder="1"/>
    <xf numFmtId="0" fontId="5" fillId="0" borderId="24" xfId="0" applyFont="1" applyBorder="1"/>
    <xf numFmtId="0" fontId="5" fillId="0" borderId="0" xfId="0" applyFont="1"/>
    <xf numFmtId="49" fontId="5" fillId="0" borderId="0" xfId="0" applyNumberFormat="1" applyFont="1"/>
    <xf numFmtId="0" fontId="5" fillId="0" borderId="0" xfId="0" applyFont="1" applyBorder="1" applyAlignment="1">
      <alignment horizontal="left"/>
    </xf>
    <xf numFmtId="0" fontId="2" fillId="0" borderId="0" xfId="0" applyFont="1" applyAlignment="1"/>
    <xf numFmtId="0" fontId="10" fillId="0" borderId="0" xfId="0" applyFont="1" applyAlignment="1"/>
    <xf numFmtId="0" fontId="5" fillId="0" borderId="2" xfId="0" applyFont="1" applyBorder="1" applyAlignment="1">
      <alignment horizontal="left"/>
    </xf>
    <xf numFmtId="3" fontId="5" fillId="0" borderId="11" xfId="0" applyNumberFormat="1" applyFont="1" applyBorder="1" applyAlignment="1">
      <alignment horizontal="center"/>
    </xf>
    <xf numFmtId="0" fontId="5" fillId="0" borderId="6" xfId="0" applyFont="1" applyBorder="1" applyAlignment="1">
      <alignment horizontal="left" vertical="center"/>
    </xf>
    <xf numFmtId="0" fontId="5" fillId="0" borderId="25" xfId="0" applyFont="1" applyBorder="1" applyAlignment="1">
      <alignment horizontal="left"/>
    </xf>
    <xf numFmtId="0" fontId="21" fillId="0" borderId="1" xfId="0" applyFont="1" applyFill="1" applyBorder="1" applyAlignment="1">
      <alignment horizontal="left" vertical="center" wrapText="1"/>
    </xf>
    <xf numFmtId="3" fontId="5" fillId="0" borderId="1" xfId="0" applyNumberFormat="1" applyFont="1" applyFill="1" applyBorder="1"/>
    <xf numFmtId="0" fontId="5" fillId="0" borderId="10" xfId="0" applyFont="1" applyBorder="1"/>
    <xf numFmtId="0" fontId="21" fillId="0" borderId="10" xfId="0" applyFont="1" applyFill="1" applyBorder="1" applyAlignment="1">
      <alignment horizontal="left" vertical="center" wrapText="1"/>
    </xf>
    <xf numFmtId="0" fontId="5" fillId="0" borderId="10" xfId="0" applyFont="1" applyBorder="1" applyAlignment="1">
      <alignment horizontal="center"/>
    </xf>
    <xf numFmtId="3" fontId="5" fillId="0" borderId="10" xfId="0" applyNumberFormat="1" applyFont="1" applyFill="1" applyBorder="1"/>
    <xf numFmtId="3" fontId="5" fillId="0" borderId="10" xfId="0" applyNumberFormat="1" applyFont="1" applyBorder="1"/>
    <xf numFmtId="49" fontId="5" fillId="0" borderId="10" xfId="0" applyNumberFormat="1" applyFont="1" applyBorder="1"/>
    <xf numFmtId="0" fontId="5" fillId="0" borderId="0" xfId="0" applyFont="1" applyBorder="1"/>
    <xf numFmtId="0" fontId="21" fillId="0" borderId="0" xfId="0" applyFont="1" applyFill="1" applyBorder="1" applyAlignment="1">
      <alignment horizontal="left" vertical="center" wrapText="1"/>
    </xf>
    <xf numFmtId="0" fontId="5" fillId="0" borderId="0" xfId="0" applyFont="1" applyBorder="1" applyAlignment="1">
      <alignment horizontal="center"/>
    </xf>
    <xf numFmtId="3" fontId="5" fillId="0" borderId="0" xfId="0" applyNumberFormat="1" applyFont="1" applyFill="1" applyBorder="1"/>
    <xf numFmtId="3" fontId="5" fillId="0" borderId="0" xfId="0" applyNumberFormat="1" applyFont="1" applyBorder="1"/>
    <xf numFmtId="49" fontId="5" fillId="0" borderId="0" xfId="0" applyNumberFormat="1" applyFont="1" applyBorder="1"/>
    <xf numFmtId="0" fontId="5" fillId="0" borderId="17" xfId="0" applyFont="1" applyBorder="1"/>
    <xf numFmtId="0" fontId="21" fillId="0" borderId="17" xfId="0" applyFont="1" applyFill="1" applyBorder="1" applyAlignment="1">
      <alignment horizontal="left" vertical="center" wrapText="1"/>
    </xf>
    <xf numFmtId="0" fontId="5" fillId="0" borderId="17" xfId="0" applyFont="1" applyBorder="1" applyAlignment="1">
      <alignment horizontal="center"/>
    </xf>
    <xf numFmtId="3" fontId="5" fillId="0" borderId="17" xfId="0" applyNumberFormat="1" applyFont="1" applyFill="1" applyBorder="1"/>
    <xf numFmtId="3" fontId="5" fillId="0" borderId="17" xfId="0" applyNumberFormat="1" applyFont="1" applyBorder="1"/>
    <xf numFmtId="49" fontId="5" fillId="0" borderId="17" xfId="0" applyNumberFormat="1" applyFont="1" applyBorder="1"/>
    <xf numFmtId="0" fontId="20" fillId="0" borderId="6" xfId="0" applyFont="1" applyFill="1" applyBorder="1" applyAlignment="1">
      <alignment horizontal="left" vertical="center" wrapText="1"/>
    </xf>
    <xf numFmtId="3" fontId="5" fillId="0" borderId="6" xfId="0" applyNumberFormat="1" applyFont="1" applyFill="1" applyBorder="1"/>
    <xf numFmtId="3" fontId="5" fillId="0" borderId="6" xfId="0" applyNumberFormat="1" applyFont="1" applyBorder="1"/>
    <xf numFmtId="49" fontId="5" fillId="0" borderId="6" xfId="0" applyNumberFormat="1" applyFont="1" applyBorder="1"/>
    <xf numFmtId="0" fontId="5" fillId="0" borderId="26" xfId="0" applyFont="1" applyBorder="1"/>
    <xf numFmtId="0" fontId="5" fillId="0" borderId="11" xfId="0" applyFont="1" applyBorder="1" applyAlignment="1">
      <alignment horizontal="left" wrapText="1"/>
    </xf>
    <xf numFmtId="0" fontId="5" fillId="0" borderId="11" xfId="0" applyFont="1" applyBorder="1" applyAlignment="1">
      <alignment horizontal="center" wrapText="1"/>
    </xf>
    <xf numFmtId="49" fontId="5" fillId="0" borderId="11" xfId="0" applyNumberFormat="1" applyFont="1" applyBorder="1" applyAlignment="1">
      <alignment wrapText="1"/>
    </xf>
    <xf numFmtId="0" fontId="5" fillId="0" borderId="11" xfId="0" quotePrefix="1" applyFont="1" applyBorder="1" applyAlignment="1">
      <alignment horizontal="center"/>
    </xf>
    <xf numFmtId="0" fontId="5" fillId="0" borderId="11" xfId="0" applyFont="1" applyBorder="1" applyAlignment="1">
      <alignment wrapText="1"/>
    </xf>
    <xf numFmtId="2" fontId="7" fillId="0" borderId="11" xfId="0" applyNumberFormat="1" applyFont="1" applyBorder="1"/>
    <xf numFmtId="2" fontId="7" fillId="0" borderId="10" xfId="0" applyNumberFormat="1" applyFont="1" applyBorder="1"/>
    <xf numFmtId="2" fontId="7" fillId="0" borderId="0" xfId="0" applyNumberFormat="1" applyFont="1" applyBorder="1"/>
    <xf numFmtId="41" fontId="7" fillId="0" borderId="11" xfId="0" applyNumberFormat="1" applyFont="1" applyBorder="1"/>
    <xf numFmtId="0" fontId="5" fillId="0" borderId="11" xfId="0" applyFont="1" applyBorder="1" applyAlignment="1">
      <alignment horizontal="center"/>
    </xf>
    <xf numFmtId="3" fontId="0" fillId="0" borderId="0" xfId="0" applyNumberFormat="1"/>
    <xf numFmtId="0" fontId="15" fillId="0" borderId="11" xfId="0" applyFont="1" applyBorder="1" applyAlignment="1">
      <alignment horizontal="left"/>
    </xf>
    <xf numFmtId="0" fontId="7" fillId="0" borderId="11" xfId="0" applyFont="1" applyBorder="1" applyAlignment="1">
      <alignment horizontal="left"/>
    </xf>
    <xf numFmtId="0" fontId="7" fillId="0" borderId="16" xfId="0" applyFont="1" applyBorder="1" applyAlignment="1">
      <alignment horizontal="left"/>
    </xf>
    <xf numFmtId="0" fontId="16" fillId="0" borderId="11" xfId="0" applyFont="1" applyBorder="1" applyAlignment="1">
      <alignment horizontal="left"/>
    </xf>
    <xf numFmtId="0" fontId="16" fillId="0" borderId="16" xfId="0" applyFont="1" applyBorder="1" applyAlignment="1">
      <alignment horizontal="left"/>
    </xf>
    <xf numFmtId="0" fontId="5" fillId="0" borderId="16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14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15" fillId="0" borderId="11" xfId="0" applyFont="1" applyFill="1" applyBorder="1" applyAlignment="1">
      <alignment horizontal="left"/>
    </xf>
    <xf numFmtId="0" fontId="7" fillId="0" borderId="11" xfId="0" applyFont="1" applyFill="1" applyBorder="1" applyAlignment="1">
      <alignment horizontal="left"/>
    </xf>
    <xf numFmtId="0" fontId="7" fillId="0" borderId="16" xfId="0" applyFont="1" applyFill="1" applyBorder="1" applyAlignment="1">
      <alignment horizontal="left"/>
    </xf>
    <xf numFmtId="0" fontId="15" fillId="0" borderId="16" xfId="0" applyFont="1" applyFill="1" applyBorder="1" applyAlignment="1">
      <alignment horizontal="center"/>
    </xf>
    <xf numFmtId="0" fontId="15" fillId="0" borderId="5" xfId="0" applyFont="1" applyFill="1" applyBorder="1" applyAlignment="1">
      <alignment horizontal="center"/>
    </xf>
    <xf numFmtId="0" fontId="15" fillId="0" borderId="3" xfId="0" applyFont="1" applyFill="1" applyBorder="1" applyAlignment="1">
      <alignment horizont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7" fillId="0" borderId="16" xfId="0" quotePrefix="1" applyFont="1" applyBorder="1" applyAlignment="1">
      <alignment horizontal="left"/>
    </xf>
    <xf numFmtId="0" fontId="7" fillId="0" borderId="5" xfId="0" applyFont="1" applyBorder="1" applyAlignment="1">
      <alignment horizontal="left"/>
    </xf>
    <xf numFmtId="0" fontId="16" fillId="0" borderId="5" xfId="0" applyFont="1" applyBorder="1" applyAlignment="1">
      <alignment horizontal="left"/>
    </xf>
    <xf numFmtId="0" fontId="15" fillId="0" borderId="11" xfId="0" applyFont="1" applyFill="1" applyBorder="1" applyAlignment="1"/>
    <xf numFmtId="0" fontId="7" fillId="0" borderId="11" xfId="0" applyFont="1" applyFill="1" applyBorder="1" applyAlignment="1"/>
    <xf numFmtId="0" fontId="7" fillId="0" borderId="16" xfId="0" applyFont="1" applyFill="1" applyBorder="1" applyAlignment="1"/>
    <xf numFmtId="0" fontId="15" fillId="0" borderId="16" xfId="0" applyFont="1" applyBorder="1" applyAlignment="1">
      <alignment horizontal="left"/>
    </xf>
    <xf numFmtId="0" fontId="16" fillId="0" borderId="5" xfId="0" quotePrefix="1" applyFont="1" applyBorder="1" applyAlignment="1">
      <alignment horizontal="left"/>
    </xf>
    <xf numFmtId="0" fontId="7" fillId="0" borderId="11" xfId="0" quotePrefix="1" applyFont="1" applyBorder="1" applyAlignment="1">
      <alignment horizontal="left"/>
    </xf>
    <xf numFmtId="0" fontId="16" fillId="0" borderId="11" xfId="0" quotePrefix="1" applyFont="1" applyBorder="1" applyAlignment="1">
      <alignment horizontal="left"/>
    </xf>
    <xf numFmtId="0" fontId="16" fillId="0" borderId="16" xfId="0" quotePrefix="1" applyFont="1" applyBorder="1" applyAlignment="1">
      <alignment horizontal="left"/>
    </xf>
    <xf numFmtId="0" fontId="14" fillId="0" borderId="16" xfId="0" applyFont="1" applyBorder="1" applyAlignment="1">
      <alignment horizontal="left"/>
    </xf>
    <xf numFmtId="0" fontId="14" fillId="0" borderId="5" xfId="0" applyFont="1" applyBorder="1" applyAlignment="1">
      <alignment horizontal="left"/>
    </xf>
    <xf numFmtId="0" fontId="8" fillId="0" borderId="0" xfId="0" applyFont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7" fillId="0" borderId="16" xfId="0" quotePrefix="1" applyFont="1" applyFill="1" applyBorder="1" applyAlignment="1">
      <alignment horizontal="left"/>
    </xf>
    <xf numFmtId="0" fontId="7" fillId="0" borderId="5" xfId="0" quotePrefix="1" applyFont="1" applyFill="1" applyBorder="1" applyAlignment="1">
      <alignment horizontal="left"/>
    </xf>
    <xf numFmtId="0" fontId="14" fillId="2" borderId="16" xfId="0" applyFont="1" applyFill="1" applyBorder="1" applyAlignment="1">
      <alignment horizontal="left"/>
    </xf>
    <xf numFmtId="0" fontId="14" fillId="2" borderId="5" xfId="0" applyFont="1" applyFill="1" applyBorder="1" applyAlignment="1">
      <alignment horizontal="left"/>
    </xf>
    <xf numFmtId="0" fontId="19" fillId="0" borderId="0" xfId="0" applyFont="1" applyAlignment="1">
      <alignment horizontal="center"/>
    </xf>
    <xf numFmtId="0" fontId="5" fillId="0" borderId="6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9">
    <cellStyle name="Comma [0]" xfId="5" builtinId="6"/>
    <cellStyle name="Comma [0] 2" xfId="2"/>
    <cellStyle name="Comma [0] 3" xfId="7"/>
    <cellStyle name="Comma 2" xfId="3"/>
    <cellStyle name="Comma 3" xfId="8"/>
    <cellStyle name="Normal" xfId="0" builtinId="0"/>
    <cellStyle name="Normal 2" xfId="1"/>
    <cellStyle name="Normal 2 2 2" xfId="4"/>
    <cellStyle name="Normal 3" xfId="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381001</xdr:colOff>
      <xdr:row>194</xdr:row>
      <xdr:rowOff>38100</xdr:rowOff>
    </xdr:from>
    <xdr:to>
      <xdr:col>1</xdr:col>
      <xdr:colOff>1137709</xdr:colOff>
      <xdr:row>199</xdr:row>
      <xdr:rowOff>180975</xdr:rowOff>
    </xdr:to>
    <xdr:pic>
      <xdr:nvPicPr>
        <xdr:cNvPr id="2" name="Picture 1" descr="ttd pak nardi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1" y="37397267"/>
          <a:ext cx="1190625" cy="1285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809625</xdr:colOff>
      <xdr:row>57</xdr:row>
      <xdr:rowOff>104775</xdr:rowOff>
    </xdr:from>
    <xdr:to>
      <xdr:col>1</xdr:col>
      <xdr:colOff>2000250</xdr:colOff>
      <xdr:row>64</xdr:row>
      <xdr:rowOff>57150</xdr:rowOff>
    </xdr:to>
    <xdr:pic>
      <xdr:nvPicPr>
        <xdr:cNvPr id="2" name="Picture 1" descr="ttd pak nardi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8725" y="13935075"/>
          <a:ext cx="1190625" cy="1285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1"/>
  <sheetViews>
    <sheetView topLeftCell="A177" zoomScale="90" zoomScaleNormal="90" workbookViewId="0">
      <selection activeCell="O195" sqref="O195"/>
    </sheetView>
  </sheetViews>
  <sheetFormatPr defaultRowHeight="15" x14ac:dyDescent="0.25"/>
  <cols>
    <col min="1" max="1" width="6.5703125" customWidth="1"/>
    <col min="2" max="2" width="49.7109375" customWidth="1"/>
    <col min="3" max="3" width="2.140625" customWidth="1"/>
    <col min="4" max="4" width="6.42578125" hidden="1" customWidth="1"/>
    <col min="5" max="5" width="9.140625" hidden="1" customWidth="1"/>
    <col min="6" max="6" width="26.42578125" hidden="1" customWidth="1"/>
    <col min="7" max="7" width="5.140625" customWidth="1"/>
    <col min="8" max="8" width="6.28515625" customWidth="1"/>
    <col min="9" max="9" width="13.5703125" customWidth="1"/>
    <col min="10" max="10" width="7.7109375" customWidth="1"/>
    <col min="11" max="11" width="12.5703125" customWidth="1"/>
    <col min="12" max="12" width="13" customWidth="1"/>
    <col min="13" max="13" width="8.5703125" customWidth="1"/>
    <col min="14" max="14" width="6.5703125" customWidth="1"/>
    <col min="15" max="15" width="14.5703125" customWidth="1"/>
    <col min="16" max="16" width="11" customWidth="1"/>
    <col min="17" max="17" width="14.28515625" customWidth="1"/>
    <col min="18" max="18" width="14.140625" customWidth="1"/>
    <col min="20" max="20" width="13.5703125" bestFit="1" customWidth="1"/>
  </cols>
  <sheetData>
    <row r="1" spans="1:18" x14ac:dyDescent="0.25">
      <c r="A1" s="241" t="s">
        <v>203</v>
      </c>
      <c r="B1" s="241"/>
      <c r="C1" s="241"/>
      <c r="D1" s="241"/>
      <c r="E1" s="241"/>
      <c r="F1" s="241"/>
      <c r="G1" s="241"/>
      <c r="H1" s="241"/>
      <c r="I1" s="241"/>
      <c r="J1" s="241"/>
      <c r="K1" s="241"/>
      <c r="L1" s="241"/>
      <c r="M1" s="241"/>
      <c r="N1" s="241"/>
    </row>
    <row r="2" spans="1:18" x14ac:dyDescent="0.25">
      <c r="A2" s="241" t="s">
        <v>128</v>
      </c>
      <c r="B2" s="241"/>
      <c r="C2" s="241"/>
      <c r="D2" s="241"/>
      <c r="E2" s="241"/>
      <c r="F2" s="241"/>
      <c r="G2" s="241"/>
      <c r="H2" s="241"/>
      <c r="I2" s="241"/>
      <c r="J2" s="241"/>
      <c r="K2" s="241"/>
      <c r="L2" s="241"/>
      <c r="M2" s="241"/>
      <c r="N2" s="241"/>
    </row>
    <row r="3" spans="1:18" x14ac:dyDescent="0.25">
      <c r="A3" s="241" t="s">
        <v>302</v>
      </c>
      <c r="B3" s="241"/>
      <c r="C3" s="241"/>
      <c r="D3" s="241"/>
      <c r="E3" s="241"/>
      <c r="F3" s="241"/>
      <c r="G3" s="241"/>
      <c r="H3" s="241"/>
      <c r="I3" s="241"/>
      <c r="J3" s="241"/>
      <c r="K3" s="241"/>
      <c r="L3" s="241"/>
      <c r="M3" s="241"/>
      <c r="N3" s="241"/>
    </row>
    <row r="4" spans="1:18" x14ac:dyDescent="0.25">
      <c r="A4" s="29" t="s">
        <v>204</v>
      </c>
      <c r="B4" s="30"/>
      <c r="C4" s="30"/>
      <c r="D4" s="30"/>
      <c r="E4" s="30"/>
      <c r="F4" s="31"/>
      <c r="G4" s="32"/>
      <c r="H4" s="33"/>
      <c r="I4" s="34"/>
      <c r="J4" s="35"/>
      <c r="K4" s="35"/>
      <c r="L4" s="30"/>
      <c r="M4" s="36"/>
      <c r="N4" s="30"/>
    </row>
    <row r="5" spans="1:18" x14ac:dyDescent="0.25">
      <c r="A5" s="29" t="s">
        <v>205</v>
      </c>
      <c r="B5" s="30"/>
      <c r="C5" s="30"/>
      <c r="D5" s="30"/>
      <c r="E5" s="30"/>
      <c r="F5" s="31"/>
      <c r="G5" s="32"/>
      <c r="H5" s="33"/>
      <c r="I5" s="34"/>
      <c r="J5" s="35"/>
      <c r="K5" s="35"/>
      <c r="L5" s="30"/>
      <c r="M5" s="36"/>
      <c r="N5" s="30"/>
    </row>
    <row r="6" spans="1:18" x14ac:dyDescent="0.25">
      <c r="A6" s="29" t="s">
        <v>206</v>
      </c>
      <c r="B6" s="30"/>
      <c r="C6" s="30"/>
      <c r="D6" s="30"/>
      <c r="E6" s="30"/>
      <c r="F6" s="31"/>
      <c r="G6" s="32"/>
      <c r="H6" s="33"/>
      <c r="I6" s="34"/>
      <c r="J6" s="35"/>
      <c r="K6" s="35"/>
      <c r="L6" s="30"/>
      <c r="M6" s="36"/>
      <c r="N6" s="30"/>
    </row>
    <row r="7" spans="1:18" x14ac:dyDescent="0.25">
      <c r="A7" s="29" t="s">
        <v>207</v>
      </c>
      <c r="B7" s="30"/>
      <c r="C7" s="30"/>
      <c r="D7" s="30"/>
      <c r="E7" s="30"/>
      <c r="F7" s="31"/>
      <c r="G7" s="32"/>
      <c r="H7" s="33"/>
      <c r="I7" s="34"/>
      <c r="J7" s="35"/>
      <c r="K7" s="35"/>
      <c r="L7" s="30"/>
      <c r="M7" s="36"/>
      <c r="N7" s="30"/>
    </row>
    <row r="8" spans="1:18" x14ac:dyDescent="0.25">
      <c r="A8" s="29" t="s">
        <v>208</v>
      </c>
      <c r="B8" s="30"/>
      <c r="C8" s="30"/>
      <c r="D8" s="30"/>
      <c r="E8" s="30"/>
      <c r="F8" s="31"/>
      <c r="G8" s="32"/>
      <c r="H8" s="33"/>
      <c r="I8" s="34"/>
      <c r="J8" s="35"/>
      <c r="K8" s="35"/>
      <c r="L8" s="30"/>
      <c r="M8" s="36"/>
      <c r="N8" s="30"/>
    </row>
    <row r="10" spans="1:18" x14ac:dyDescent="0.25">
      <c r="A10" s="13" t="s">
        <v>0</v>
      </c>
      <c r="B10" s="218"/>
      <c r="C10" s="219"/>
      <c r="D10" s="219"/>
      <c r="E10" s="219"/>
      <c r="F10" s="220"/>
      <c r="G10" s="242"/>
      <c r="H10" s="13"/>
      <c r="I10" s="37"/>
      <c r="J10" s="37"/>
      <c r="K10" s="38"/>
      <c r="L10" s="208" t="s">
        <v>183</v>
      </c>
      <c r="M10" s="209"/>
      <c r="N10" s="208" t="s">
        <v>184</v>
      </c>
      <c r="O10" s="209"/>
      <c r="P10" s="204" t="s">
        <v>185</v>
      </c>
      <c r="Q10" s="205"/>
      <c r="R10" s="13"/>
    </row>
    <row r="11" spans="1:18" x14ac:dyDescent="0.25">
      <c r="A11" s="12" t="s">
        <v>211</v>
      </c>
      <c r="B11" s="210" t="s">
        <v>209</v>
      </c>
      <c r="C11" s="211"/>
      <c r="D11" s="211"/>
      <c r="E11" s="211"/>
      <c r="F11" s="221"/>
      <c r="G11" s="243"/>
      <c r="H11" s="12"/>
      <c r="I11" s="12" t="s">
        <v>210</v>
      </c>
      <c r="J11" s="19" t="s">
        <v>191</v>
      </c>
      <c r="K11" s="3" t="s">
        <v>182</v>
      </c>
      <c r="L11" s="206" t="s">
        <v>187</v>
      </c>
      <c r="M11" s="207"/>
      <c r="N11" s="206" t="s">
        <v>188</v>
      </c>
      <c r="O11" s="207"/>
      <c r="P11" s="4"/>
      <c r="Q11" s="5" t="s">
        <v>189</v>
      </c>
      <c r="R11" s="12"/>
    </row>
    <row r="12" spans="1:18" x14ac:dyDescent="0.25">
      <c r="A12" s="12"/>
      <c r="B12" s="210" t="s">
        <v>212</v>
      </c>
      <c r="C12" s="211"/>
      <c r="D12" s="211"/>
      <c r="E12" s="27"/>
      <c r="F12" s="28"/>
      <c r="G12" s="12" t="s">
        <v>214</v>
      </c>
      <c r="H12" s="12" t="s">
        <v>215</v>
      </c>
      <c r="I12" s="12" t="s">
        <v>190</v>
      </c>
      <c r="J12" s="19" t="s">
        <v>22</v>
      </c>
      <c r="K12" s="3" t="s">
        <v>186</v>
      </c>
      <c r="L12" s="6"/>
      <c r="M12" s="7" t="s">
        <v>191</v>
      </c>
      <c r="N12" s="8"/>
      <c r="O12" s="9" t="s">
        <v>192</v>
      </c>
      <c r="P12" s="10" t="s">
        <v>193</v>
      </c>
      <c r="Q12" s="11" t="s">
        <v>194</v>
      </c>
      <c r="R12" s="12" t="s">
        <v>195</v>
      </c>
    </row>
    <row r="13" spans="1:18" x14ac:dyDescent="0.25">
      <c r="A13" s="12"/>
      <c r="B13" s="210" t="s">
        <v>213</v>
      </c>
      <c r="C13" s="211"/>
      <c r="D13" s="211"/>
      <c r="E13" s="27"/>
      <c r="F13" s="28"/>
      <c r="G13" s="12"/>
      <c r="H13" s="12"/>
      <c r="I13" s="12" t="s">
        <v>196</v>
      </c>
      <c r="J13" s="19"/>
      <c r="K13" s="3" t="s">
        <v>190</v>
      </c>
      <c r="L13" s="3" t="s">
        <v>197</v>
      </c>
      <c r="M13" s="7" t="s">
        <v>198</v>
      </c>
      <c r="N13" s="9" t="s">
        <v>199</v>
      </c>
      <c r="O13" s="9" t="s">
        <v>196</v>
      </c>
      <c r="P13" s="10"/>
      <c r="Q13" s="11" t="s">
        <v>188</v>
      </c>
      <c r="R13" s="12"/>
    </row>
    <row r="14" spans="1:18" ht="15.75" thickBot="1" x14ac:dyDescent="0.3">
      <c r="A14" s="12"/>
      <c r="B14" s="222"/>
      <c r="C14" s="223"/>
      <c r="D14" s="223"/>
      <c r="E14" s="223"/>
      <c r="F14" s="224"/>
      <c r="G14" s="12"/>
      <c r="H14" s="12"/>
      <c r="I14" s="12"/>
      <c r="J14" s="19"/>
      <c r="K14" s="3" t="s">
        <v>196</v>
      </c>
      <c r="L14" s="6"/>
      <c r="M14" s="7"/>
      <c r="N14" s="8"/>
      <c r="O14" s="9" t="s">
        <v>200</v>
      </c>
      <c r="P14" s="11" t="s">
        <v>201</v>
      </c>
      <c r="Q14" s="11" t="s">
        <v>202</v>
      </c>
      <c r="R14" s="12"/>
    </row>
    <row r="15" spans="1:18" ht="15.75" thickTop="1" x14ac:dyDescent="0.25">
      <c r="A15" s="18">
        <v>1</v>
      </c>
      <c r="B15" s="225">
        <v>2</v>
      </c>
      <c r="C15" s="226"/>
      <c r="D15" s="226"/>
      <c r="E15" s="226"/>
      <c r="F15" s="227"/>
      <c r="G15" s="18">
        <v>3</v>
      </c>
      <c r="H15" s="18">
        <v>4</v>
      </c>
      <c r="I15" s="18">
        <v>5</v>
      </c>
      <c r="J15" s="39">
        <v>6</v>
      </c>
      <c r="K15" s="14">
        <v>7</v>
      </c>
      <c r="L15" s="14">
        <v>8</v>
      </c>
      <c r="M15" s="15">
        <v>9</v>
      </c>
      <c r="N15" s="16">
        <v>10</v>
      </c>
      <c r="O15" s="16">
        <v>11</v>
      </c>
      <c r="P15" s="17">
        <v>12</v>
      </c>
      <c r="Q15" s="17">
        <v>13</v>
      </c>
      <c r="R15" s="18">
        <v>14</v>
      </c>
    </row>
    <row r="16" spans="1:18" x14ac:dyDescent="0.25">
      <c r="A16" s="40" t="s">
        <v>1</v>
      </c>
      <c r="B16" s="41" t="s">
        <v>28</v>
      </c>
      <c r="C16" s="42"/>
      <c r="D16" s="42"/>
      <c r="E16" s="42"/>
      <c r="F16" s="43"/>
      <c r="G16" s="42"/>
      <c r="H16" s="44"/>
      <c r="I16" s="45">
        <v>3405323000</v>
      </c>
      <c r="J16" s="46"/>
      <c r="K16" s="47"/>
      <c r="L16" s="51"/>
      <c r="M16" s="48"/>
      <c r="N16" s="48"/>
      <c r="O16" s="48"/>
      <c r="P16" s="48"/>
      <c r="Q16" s="48"/>
      <c r="R16" s="48"/>
    </row>
    <row r="17" spans="1:18" x14ac:dyDescent="0.25">
      <c r="A17" s="48"/>
      <c r="B17" s="201"/>
      <c r="C17" s="229"/>
      <c r="D17" s="229"/>
      <c r="E17" s="229"/>
      <c r="F17" s="229"/>
      <c r="G17" s="49"/>
      <c r="H17" s="50"/>
      <c r="I17" s="51"/>
      <c r="J17" s="52"/>
      <c r="K17" s="53"/>
      <c r="L17" s="51"/>
      <c r="M17" s="193"/>
      <c r="N17" s="193"/>
      <c r="O17" s="193"/>
      <c r="P17" s="48"/>
      <c r="Q17" s="48"/>
      <c r="R17" s="48"/>
    </row>
    <row r="18" spans="1:18" x14ac:dyDescent="0.25">
      <c r="A18" s="54">
        <v>3345</v>
      </c>
      <c r="B18" s="55" t="s">
        <v>216</v>
      </c>
      <c r="C18" s="56"/>
      <c r="D18" s="56"/>
      <c r="E18" s="56"/>
      <c r="F18" s="56"/>
      <c r="G18" s="57"/>
      <c r="H18" s="44"/>
      <c r="I18" s="45">
        <v>25293000</v>
      </c>
      <c r="J18" s="58"/>
      <c r="K18" s="47"/>
      <c r="L18" s="51"/>
      <c r="M18" s="193"/>
      <c r="N18" s="193"/>
      <c r="O18" s="193"/>
      <c r="P18" s="48"/>
      <c r="Q18" s="48"/>
      <c r="R18" s="48"/>
    </row>
    <row r="19" spans="1:18" x14ac:dyDescent="0.25">
      <c r="A19" s="59"/>
      <c r="B19" s="60"/>
      <c r="C19" s="61"/>
      <c r="D19" s="61"/>
      <c r="E19" s="61"/>
      <c r="F19" s="61"/>
      <c r="G19" s="62"/>
      <c r="H19" s="63"/>
      <c r="I19" s="64"/>
      <c r="J19" s="65"/>
      <c r="K19" s="47"/>
      <c r="L19" s="51"/>
      <c r="M19" s="193"/>
      <c r="N19" s="193"/>
      <c r="O19" s="193"/>
      <c r="P19" s="48"/>
      <c r="Q19" s="48"/>
      <c r="R19" s="48"/>
    </row>
    <row r="20" spans="1:18" x14ac:dyDescent="0.25">
      <c r="A20" s="66" t="s">
        <v>107</v>
      </c>
      <c r="B20" s="41" t="s">
        <v>105</v>
      </c>
      <c r="C20" s="42"/>
      <c r="D20" s="42"/>
      <c r="E20" s="42"/>
      <c r="F20" s="42"/>
      <c r="G20" s="67">
        <v>1</v>
      </c>
      <c r="H20" s="44" t="s">
        <v>109</v>
      </c>
      <c r="I20" s="45">
        <v>12163000</v>
      </c>
      <c r="J20" s="58"/>
      <c r="K20" s="47"/>
      <c r="L20" s="51"/>
      <c r="M20" s="193"/>
      <c r="N20" s="193"/>
      <c r="O20" s="193"/>
      <c r="P20" s="48"/>
      <c r="Q20" s="48"/>
      <c r="R20" s="48"/>
    </row>
    <row r="21" spans="1:18" x14ac:dyDescent="0.25">
      <c r="A21" s="68" t="s">
        <v>120</v>
      </c>
      <c r="B21" s="41" t="s">
        <v>121</v>
      </c>
      <c r="C21" s="42"/>
      <c r="D21" s="42"/>
      <c r="E21" s="42"/>
      <c r="F21" s="42"/>
      <c r="G21" s="57"/>
      <c r="H21" s="44"/>
      <c r="I21" s="45">
        <v>12163000</v>
      </c>
      <c r="J21" s="46"/>
      <c r="K21" s="47"/>
      <c r="L21" s="51"/>
      <c r="M21" s="193"/>
      <c r="N21" s="193"/>
      <c r="O21" s="193"/>
      <c r="P21" s="48"/>
      <c r="Q21" s="48"/>
      <c r="R21" s="48"/>
    </row>
    <row r="22" spans="1:18" x14ac:dyDescent="0.25">
      <c r="A22" s="40" t="s">
        <v>17</v>
      </c>
      <c r="B22" s="41" t="s">
        <v>124</v>
      </c>
      <c r="C22" s="42"/>
      <c r="D22" s="42"/>
      <c r="E22" s="42"/>
      <c r="F22" s="42"/>
      <c r="G22" s="57"/>
      <c r="H22" s="44"/>
      <c r="I22" s="45"/>
      <c r="J22" s="46"/>
      <c r="K22" s="47"/>
      <c r="L22" s="51"/>
      <c r="M22" s="193"/>
      <c r="N22" s="193"/>
      <c r="O22" s="193"/>
      <c r="P22" s="48"/>
      <c r="Q22" s="48"/>
      <c r="R22" s="48"/>
    </row>
    <row r="23" spans="1:18" x14ac:dyDescent="0.25">
      <c r="A23" s="40"/>
      <c r="B23" s="41" t="s">
        <v>125</v>
      </c>
      <c r="C23" s="42"/>
      <c r="D23" s="42"/>
      <c r="E23" s="42"/>
      <c r="F23" s="42"/>
      <c r="G23" s="57"/>
      <c r="H23" s="44"/>
      <c r="I23" s="45">
        <v>12163000</v>
      </c>
      <c r="J23" s="46"/>
      <c r="K23" s="47"/>
      <c r="L23" s="51"/>
      <c r="M23" s="193"/>
      <c r="N23" s="193"/>
      <c r="O23" s="193"/>
      <c r="P23" s="48"/>
      <c r="Q23" s="48"/>
      <c r="R23" s="48"/>
    </row>
    <row r="24" spans="1:18" x14ac:dyDescent="0.25">
      <c r="A24" s="40"/>
      <c r="B24" s="41"/>
      <c r="C24" s="42"/>
      <c r="D24" s="42"/>
      <c r="E24" s="42"/>
      <c r="F24" s="42"/>
      <c r="G24" s="57"/>
      <c r="H24" s="44"/>
      <c r="I24" s="45"/>
      <c r="J24" s="46"/>
      <c r="K24" s="47"/>
      <c r="L24" s="51"/>
      <c r="M24" s="193"/>
      <c r="N24" s="193"/>
      <c r="O24" s="193"/>
      <c r="P24" s="48"/>
      <c r="Q24" s="48"/>
      <c r="R24" s="48"/>
    </row>
    <row r="25" spans="1:18" x14ac:dyDescent="0.25">
      <c r="A25" s="68">
        <v>523121</v>
      </c>
      <c r="B25" s="41" t="s">
        <v>6</v>
      </c>
      <c r="C25" s="42"/>
      <c r="D25" s="42"/>
      <c r="E25" s="42"/>
      <c r="F25" s="42"/>
      <c r="G25" s="57"/>
      <c r="H25" s="44"/>
      <c r="I25" s="45">
        <v>12163000</v>
      </c>
      <c r="J25" s="46"/>
      <c r="K25" s="47"/>
      <c r="L25" s="51"/>
      <c r="M25" s="193"/>
      <c r="N25" s="193"/>
      <c r="O25" s="193"/>
      <c r="P25" s="48"/>
      <c r="Q25" s="48"/>
      <c r="R25" s="48"/>
    </row>
    <row r="26" spans="1:18" x14ac:dyDescent="0.25">
      <c r="A26" s="40" t="s">
        <v>17</v>
      </c>
      <c r="B26" s="41" t="s">
        <v>124</v>
      </c>
      <c r="C26" s="42"/>
      <c r="D26" s="42"/>
      <c r="E26" s="42"/>
      <c r="F26" s="42"/>
      <c r="G26" s="57"/>
      <c r="H26" s="44"/>
      <c r="I26" s="45"/>
      <c r="J26" s="46"/>
      <c r="K26" s="47"/>
      <c r="L26" s="51"/>
      <c r="M26" s="193"/>
      <c r="N26" s="193"/>
      <c r="O26" s="193"/>
      <c r="P26" s="48"/>
      <c r="Q26" s="48"/>
      <c r="R26" s="48"/>
    </row>
    <row r="27" spans="1:18" x14ac:dyDescent="0.25">
      <c r="A27" s="40"/>
      <c r="B27" s="41" t="s">
        <v>125</v>
      </c>
      <c r="C27" s="42"/>
      <c r="D27" s="42"/>
      <c r="E27" s="42"/>
      <c r="F27" s="42"/>
      <c r="G27" s="67">
        <v>1</v>
      </c>
      <c r="H27" s="44" t="s">
        <v>129</v>
      </c>
      <c r="I27" s="45">
        <v>12163000</v>
      </c>
      <c r="J27" s="46">
        <f>I27/$I$192*100</f>
        <v>0.35717610341221673</v>
      </c>
      <c r="K27" s="69"/>
      <c r="L27" s="51"/>
      <c r="M27" s="193">
        <f>L27/I27*100</f>
        <v>0</v>
      </c>
      <c r="N27" s="193">
        <f>M27</f>
        <v>0</v>
      </c>
      <c r="O27" s="193">
        <f>M27*J27/100</f>
        <v>0</v>
      </c>
      <c r="P27" s="48"/>
      <c r="Q27" s="51">
        <f>I27-L27</f>
        <v>12163000</v>
      </c>
      <c r="R27" s="48"/>
    </row>
    <row r="28" spans="1:18" x14ac:dyDescent="0.25">
      <c r="A28" s="40"/>
      <c r="B28" s="41"/>
      <c r="C28" s="42"/>
      <c r="D28" s="42"/>
      <c r="E28" s="42"/>
      <c r="F28" s="42"/>
      <c r="G28" s="57"/>
      <c r="H28" s="44"/>
      <c r="I28" s="45"/>
      <c r="J28" s="58"/>
      <c r="K28" s="47"/>
      <c r="L28" s="51"/>
      <c r="M28" s="193"/>
      <c r="N28" s="193"/>
      <c r="O28" s="193"/>
      <c r="P28" s="48"/>
      <c r="Q28" s="48"/>
      <c r="R28" s="48"/>
    </row>
    <row r="29" spans="1:18" x14ac:dyDescent="0.25">
      <c r="A29" s="66" t="s">
        <v>106</v>
      </c>
      <c r="B29" s="41" t="s">
        <v>122</v>
      </c>
      <c r="C29" s="42"/>
      <c r="D29" s="42"/>
      <c r="E29" s="42"/>
      <c r="F29" s="42"/>
      <c r="G29" s="67">
        <v>1</v>
      </c>
      <c r="H29" s="44" t="s">
        <v>109</v>
      </c>
      <c r="I29" s="45">
        <v>13130000</v>
      </c>
      <c r="J29" s="58"/>
      <c r="K29" s="47"/>
      <c r="L29" s="51"/>
      <c r="M29" s="193"/>
      <c r="N29" s="193"/>
      <c r="O29" s="193"/>
      <c r="P29" s="48"/>
      <c r="Q29" s="48"/>
      <c r="R29" s="48"/>
    </row>
    <row r="30" spans="1:18" x14ac:dyDescent="0.25">
      <c r="A30" s="68" t="s">
        <v>120</v>
      </c>
      <c r="B30" s="41" t="s">
        <v>121</v>
      </c>
      <c r="C30" s="42"/>
      <c r="D30" s="42"/>
      <c r="E30" s="42"/>
      <c r="F30" s="42"/>
      <c r="G30" s="57"/>
      <c r="H30" s="44"/>
      <c r="I30" s="45">
        <v>13130000</v>
      </c>
      <c r="J30" s="46"/>
      <c r="K30" s="47"/>
      <c r="L30" s="51"/>
      <c r="M30" s="193"/>
      <c r="N30" s="193"/>
      <c r="O30" s="193"/>
      <c r="P30" s="48"/>
      <c r="Q30" s="48"/>
      <c r="R30" s="48"/>
    </row>
    <row r="31" spans="1:18" x14ac:dyDescent="0.25">
      <c r="A31" s="68" t="s">
        <v>13</v>
      </c>
      <c r="B31" s="41" t="s">
        <v>123</v>
      </c>
      <c r="C31" s="42"/>
      <c r="D31" s="42"/>
      <c r="E31" s="42"/>
      <c r="F31" s="42"/>
      <c r="G31" s="57"/>
      <c r="H31" s="44"/>
      <c r="I31" s="45">
        <v>13130000</v>
      </c>
      <c r="J31" s="46"/>
      <c r="K31" s="47"/>
      <c r="L31" s="51"/>
      <c r="M31" s="193"/>
      <c r="N31" s="193"/>
      <c r="O31" s="193"/>
      <c r="P31" s="48"/>
      <c r="Q31" s="48"/>
      <c r="R31" s="48"/>
    </row>
    <row r="32" spans="1:18" x14ac:dyDescent="0.25">
      <c r="A32" s="68"/>
      <c r="B32" s="41"/>
      <c r="C32" s="42"/>
      <c r="D32" s="42"/>
      <c r="E32" s="42"/>
      <c r="F32" s="42"/>
      <c r="G32" s="57"/>
      <c r="H32" s="44"/>
      <c r="I32" s="45"/>
      <c r="J32" s="46"/>
      <c r="K32" s="47"/>
      <c r="L32" s="51"/>
      <c r="M32" s="193"/>
      <c r="N32" s="193"/>
      <c r="O32" s="193"/>
      <c r="P32" s="48"/>
      <c r="Q32" s="48"/>
      <c r="R32" s="48"/>
    </row>
    <row r="33" spans="1:18" x14ac:dyDescent="0.25">
      <c r="A33" s="68">
        <v>523111</v>
      </c>
      <c r="B33" s="41" t="s">
        <v>14</v>
      </c>
      <c r="C33" s="42"/>
      <c r="D33" s="42"/>
      <c r="E33" s="42"/>
      <c r="F33" s="42"/>
      <c r="G33" s="57"/>
      <c r="H33" s="44"/>
      <c r="I33" s="45"/>
      <c r="J33" s="46"/>
      <c r="K33" s="47"/>
      <c r="L33" s="51"/>
      <c r="M33" s="193"/>
      <c r="N33" s="193"/>
      <c r="O33" s="193"/>
      <c r="P33" s="48"/>
      <c r="Q33" s="48"/>
      <c r="R33" s="48"/>
    </row>
    <row r="34" spans="1:18" x14ac:dyDescent="0.25">
      <c r="A34" s="68"/>
      <c r="B34" s="41" t="s">
        <v>126</v>
      </c>
      <c r="C34" s="42"/>
      <c r="D34" s="42"/>
      <c r="E34" s="42"/>
      <c r="F34" s="42"/>
      <c r="G34" s="67">
        <v>2</v>
      </c>
      <c r="H34" s="44" t="s">
        <v>109</v>
      </c>
      <c r="I34" s="45">
        <v>2500000</v>
      </c>
      <c r="J34" s="46">
        <f>I34/$I$192*100</f>
        <v>7.3414474926460721E-2</v>
      </c>
      <c r="K34" s="47"/>
      <c r="L34" s="51"/>
      <c r="M34" s="193">
        <f>L34/I34*100</f>
        <v>0</v>
      </c>
      <c r="N34" s="193">
        <f>M34</f>
        <v>0</v>
      </c>
      <c r="O34" s="193">
        <f>M34*J34/100</f>
        <v>0</v>
      </c>
      <c r="P34" s="48"/>
      <c r="Q34" s="51">
        <f>I34-L34</f>
        <v>2500000</v>
      </c>
      <c r="R34" s="48"/>
    </row>
    <row r="35" spans="1:18" x14ac:dyDescent="0.25">
      <c r="A35" s="68">
        <v>524111</v>
      </c>
      <c r="B35" s="41" t="s">
        <v>76</v>
      </c>
      <c r="C35" s="42"/>
      <c r="D35" s="42"/>
      <c r="E35" s="42"/>
      <c r="F35" s="42"/>
      <c r="G35" s="57"/>
      <c r="H35" s="44"/>
      <c r="I35" s="45"/>
      <c r="J35" s="46"/>
      <c r="K35" s="47"/>
      <c r="L35" s="51"/>
      <c r="M35" s="193"/>
      <c r="N35" s="193"/>
      <c r="O35" s="193"/>
      <c r="P35" s="48"/>
      <c r="Q35" s="48"/>
      <c r="R35" s="48"/>
    </row>
    <row r="36" spans="1:18" x14ac:dyDescent="0.25">
      <c r="A36" s="68"/>
      <c r="B36" s="41" t="s">
        <v>127</v>
      </c>
      <c r="C36" s="42"/>
      <c r="D36" s="42"/>
      <c r="E36" s="42"/>
      <c r="F36" s="42"/>
      <c r="G36" s="67">
        <v>2</v>
      </c>
      <c r="H36" s="44" t="s">
        <v>109</v>
      </c>
      <c r="I36" s="45">
        <v>10630000</v>
      </c>
      <c r="J36" s="46">
        <f>I36/$I$192*100</f>
        <v>0.31215834738731096</v>
      </c>
      <c r="K36" s="47"/>
      <c r="L36" s="51"/>
      <c r="M36" s="193">
        <f>L36/I36*100</f>
        <v>0</v>
      </c>
      <c r="N36" s="193">
        <f>M36</f>
        <v>0</v>
      </c>
      <c r="O36" s="193">
        <f>M36*J36/100</f>
        <v>0</v>
      </c>
      <c r="P36" s="48"/>
      <c r="Q36" s="51">
        <f>I36-L36</f>
        <v>10630000</v>
      </c>
      <c r="R36" s="48"/>
    </row>
    <row r="37" spans="1:18" x14ac:dyDescent="0.25">
      <c r="A37" s="118"/>
      <c r="B37" s="119"/>
      <c r="C37" s="119"/>
      <c r="D37" s="119"/>
      <c r="E37" s="119"/>
      <c r="F37" s="119"/>
      <c r="G37" s="119"/>
      <c r="H37" s="120"/>
      <c r="I37" s="121"/>
      <c r="J37" s="122"/>
      <c r="K37" s="82"/>
      <c r="L37" s="78"/>
      <c r="M37" s="194"/>
      <c r="N37" s="194"/>
      <c r="O37" s="194"/>
      <c r="P37" s="78"/>
      <c r="Q37" s="78"/>
      <c r="R37" s="78"/>
    </row>
    <row r="38" spans="1:18" x14ac:dyDescent="0.25">
      <c r="A38" s="123"/>
      <c r="B38" s="124"/>
      <c r="C38" s="124"/>
      <c r="D38" s="124"/>
      <c r="E38" s="124"/>
      <c r="F38" s="124"/>
      <c r="G38" s="124"/>
      <c r="H38" s="125"/>
      <c r="I38" s="126"/>
      <c r="J38" s="127"/>
      <c r="K38" s="128"/>
      <c r="L38" s="114"/>
      <c r="M38" s="195"/>
      <c r="N38" s="195"/>
      <c r="O38" s="195"/>
      <c r="P38" s="114"/>
      <c r="Q38" s="114"/>
      <c r="R38" s="114"/>
    </row>
    <row r="39" spans="1:18" x14ac:dyDescent="0.25">
      <c r="A39" s="123"/>
      <c r="B39" s="124"/>
      <c r="C39" s="124"/>
      <c r="D39" s="124"/>
      <c r="E39" s="124"/>
      <c r="F39" s="124"/>
      <c r="G39" s="124"/>
      <c r="H39" s="125"/>
      <c r="I39" s="126"/>
      <c r="J39" s="127"/>
      <c r="K39" s="128"/>
      <c r="L39" s="114"/>
      <c r="M39" s="195"/>
      <c r="N39" s="195"/>
      <c r="O39" s="195"/>
      <c r="P39" s="114"/>
      <c r="Q39" s="114"/>
      <c r="R39" s="114"/>
    </row>
    <row r="40" spans="1:18" x14ac:dyDescent="0.25">
      <c r="A40" s="123"/>
      <c r="B40" s="124"/>
      <c r="C40" s="124"/>
      <c r="D40" s="124"/>
      <c r="E40" s="124"/>
      <c r="F40" s="124"/>
      <c r="G40" s="124"/>
      <c r="H40" s="125"/>
      <c r="I40" s="126"/>
      <c r="J40" s="127"/>
      <c r="K40" s="128"/>
      <c r="L40" s="114"/>
      <c r="M40" s="195"/>
      <c r="N40" s="195"/>
      <c r="O40" s="195"/>
      <c r="P40" s="114"/>
      <c r="Q40" s="114"/>
      <c r="R40" s="114"/>
    </row>
    <row r="41" spans="1:18" x14ac:dyDescent="0.25">
      <c r="A41" s="123"/>
      <c r="B41" s="124"/>
      <c r="C41" s="124"/>
      <c r="D41" s="124"/>
      <c r="E41" s="124"/>
      <c r="F41" s="124"/>
      <c r="G41" s="124"/>
      <c r="H41" s="125"/>
      <c r="I41" s="126"/>
      <c r="J41" s="127"/>
      <c r="K41" s="128"/>
      <c r="L41" s="114"/>
      <c r="M41" s="195"/>
      <c r="N41" s="195"/>
      <c r="O41" s="195"/>
      <c r="P41" s="114"/>
      <c r="Q41" s="114"/>
      <c r="R41" s="114"/>
    </row>
    <row r="42" spans="1:18" x14ac:dyDescent="0.25">
      <c r="A42" s="40">
        <v>3353</v>
      </c>
      <c r="B42" s="41" t="s">
        <v>130</v>
      </c>
      <c r="C42" s="42"/>
      <c r="D42" s="42"/>
      <c r="E42" s="42"/>
      <c r="F42" s="42"/>
      <c r="G42" s="57"/>
      <c r="H42" s="44"/>
      <c r="I42" s="45">
        <v>3380030000</v>
      </c>
      <c r="J42" s="58"/>
      <c r="K42" s="47"/>
      <c r="L42" s="51"/>
      <c r="M42" s="193"/>
      <c r="N42" s="193"/>
      <c r="O42" s="193"/>
      <c r="P42" s="48"/>
      <c r="Q42" s="48"/>
      <c r="R42" s="48"/>
    </row>
    <row r="43" spans="1:18" x14ac:dyDescent="0.25">
      <c r="A43" s="40">
        <v>3353.0030000000002</v>
      </c>
      <c r="B43" s="41" t="s">
        <v>136</v>
      </c>
      <c r="C43" s="42"/>
      <c r="D43" s="42"/>
      <c r="E43" s="42"/>
      <c r="F43" s="42"/>
      <c r="G43" s="67">
        <v>10</v>
      </c>
      <c r="H43" s="44" t="s">
        <v>131</v>
      </c>
      <c r="I43" s="45"/>
      <c r="J43" s="58"/>
      <c r="K43" s="47"/>
      <c r="L43" s="51"/>
      <c r="M43" s="193"/>
      <c r="N43" s="193"/>
      <c r="O43" s="193"/>
      <c r="P43" s="48"/>
      <c r="Q43" s="48"/>
      <c r="R43" s="48"/>
    </row>
    <row r="44" spans="1:18" x14ac:dyDescent="0.25">
      <c r="A44" s="40" t="s">
        <v>120</v>
      </c>
      <c r="B44" s="41" t="s">
        <v>121</v>
      </c>
      <c r="C44" s="42"/>
      <c r="D44" s="42"/>
      <c r="E44" s="42"/>
      <c r="F44" s="42"/>
      <c r="G44" s="57"/>
      <c r="H44" s="44"/>
      <c r="I44" s="45">
        <v>32610000</v>
      </c>
      <c r="J44" s="58"/>
      <c r="K44" s="47"/>
      <c r="L44" s="51"/>
      <c r="M44" s="193"/>
      <c r="N44" s="193"/>
      <c r="O44" s="193"/>
      <c r="P44" s="48"/>
      <c r="Q44" s="48"/>
      <c r="R44" s="48"/>
    </row>
    <row r="45" spans="1:18" x14ac:dyDescent="0.25">
      <c r="A45" s="40" t="s">
        <v>17</v>
      </c>
      <c r="B45" s="41" t="s">
        <v>132</v>
      </c>
      <c r="C45" s="42"/>
      <c r="D45" s="42"/>
      <c r="E45" s="42"/>
      <c r="F45" s="42"/>
      <c r="G45" s="57"/>
      <c r="H45" s="44"/>
      <c r="I45" s="45"/>
      <c r="J45" s="58"/>
      <c r="K45" s="47"/>
      <c r="L45" s="51"/>
      <c r="M45" s="193"/>
      <c r="N45" s="193"/>
      <c r="O45" s="193"/>
      <c r="P45" s="48"/>
      <c r="Q45" s="48"/>
      <c r="R45" s="48"/>
    </row>
    <row r="46" spans="1:18" x14ac:dyDescent="0.25">
      <c r="A46" s="40"/>
      <c r="B46" s="41" t="s">
        <v>133</v>
      </c>
      <c r="C46" s="42"/>
      <c r="D46" s="42"/>
      <c r="E46" s="42"/>
      <c r="F46" s="42"/>
      <c r="G46" s="57"/>
      <c r="H46" s="44"/>
      <c r="I46" s="45"/>
      <c r="J46" s="58"/>
      <c r="K46" s="47"/>
      <c r="L46" s="51"/>
      <c r="M46" s="193"/>
      <c r="N46" s="193"/>
      <c r="O46" s="193"/>
      <c r="P46" s="48"/>
      <c r="Q46" s="48"/>
      <c r="R46" s="48"/>
    </row>
    <row r="47" spans="1:18" x14ac:dyDescent="0.25">
      <c r="A47" s="40">
        <v>524111</v>
      </c>
      <c r="B47" s="41" t="s">
        <v>76</v>
      </c>
      <c r="C47" s="42"/>
      <c r="D47" s="42"/>
      <c r="E47" s="42"/>
      <c r="F47" s="42"/>
      <c r="G47" s="57"/>
      <c r="H47" s="44"/>
      <c r="I47" s="45">
        <v>32610000</v>
      </c>
      <c r="J47" s="58"/>
      <c r="K47" s="47"/>
      <c r="L47" s="51"/>
      <c r="M47" s="193"/>
      <c r="N47" s="193"/>
      <c r="O47" s="193"/>
      <c r="P47" s="48"/>
      <c r="Q47" s="48"/>
      <c r="R47" s="48"/>
    </row>
    <row r="48" spans="1:18" x14ac:dyDescent="0.25">
      <c r="A48" s="40"/>
      <c r="B48" s="41" t="s">
        <v>134</v>
      </c>
      <c r="C48" s="42"/>
      <c r="D48" s="42"/>
      <c r="E48" s="42"/>
      <c r="F48" s="42"/>
      <c r="G48" s="57"/>
      <c r="H48" s="44"/>
      <c r="I48" s="45"/>
      <c r="J48" s="58"/>
      <c r="K48" s="47"/>
      <c r="L48" s="51"/>
      <c r="M48" s="193"/>
      <c r="N48" s="193"/>
      <c r="O48" s="193"/>
      <c r="P48" s="48"/>
      <c r="Q48" s="48"/>
      <c r="R48" s="48"/>
    </row>
    <row r="49" spans="1:18" x14ac:dyDescent="0.25">
      <c r="A49" s="40"/>
      <c r="B49" s="41" t="s">
        <v>135</v>
      </c>
      <c r="C49" s="42"/>
      <c r="D49" s="42"/>
      <c r="E49" s="42"/>
      <c r="F49" s="42"/>
      <c r="G49" s="67">
        <v>5</v>
      </c>
      <c r="H49" s="44" t="s">
        <v>109</v>
      </c>
      <c r="I49" s="45">
        <v>32610000</v>
      </c>
      <c r="J49" s="46">
        <f>I49/$I$192*100</f>
        <v>0.95761841094075362</v>
      </c>
      <c r="K49" s="47"/>
      <c r="L49" s="51"/>
      <c r="M49" s="193">
        <f>L49/I49*100</f>
        <v>0</v>
      </c>
      <c r="N49" s="193">
        <f>M49</f>
        <v>0</v>
      </c>
      <c r="O49" s="193">
        <f>M49*J49/100</f>
        <v>0</v>
      </c>
      <c r="P49" s="48"/>
      <c r="Q49" s="51">
        <f>I49-L49</f>
        <v>32610000</v>
      </c>
      <c r="R49" s="48"/>
    </row>
    <row r="50" spans="1:18" x14ac:dyDescent="0.25">
      <c r="A50" s="40"/>
      <c r="B50" s="41"/>
      <c r="C50" s="42"/>
      <c r="D50" s="42"/>
      <c r="E50" s="42"/>
      <c r="F50" s="42"/>
      <c r="G50" s="57"/>
      <c r="H50" s="44"/>
      <c r="I50" s="45"/>
      <c r="J50" s="58"/>
      <c r="K50" s="47"/>
      <c r="L50" s="51"/>
      <c r="M50" s="193"/>
      <c r="N50" s="193"/>
      <c r="O50" s="193"/>
      <c r="P50" s="48"/>
      <c r="Q50" s="48"/>
      <c r="R50" s="48"/>
    </row>
    <row r="51" spans="1:18" x14ac:dyDescent="0.25">
      <c r="A51" s="40">
        <v>3353.0039999999999</v>
      </c>
      <c r="B51" s="41" t="s">
        <v>137</v>
      </c>
      <c r="C51" s="42"/>
      <c r="D51" s="42"/>
      <c r="E51" s="42"/>
      <c r="F51" s="42"/>
      <c r="G51" s="67">
        <v>1</v>
      </c>
      <c r="H51" s="44" t="s">
        <v>138</v>
      </c>
      <c r="I51" s="45">
        <v>1671050000</v>
      </c>
      <c r="J51" s="58"/>
      <c r="K51" s="47"/>
      <c r="L51" s="51"/>
      <c r="M51" s="193"/>
      <c r="N51" s="193"/>
      <c r="O51" s="193"/>
      <c r="P51" s="48"/>
      <c r="Q51" s="48"/>
      <c r="R51" s="48"/>
    </row>
    <row r="52" spans="1:18" x14ac:dyDescent="0.25">
      <c r="A52" s="40" t="s">
        <v>139</v>
      </c>
      <c r="B52" s="41" t="s">
        <v>140</v>
      </c>
      <c r="C52" s="42"/>
      <c r="D52" s="42"/>
      <c r="E52" s="42"/>
      <c r="F52" s="42"/>
      <c r="G52" s="57"/>
      <c r="H52" s="44"/>
      <c r="I52" s="45">
        <v>60000000</v>
      </c>
      <c r="J52" s="58"/>
      <c r="K52" s="47"/>
      <c r="L52" s="51"/>
      <c r="M52" s="193"/>
      <c r="N52" s="193"/>
      <c r="O52" s="193"/>
      <c r="P52" s="48"/>
      <c r="Q52" s="48"/>
      <c r="R52" s="48"/>
    </row>
    <row r="53" spans="1:18" x14ac:dyDescent="0.25">
      <c r="A53" s="40"/>
      <c r="B53" s="41"/>
      <c r="C53" s="42"/>
      <c r="D53" s="42"/>
      <c r="E53" s="42"/>
      <c r="F53" s="42"/>
      <c r="G53" s="57"/>
      <c r="H53" s="44"/>
      <c r="I53" s="45"/>
      <c r="J53" s="58"/>
      <c r="K53" s="47"/>
      <c r="L53" s="51"/>
      <c r="M53" s="193"/>
      <c r="N53" s="193"/>
      <c r="O53" s="193"/>
      <c r="P53" s="48"/>
      <c r="Q53" s="48"/>
      <c r="R53" s="48"/>
    </row>
    <row r="54" spans="1:18" x14ac:dyDescent="0.25">
      <c r="A54" s="68">
        <v>521811</v>
      </c>
      <c r="B54" s="41" t="s">
        <v>141</v>
      </c>
      <c r="C54" s="42"/>
      <c r="D54" s="42"/>
      <c r="E54" s="42"/>
      <c r="F54" s="42"/>
      <c r="G54" s="57"/>
      <c r="H54" s="44"/>
      <c r="I54" s="45"/>
      <c r="J54" s="46"/>
      <c r="K54" s="47"/>
      <c r="L54" s="51"/>
      <c r="M54" s="193"/>
      <c r="N54" s="193"/>
      <c r="O54" s="193"/>
      <c r="P54" s="48"/>
      <c r="Q54" s="48"/>
      <c r="R54" s="48"/>
    </row>
    <row r="55" spans="1:18" x14ac:dyDescent="0.25">
      <c r="A55" s="54"/>
      <c r="B55" s="70" t="s">
        <v>142</v>
      </c>
      <c r="C55" s="42"/>
      <c r="D55" s="42"/>
      <c r="E55" s="42"/>
      <c r="F55" s="42"/>
      <c r="G55" s="67">
        <v>12</v>
      </c>
      <c r="H55" s="44" t="s">
        <v>143</v>
      </c>
      <c r="I55" s="45">
        <v>60000000</v>
      </c>
      <c r="J55" s="46">
        <f>I55/$I$192*100</f>
        <v>1.7619473982350573</v>
      </c>
      <c r="K55" s="47"/>
      <c r="L55" s="51">
        <v>39000000</v>
      </c>
      <c r="M55" s="193">
        <f>L55/I55*100</f>
        <v>65</v>
      </c>
      <c r="N55" s="193">
        <f>M55</f>
        <v>65</v>
      </c>
      <c r="O55" s="193">
        <f>M55*J55/100</f>
        <v>1.1452658088527872</v>
      </c>
      <c r="P55" s="48"/>
      <c r="Q55" s="51">
        <f>I55-L55</f>
        <v>21000000</v>
      </c>
      <c r="R55" s="48"/>
    </row>
    <row r="56" spans="1:18" x14ac:dyDescent="0.25">
      <c r="A56" s="54"/>
      <c r="B56" s="70"/>
      <c r="C56" s="42"/>
      <c r="D56" s="42"/>
      <c r="E56" s="42"/>
      <c r="F56" s="42"/>
      <c r="G56" s="67"/>
      <c r="H56" s="44"/>
      <c r="I56" s="45"/>
      <c r="J56" s="46"/>
      <c r="K56" s="47"/>
      <c r="L56" s="51"/>
      <c r="M56" s="193"/>
      <c r="N56" s="193"/>
      <c r="O56" s="193"/>
      <c r="P56" s="48"/>
      <c r="Q56" s="48"/>
      <c r="R56" s="48"/>
    </row>
    <row r="57" spans="1:18" x14ac:dyDescent="0.25">
      <c r="A57" s="68" t="s">
        <v>144</v>
      </c>
      <c r="B57" s="41" t="s">
        <v>145</v>
      </c>
      <c r="C57" s="42"/>
      <c r="D57" s="42"/>
      <c r="E57" s="42"/>
      <c r="F57" s="42"/>
      <c r="G57" s="57"/>
      <c r="H57" s="44"/>
      <c r="I57" s="45">
        <v>1611050000</v>
      </c>
      <c r="J57" s="58"/>
      <c r="K57" s="47"/>
      <c r="L57" s="51"/>
      <c r="M57" s="193"/>
      <c r="N57" s="193"/>
      <c r="O57" s="193"/>
      <c r="P57" s="48"/>
      <c r="Q57" s="48"/>
      <c r="R57" s="48"/>
    </row>
    <row r="58" spans="1:18" x14ac:dyDescent="0.25">
      <c r="A58" s="40" t="s">
        <v>10</v>
      </c>
      <c r="B58" s="70" t="s">
        <v>116</v>
      </c>
      <c r="C58" s="42"/>
      <c r="D58" s="42"/>
      <c r="E58" s="42"/>
      <c r="F58" s="42"/>
      <c r="G58" s="67"/>
      <c r="H58" s="44"/>
      <c r="I58" s="45">
        <v>5700000</v>
      </c>
      <c r="J58" s="58"/>
      <c r="K58" s="47"/>
      <c r="L58" s="51"/>
      <c r="M58" s="193"/>
      <c r="N58" s="193"/>
      <c r="O58" s="193"/>
      <c r="P58" s="48"/>
      <c r="Q58" s="48"/>
      <c r="R58" s="48"/>
    </row>
    <row r="59" spans="1:18" x14ac:dyDescent="0.25">
      <c r="A59" s="40"/>
      <c r="B59" s="70"/>
      <c r="C59" s="42"/>
      <c r="D59" s="42"/>
      <c r="E59" s="42"/>
      <c r="F59" s="42"/>
      <c r="G59" s="67"/>
      <c r="H59" s="44"/>
      <c r="I59" s="45"/>
      <c r="J59" s="46"/>
      <c r="K59" s="47"/>
      <c r="L59" s="51"/>
      <c r="M59" s="193"/>
      <c r="N59" s="193"/>
      <c r="O59" s="193"/>
      <c r="P59" s="48"/>
      <c r="Q59" s="48"/>
      <c r="R59" s="48"/>
    </row>
    <row r="60" spans="1:18" x14ac:dyDescent="0.25">
      <c r="A60" s="68">
        <v>521119</v>
      </c>
      <c r="B60" s="41" t="s">
        <v>4</v>
      </c>
      <c r="C60" s="42"/>
      <c r="D60" s="42"/>
      <c r="E60" s="42"/>
      <c r="F60" s="42"/>
      <c r="G60" s="57"/>
      <c r="H60" s="44"/>
      <c r="I60" s="45">
        <v>5700000</v>
      </c>
      <c r="J60" s="46"/>
      <c r="K60" s="47"/>
      <c r="L60" s="51"/>
      <c r="M60" s="193"/>
      <c r="N60" s="193"/>
      <c r="O60" s="193"/>
      <c r="P60" s="48"/>
      <c r="Q60" s="48"/>
      <c r="R60" s="48"/>
    </row>
    <row r="61" spans="1:18" x14ac:dyDescent="0.25">
      <c r="A61" s="54"/>
      <c r="B61" s="70" t="s">
        <v>146</v>
      </c>
      <c r="C61" s="42"/>
      <c r="D61" s="42"/>
      <c r="E61" s="42"/>
      <c r="F61" s="42"/>
      <c r="G61" s="67">
        <v>12</v>
      </c>
      <c r="H61" s="44" t="s">
        <v>143</v>
      </c>
      <c r="I61" s="45">
        <v>4200000</v>
      </c>
      <c r="J61" s="46">
        <f>I61/$I$192*100</f>
        <v>0.12333631787645402</v>
      </c>
      <c r="K61" s="47"/>
      <c r="L61" s="51">
        <v>2450000</v>
      </c>
      <c r="M61" s="193">
        <f>L61/I61*100</f>
        <v>58.333333333333336</v>
      </c>
      <c r="N61" s="193">
        <f>M61</f>
        <v>58.333333333333336</v>
      </c>
      <c r="O61" s="193">
        <f>M61*J61/100</f>
        <v>7.1946185427931519E-2</v>
      </c>
      <c r="P61" s="48"/>
      <c r="Q61" s="51">
        <f>I61-L61</f>
        <v>1750000</v>
      </c>
      <c r="R61" s="48"/>
    </row>
    <row r="62" spans="1:18" x14ac:dyDescent="0.25">
      <c r="A62" s="54"/>
      <c r="B62" s="70" t="s">
        <v>147</v>
      </c>
      <c r="C62" s="42"/>
      <c r="D62" s="42"/>
      <c r="E62" s="42"/>
      <c r="F62" s="42"/>
      <c r="G62" s="67">
        <v>12</v>
      </c>
      <c r="H62" s="44" t="s">
        <v>143</v>
      </c>
      <c r="I62" s="45">
        <v>1500000</v>
      </c>
      <c r="J62" s="46">
        <f>I62/$I$192*100</f>
        <v>4.4048684955876431E-2</v>
      </c>
      <c r="K62" s="47"/>
      <c r="L62" s="51">
        <v>875000</v>
      </c>
      <c r="M62" s="193">
        <f>L62/I62*100</f>
        <v>58.333333333333336</v>
      </c>
      <c r="N62" s="193">
        <f>M62</f>
        <v>58.333333333333336</v>
      </c>
      <c r="O62" s="193">
        <f>M62*J62/100</f>
        <v>2.5695066224261254E-2</v>
      </c>
      <c r="P62" s="48"/>
      <c r="Q62" s="48">
        <f>I62-L62</f>
        <v>625000</v>
      </c>
      <c r="R62" s="48"/>
    </row>
    <row r="63" spans="1:18" x14ac:dyDescent="0.25">
      <c r="A63" s="54"/>
      <c r="B63" s="70"/>
      <c r="C63" s="42"/>
      <c r="D63" s="42"/>
      <c r="E63" s="42"/>
      <c r="F63" s="42"/>
      <c r="G63" s="67"/>
      <c r="H63" s="44"/>
      <c r="I63" s="45"/>
      <c r="J63" s="46"/>
      <c r="K63" s="47"/>
      <c r="L63" s="51"/>
      <c r="M63" s="193"/>
      <c r="N63" s="193"/>
      <c r="O63" s="193"/>
      <c r="P63" s="48"/>
      <c r="Q63" s="48"/>
      <c r="R63" s="48"/>
    </row>
    <row r="64" spans="1:18" x14ac:dyDescent="0.25">
      <c r="A64" s="40" t="s">
        <v>148</v>
      </c>
      <c r="B64" s="70" t="s">
        <v>151</v>
      </c>
      <c r="C64" s="42"/>
      <c r="D64" s="42"/>
      <c r="E64" s="42"/>
      <c r="F64" s="42"/>
      <c r="G64" s="67"/>
      <c r="H64" s="44"/>
      <c r="I64" s="45">
        <v>119850000</v>
      </c>
      <c r="J64" s="58"/>
      <c r="K64" s="47"/>
      <c r="L64" s="51"/>
      <c r="M64" s="193"/>
      <c r="N64" s="193"/>
      <c r="O64" s="193"/>
      <c r="P64" s="48"/>
      <c r="Q64" s="48"/>
      <c r="R64" s="48"/>
    </row>
    <row r="65" spans="1:18" x14ac:dyDescent="0.25">
      <c r="A65" s="48">
        <v>523119</v>
      </c>
      <c r="B65" s="201" t="s">
        <v>93</v>
      </c>
      <c r="C65" s="229"/>
      <c r="D65" s="229"/>
      <c r="E65" s="229"/>
      <c r="F65" s="229"/>
      <c r="G65" s="71"/>
      <c r="H65" s="50"/>
      <c r="I65" s="51">
        <v>6050000</v>
      </c>
      <c r="J65" s="72"/>
      <c r="K65" s="47"/>
      <c r="L65" s="51"/>
      <c r="M65" s="193"/>
      <c r="N65" s="193"/>
      <c r="O65" s="193"/>
      <c r="P65" s="48"/>
      <c r="Q65" s="48"/>
      <c r="R65" s="48"/>
    </row>
    <row r="66" spans="1:18" x14ac:dyDescent="0.25">
      <c r="A66" s="59"/>
      <c r="B66" s="73" t="s">
        <v>94</v>
      </c>
      <c r="C66" s="74"/>
      <c r="D66" s="74"/>
      <c r="E66" s="74"/>
      <c r="F66" s="74"/>
      <c r="G66" s="71">
        <v>70</v>
      </c>
      <c r="H66" s="50" t="s">
        <v>149</v>
      </c>
      <c r="I66" s="51">
        <v>1050000</v>
      </c>
      <c r="J66" s="52">
        <f>I66/$I$192*100</f>
        <v>3.0834079469113505E-2</v>
      </c>
      <c r="K66" s="47"/>
      <c r="L66" s="51">
        <v>1050000</v>
      </c>
      <c r="M66" s="193">
        <f t="shared" ref="M66:M67" si="0">L66/I66*100</f>
        <v>100</v>
      </c>
      <c r="N66" s="193">
        <f t="shared" ref="N66:N67" si="1">M66</f>
        <v>100</v>
      </c>
      <c r="O66" s="193">
        <f t="shared" ref="O66:O67" si="2">M66*J66/100</f>
        <v>3.0834079469113505E-2</v>
      </c>
      <c r="P66" s="48"/>
      <c r="Q66" s="51">
        <f t="shared" ref="Q66:Q67" si="3">I66-L66</f>
        <v>0</v>
      </c>
      <c r="R66" s="48"/>
    </row>
    <row r="67" spans="1:18" x14ac:dyDescent="0.25">
      <c r="A67" s="59"/>
      <c r="B67" s="244" t="s">
        <v>95</v>
      </c>
      <c r="C67" s="245"/>
      <c r="D67" s="245"/>
      <c r="E67" s="245"/>
      <c r="F67" s="245"/>
      <c r="G67" s="71">
        <v>1</v>
      </c>
      <c r="H67" s="50" t="s">
        <v>150</v>
      </c>
      <c r="I67" s="51">
        <v>5000000</v>
      </c>
      <c r="J67" s="52">
        <f>I67/$I$192*100</f>
        <v>0.14682894985292144</v>
      </c>
      <c r="K67" s="47"/>
      <c r="L67" s="51">
        <v>5000000</v>
      </c>
      <c r="M67" s="193">
        <f t="shared" si="0"/>
        <v>100</v>
      </c>
      <c r="N67" s="193">
        <f t="shared" si="1"/>
        <v>100</v>
      </c>
      <c r="O67" s="193">
        <f t="shared" si="2"/>
        <v>0.14682894985292144</v>
      </c>
      <c r="P67" s="48"/>
      <c r="Q67" s="51">
        <f t="shared" si="3"/>
        <v>0</v>
      </c>
      <c r="R67" s="48"/>
    </row>
    <row r="68" spans="1:18" x14ac:dyDescent="0.25">
      <c r="A68" s="48">
        <v>523121</v>
      </c>
      <c r="B68" s="201" t="s">
        <v>6</v>
      </c>
      <c r="C68" s="229"/>
      <c r="D68" s="229"/>
      <c r="E68" s="229"/>
      <c r="F68" s="229"/>
      <c r="G68" s="71"/>
      <c r="H68" s="50"/>
      <c r="I68" s="51"/>
      <c r="J68" s="52"/>
      <c r="K68" s="47"/>
      <c r="L68" s="51"/>
      <c r="M68" s="193"/>
      <c r="N68" s="193"/>
      <c r="O68" s="193"/>
      <c r="P68" s="48"/>
      <c r="Q68" s="48"/>
      <c r="R68" s="48"/>
    </row>
    <row r="69" spans="1:18" x14ac:dyDescent="0.25">
      <c r="A69" s="48"/>
      <c r="B69" s="75" t="s">
        <v>29</v>
      </c>
      <c r="C69" s="76"/>
      <c r="D69" s="76"/>
      <c r="E69" s="76"/>
      <c r="F69" s="76"/>
      <c r="G69" s="71"/>
      <c r="H69" s="50"/>
      <c r="I69" s="51"/>
      <c r="J69" s="52"/>
      <c r="K69" s="47"/>
      <c r="L69" s="51"/>
      <c r="M69" s="193"/>
      <c r="N69" s="193"/>
      <c r="O69" s="193"/>
      <c r="P69" s="48"/>
      <c r="Q69" s="48"/>
      <c r="R69" s="48"/>
    </row>
    <row r="70" spans="1:18" x14ac:dyDescent="0.25">
      <c r="A70" s="48"/>
      <c r="B70" s="77" t="s">
        <v>30</v>
      </c>
      <c r="C70" s="76"/>
      <c r="D70" s="76"/>
      <c r="E70" s="76"/>
      <c r="F70" s="76"/>
      <c r="G70" s="71">
        <v>12</v>
      </c>
      <c r="H70" s="50" t="s">
        <v>143</v>
      </c>
      <c r="I70" s="51">
        <v>105000000</v>
      </c>
      <c r="J70" s="52">
        <f>I70/$I$192*100</f>
        <v>3.08340794691135</v>
      </c>
      <c r="K70" s="47"/>
      <c r="L70" s="51">
        <v>72000000</v>
      </c>
      <c r="M70" s="193">
        <f>L70/I70*100</f>
        <v>68.571428571428569</v>
      </c>
      <c r="N70" s="193">
        <f>M70</f>
        <v>68.571428571428569</v>
      </c>
      <c r="O70" s="193">
        <f>M70*J70/100</f>
        <v>2.1143368778820686</v>
      </c>
      <c r="P70" s="48"/>
      <c r="Q70" s="51">
        <f>I70-L70</f>
        <v>33000000</v>
      </c>
      <c r="R70" s="48"/>
    </row>
    <row r="71" spans="1:18" x14ac:dyDescent="0.25">
      <c r="A71" s="48"/>
      <c r="B71" s="75" t="s">
        <v>31</v>
      </c>
      <c r="C71" s="76"/>
      <c r="D71" s="76"/>
      <c r="E71" s="76"/>
      <c r="F71" s="76"/>
      <c r="G71" s="71"/>
      <c r="H71" s="50"/>
      <c r="I71" s="51">
        <v>8800000</v>
      </c>
      <c r="J71" s="72"/>
      <c r="K71" s="47"/>
      <c r="L71" s="51"/>
      <c r="M71" s="193"/>
      <c r="N71" s="193"/>
      <c r="O71" s="193"/>
      <c r="P71" s="48"/>
      <c r="Q71" s="48"/>
      <c r="R71" s="48"/>
    </row>
    <row r="72" spans="1:18" x14ac:dyDescent="0.25">
      <c r="A72" s="48"/>
      <c r="B72" s="77" t="s">
        <v>33</v>
      </c>
      <c r="C72" s="76"/>
      <c r="D72" s="76"/>
      <c r="E72" s="76"/>
      <c r="F72" s="76"/>
      <c r="G72" s="71">
        <v>1</v>
      </c>
      <c r="H72" s="50" t="s">
        <v>150</v>
      </c>
      <c r="I72" s="51">
        <v>1000000</v>
      </c>
      <c r="J72" s="52">
        <f t="shared" ref="J72:J78" si="4">I72/$I$192*100</f>
        <v>2.9365789970584286E-2</v>
      </c>
      <c r="K72" s="47"/>
      <c r="L72" s="51"/>
      <c r="M72" s="193">
        <f t="shared" ref="M72:M78" si="5">L72/I72*100</f>
        <v>0</v>
      </c>
      <c r="N72" s="193">
        <f t="shared" ref="N72:N78" si="6">M72</f>
        <v>0</v>
      </c>
      <c r="O72" s="193">
        <f t="shared" ref="O72:O78" si="7">M72*J72/100</f>
        <v>0</v>
      </c>
      <c r="P72" s="48"/>
      <c r="Q72" s="51">
        <f t="shared" ref="Q72:Q78" si="8">I72-L72</f>
        <v>1000000</v>
      </c>
      <c r="R72" s="48"/>
    </row>
    <row r="73" spans="1:18" x14ac:dyDescent="0.25">
      <c r="A73" s="48"/>
      <c r="B73" s="77" t="s">
        <v>34</v>
      </c>
      <c r="C73" s="76"/>
      <c r="D73" s="76"/>
      <c r="E73" s="76"/>
      <c r="F73" s="76"/>
      <c r="G73" s="71">
        <v>1</v>
      </c>
      <c r="H73" s="50" t="s">
        <v>150</v>
      </c>
      <c r="I73" s="51">
        <v>500000</v>
      </c>
      <c r="J73" s="52">
        <f t="shared" si="4"/>
        <v>1.4682894985292143E-2</v>
      </c>
      <c r="K73" s="47"/>
      <c r="L73" s="51"/>
      <c r="M73" s="193">
        <f t="shared" si="5"/>
        <v>0</v>
      </c>
      <c r="N73" s="193">
        <f t="shared" si="6"/>
        <v>0</v>
      </c>
      <c r="O73" s="193">
        <f t="shared" si="7"/>
        <v>0</v>
      </c>
      <c r="P73" s="48"/>
      <c r="Q73" s="51">
        <f t="shared" si="8"/>
        <v>500000</v>
      </c>
      <c r="R73" s="48"/>
    </row>
    <row r="74" spans="1:18" x14ac:dyDescent="0.25">
      <c r="A74" s="48"/>
      <c r="B74" s="77" t="s">
        <v>32</v>
      </c>
      <c r="C74" s="76"/>
      <c r="D74" s="76"/>
      <c r="E74" s="76"/>
      <c r="F74" s="76"/>
      <c r="G74" s="71">
        <v>2</v>
      </c>
      <c r="H74" s="50" t="s">
        <v>150</v>
      </c>
      <c r="I74" s="51">
        <v>1800000</v>
      </c>
      <c r="J74" s="52">
        <f t="shared" si="4"/>
        <v>5.2858421947051717E-2</v>
      </c>
      <c r="K74" s="47"/>
      <c r="L74" s="51"/>
      <c r="M74" s="193">
        <f t="shared" si="5"/>
        <v>0</v>
      </c>
      <c r="N74" s="193">
        <f t="shared" si="6"/>
        <v>0</v>
      </c>
      <c r="O74" s="193">
        <f t="shared" si="7"/>
        <v>0</v>
      </c>
      <c r="P74" s="48"/>
      <c r="Q74" s="51">
        <f t="shared" si="8"/>
        <v>1800000</v>
      </c>
      <c r="R74" s="48"/>
    </row>
    <row r="75" spans="1:18" x14ac:dyDescent="0.25">
      <c r="A75" s="48"/>
      <c r="B75" s="77" t="s">
        <v>35</v>
      </c>
      <c r="C75" s="76"/>
      <c r="D75" s="76"/>
      <c r="E75" s="76"/>
      <c r="F75" s="76"/>
      <c r="G75" s="71">
        <v>1</v>
      </c>
      <c r="H75" s="50" t="s">
        <v>150</v>
      </c>
      <c r="I75" s="51">
        <v>1250000</v>
      </c>
      <c r="J75" s="52">
        <f t="shared" si="4"/>
        <v>3.6707237463230361E-2</v>
      </c>
      <c r="K75" s="47"/>
      <c r="L75" s="51">
        <v>1250000</v>
      </c>
      <c r="M75" s="193">
        <f t="shared" si="5"/>
        <v>100</v>
      </c>
      <c r="N75" s="193">
        <f t="shared" si="6"/>
        <v>100</v>
      </c>
      <c r="O75" s="193">
        <f t="shared" si="7"/>
        <v>3.6707237463230361E-2</v>
      </c>
      <c r="P75" s="48"/>
      <c r="Q75" s="51">
        <f t="shared" si="8"/>
        <v>0</v>
      </c>
      <c r="R75" s="48"/>
    </row>
    <row r="76" spans="1:18" x14ac:dyDescent="0.25">
      <c r="A76" s="48"/>
      <c r="B76" s="77" t="s">
        <v>70</v>
      </c>
      <c r="C76" s="76"/>
      <c r="D76" s="76"/>
      <c r="E76" s="76"/>
      <c r="F76" s="76"/>
      <c r="G76" s="71">
        <v>1</v>
      </c>
      <c r="H76" s="50" t="s">
        <v>150</v>
      </c>
      <c r="I76" s="51">
        <v>550000</v>
      </c>
      <c r="J76" s="52">
        <f t="shared" si="4"/>
        <v>1.6151184483821357E-2</v>
      </c>
      <c r="K76" s="47"/>
      <c r="L76" s="51"/>
      <c r="M76" s="193">
        <f t="shared" si="5"/>
        <v>0</v>
      </c>
      <c r="N76" s="193">
        <f t="shared" si="6"/>
        <v>0</v>
      </c>
      <c r="O76" s="193">
        <f t="shared" si="7"/>
        <v>0</v>
      </c>
      <c r="P76" s="48"/>
      <c r="Q76" s="51">
        <f t="shared" si="8"/>
        <v>550000</v>
      </c>
      <c r="R76" s="48"/>
    </row>
    <row r="77" spans="1:18" x14ac:dyDescent="0.25">
      <c r="A77" s="48"/>
      <c r="B77" s="77" t="s">
        <v>37</v>
      </c>
      <c r="C77" s="76"/>
      <c r="D77" s="76"/>
      <c r="E77" s="76"/>
      <c r="F77" s="76"/>
      <c r="G77" s="71">
        <v>1</v>
      </c>
      <c r="H77" s="50" t="s">
        <v>150</v>
      </c>
      <c r="I77" s="51">
        <v>1200000</v>
      </c>
      <c r="J77" s="52">
        <f t="shared" si="4"/>
        <v>3.5238947964701145E-2</v>
      </c>
      <c r="K77" s="47"/>
      <c r="L77" s="51">
        <v>1200000</v>
      </c>
      <c r="M77" s="193">
        <f t="shared" si="5"/>
        <v>100</v>
      </c>
      <c r="N77" s="193">
        <f t="shared" si="6"/>
        <v>100</v>
      </c>
      <c r="O77" s="193">
        <f t="shared" si="7"/>
        <v>3.5238947964701145E-2</v>
      </c>
      <c r="P77" s="48"/>
      <c r="Q77" s="51">
        <f t="shared" si="8"/>
        <v>0</v>
      </c>
      <c r="R77" s="48"/>
    </row>
    <row r="78" spans="1:18" x14ac:dyDescent="0.25">
      <c r="A78" s="48"/>
      <c r="B78" s="77" t="s">
        <v>36</v>
      </c>
      <c r="C78" s="76"/>
      <c r="D78" s="76"/>
      <c r="E78" s="76"/>
      <c r="F78" s="76"/>
      <c r="G78" s="71">
        <v>1</v>
      </c>
      <c r="H78" s="50" t="s">
        <v>150</v>
      </c>
      <c r="I78" s="51">
        <v>2500000</v>
      </c>
      <c r="J78" s="52">
        <f t="shared" si="4"/>
        <v>7.3414474926460721E-2</v>
      </c>
      <c r="K78" s="47"/>
      <c r="L78" s="51"/>
      <c r="M78" s="193">
        <f t="shared" si="5"/>
        <v>0</v>
      </c>
      <c r="N78" s="193">
        <f t="shared" si="6"/>
        <v>0</v>
      </c>
      <c r="O78" s="193">
        <f t="shared" si="7"/>
        <v>0</v>
      </c>
      <c r="P78" s="48"/>
      <c r="Q78" s="51">
        <f t="shared" si="8"/>
        <v>2500000</v>
      </c>
      <c r="R78" s="48"/>
    </row>
    <row r="79" spans="1:18" x14ac:dyDescent="0.25">
      <c r="A79" s="78"/>
      <c r="B79" s="79"/>
      <c r="C79" s="79"/>
      <c r="D79" s="79"/>
      <c r="E79" s="79"/>
      <c r="F79" s="79"/>
      <c r="G79" s="129"/>
      <c r="H79" s="78"/>
      <c r="I79" s="80"/>
      <c r="J79" s="81"/>
      <c r="K79" s="82"/>
      <c r="L79" s="78"/>
      <c r="M79" s="194"/>
      <c r="N79" s="194"/>
      <c r="O79" s="194"/>
      <c r="P79" s="78"/>
      <c r="Q79" s="78"/>
      <c r="R79" s="78"/>
    </row>
    <row r="80" spans="1:18" x14ac:dyDescent="0.25">
      <c r="A80" s="114"/>
      <c r="B80" s="96"/>
      <c r="C80" s="96"/>
      <c r="D80" s="96"/>
      <c r="E80" s="96"/>
      <c r="F80" s="96"/>
      <c r="G80" s="131"/>
      <c r="H80" s="114"/>
      <c r="I80" s="132"/>
      <c r="J80" s="134"/>
      <c r="K80" s="128"/>
      <c r="L80" s="114"/>
      <c r="M80" s="195"/>
      <c r="N80" s="195"/>
      <c r="O80" s="195"/>
      <c r="P80" s="114"/>
      <c r="Q80" s="114"/>
      <c r="R80" s="114"/>
    </row>
    <row r="81" spans="1:18" x14ac:dyDescent="0.25">
      <c r="A81" s="114"/>
      <c r="B81" s="96"/>
      <c r="C81" s="96"/>
      <c r="D81" s="96"/>
      <c r="E81" s="96"/>
      <c r="F81" s="96"/>
      <c r="G81" s="131"/>
      <c r="H81" s="114"/>
      <c r="I81" s="132"/>
      <c r="J81" s="134"/>
      <c r="K81" s="128"/>
      <c r="L81" s="114"/>
      <c r="M81" s="195"/>
      <c r="N81" s="195"/>
      <c r="O81" s="195"/>
      <c r="P81" s="114"/>
      <c r="Q81" s="114"/>
      <c r="R81" s="114"/>
    </row>
    <row r="82" spans="1:18" x14ac:dyDescent="0.25">
      <c r="A82" s="114"/>
      <c r="B82" s="96"/>
      <c r="C82" s="96"/>
      <c r="D82" s="96"/>
      <c r="E82" s="96"/>
      <c r="F82" s="96"/>
      <c r="G82" s="131"/>
      <c r="H82" s="114"/>
      <c r="I82" s="132"/>
      <c r="J82" s="134"/>
      <c r="K82" s="128"/>
      <c r="L82" s="114"/>
      <c r="M82" s="195"/>
      <c r="N82" s="195"/>
      <c r="O82" s="195"/>
      <c r="P82" s="114"/>
      <c r="Q82" s="114"/>
      <c r="R82" s="114"/>
    </row>
    <row r="83" spans="1:18" x14ac:dyDescent="0.25">
      <c r="A83" s="71" t="s">
        <v>13</v>
      </c>
      <c r="B83" s="77" t="s">
        <v>152</v>
      </c>
      <c r="C83" s="76"/>
      <c r="D83" s="76"/>
      <c r="E83" s="76"/>
      <c r="F83" s="76"/>
      <c r="G83" s="71"/>
      <c r="H83" s="50"/>
      <c r="I83" s="51">
        <v>530500000</v>
      </c>
      <c r="J83" s="72"/>
      <c r="K83" s="47"/>
      <c r="L83" s="51"/>
      <c r="M83" s="193"/>
      <c r="N83" s="193"/>
      <c r="O83" s="193"/>
      <c r="P83" s="48"/>
      <c r="Q83" s="48"/>
      <c r="R83" s="48"/>
    </row>
    <row r="84" spans="1:18" x14ac:dyDescent="0.25">
      <c r="A84" s="48">
        <v>532111</v>
      </c>
      <c r="B84" s="77" t="s">
        <v>21</v>
      </c>
      <c r="C84" s="76"/>
      <c r="D84" s="76"/>
      <c r="E84" s="76"/>
      <c r="F84" s="76"/>
      <c r="G84" s="71"/>
      <c r="H84" s="50"/>
      <c r="I84" s="51">
        <v>74000000</v>
      </c>
      <c r="J84" s="72"/>
      <c r="K84" s="47"/>
      <c r="L84" s="51"/>
      <c r="M84" s="193"/>
      <c r="N84" s="193"/>
      <c r="O84" s="193"/>
      <c r="P84" s="48"/>
      <c r="Q84" s="48"/>
      <c r="R84" s="48"/>
    </row>
    <row r="85" spans="1:18" x14ac:dyDescent="0.25">
      <c r="A85" s="48"/>
      <c r="B85" s="77" t="s">
        <v>153</v>
      </c>
      <c r="C85" s="76"/>
      <c r="D85" s="76"/>
      <c r="E85" s="76"/>
      <c r="F85" s="76"/>
      <c r="G85" s="71">
        <v>1</v>
      </c>
      <c r="H85" s="50" t="s">
        <v>150</v>
      </c>
      <c r="I85" s="51">
        <v>5000000</v>
      </c>
      <c r="J85" s="52">
        <f t="shared" ref="J85:J90" si="9">I85/$I$192*100</f>
        <v>0.14682894985292144</v>
      </c>
      <c r="K85" s="47"/>
      <c r="L85" s="51">
        <v>5000000</v>
      </c>
      <c r="M85" s="193">
        <f t="shared" ref="M85:M90" si="10">L85/I85*100</f>
        <v>100</v>
      </c>
      <c r="N85" s="193">
        <f t="shared" ref="N85:N90" si="11">M85</f>
        <v>100</v>
      </c>
      <c r="O85" s="193">
        <f t="shared" ref="O85:O90" si="12">M85*J85/100</f>
        <v>0.14682894985292144</v>
      </c>
      <c r="P85" s="48"/>
      <c r="Q85" s="51">
        <f t="shared" ref="Q85:Q90" si="13">I85-L85</f>
        <v>0</v>
      </c>
      <c r="R85" s="48"/>
    </row>
    <row r="86" spans="1:18" x14ac:dyDescent="0.25">
      <c r="A86" s="48"/>
      <c r="B86" s="77" t="s">
        <v>154</v>
      </c>
      <c r="C86" s="76"/>
      <c r="D86" s="76"/>
      <c r="E86" s="76"/>
      <c r="F86" s="76"/>
      <c r="G86" s="71">
        <v>1</v>
      </c>
      <c r="H86" s="50" t="s">
        <v>159</v>
      </c>
      <c r="I86" s="51">
        <v>12500000</v>
      </c>
      <c r="J86" s="52">
        <f t="shared" si="9"/>
        <v>0.36707237463230363</v>
      </c>
      <c r="K86" s="47"/>
      <c r="L86" s="51">
        <v>12500000</v>
      </c>
      <c r="M86" s="193">
        <f t="shared" si="10"/>
        <v>100</v>
      </c>
      <c r="N86" s="193">
        <f t="shared" si="11"/>
        <v>100</v>
      </c>
      <c r="O86" s="193">
        <f t="shared" si="12"/>
        <v>0.36707237463230363</v>
      </c>
      <c r="P86" s="48"/>
      <c r="Q86" s="51">
        <f t="shared" si="13"/>
        <v>0</v>
      </c>
      <c r="R86" s="48"/>
    </row>
    <row r="87" spans="1:18" x14ac:dyDescent="0.25">
      <c r="A87" s="48"/>
      <c r="B87" s="77" t="s">
        <v>155</v>
      </c>
      <c r="C87" s="76"/>
      <c r="D87" s="76"/>
      <c r="E87" s="76"/>
      <c r="F87" s="76"/>
      <c r="G87" s="71">
        <v>1</v>
      </c>
      <c r="H87" s="50" t="s">
        <v>150</v>
      </c>
      <c r="I87" s="51">
        <v>28000000</v>
      </c>
      <c r="J87" s="52">
        <f t="shared" si="9"/>
        <v>0.82224211917636003</v>
      </c>
      <c r="K87" s="47"/>
      <c r="L87" s="51">
        <v>27500000</v>
      </c>
      <c r="M87" s="193">
        <f t="shared" si="10"/>
        <v>98.214285714285708</v>
      </c>
      <c r="N87" s="193">
        <f t="shared" si="11"/>
        <v>98.214285714285708</v>
      </c>
      <c r="O87" s="193">
        <f t="shared" si="12"/>
        <v>0.80755922419106785</v>
      </c>
      <c r="P87" s="48"/>
      <c r="Q87" s="51">
        <f t="shared" si="13"/>
        <v>500000</v>
      </c>
      <c r="R87" s="48"/>
    </row>
    <row r="88" spans="1:18" x14ac:dyDescent="0.25">
      <c r="A88" s="48" t="s">
        <v>2</v>
      </c>
      <c r="B88" s="77" t="s">
        <v>156</v>
      </c>
      <c r="C88" s="76"/>
      <c r="D88" s="76"/>
      <c r="E88" s="76"/>
      <c r="F88" s="76"/>
      <c r="G88" s="71">
        <v>1</v>
      </c>
      <c r="H88" s="50" t="s">
        <v>150</v>
      </c>
      <c r="I88" s="51">
        <v>8000000</v>
      </c>
      <c r="J88" s="52">
        <f t="shared" si="9"/>
        <v>0.23492631976467429</v>
      </c>
      <c r="K88" s="47"/>
      <c r="L88" s="51">
        <v>8000000</v>
      </c>
      <c r="M88" s="193">
        <f t="shared" si="10"/>
        <v>100</v>
      </c>
      <c r="N88" s="193">
        <f t="shared" si="11"/>
        <v>100</v>
      </c>
      <c r="O88" s="193">
        <f t="shared" si="12"/>
        <v>0.23492631976467429</v>
      </c>
      <c r="P88" s="48"/>
      <c r="Q88" s="51">
        <f t="shared" si="13"/>
        <v>0</v>
      </c>
      <c r="R88" s="48"/>
    </row>
    <row r="89" spans="1:18" x14ac:dyDescent="0.25">
      <c r="A89" s="48"/>
      <c r="B89" s="77" t="s">
        <v>157</v>
      </c>
      <c r="C89" s="76"/>
      <c r="D89" s="76"/>
      <c r="E89" s="76"/>
      <c r="F89" s="76"/>
      <c r="G89" s="71">
        <v>1</v>
      </c>
      <c r="H89" s="50" t="s">
        <v>159</v>
      </c>
      <c r="I89" s="51">
        <v>13000000</v>
      </c>
      <c r="J89" s="52">
        <f t="shared" si="9"/>
        <v>0.3817552696175957</v>
      </c>
      <c r="K89" s="47"/>
      <c r="L89" s="51">
        <v>13000000</v>
      </c>
      <c r="M89" s="193">
        <f t="shared" si="10"/>
        <v>100</v>
      </c>
      <c r="N89" s="193">
        <f t="shared" si="11"/>
        <v>100</v>
      </c>
      <c r="O89" s="193">
        <f t="shared" si="12"/>
        <v>0.3817552696175957</v>
      </c>
      <c r="P89" s="48"/>
      <c r="Q89" s="51">
        <f t="shared" si="13"/>
        <v>0</v>
      </c>
      <c r="R89" s="48"/>
    </row>
    <row r="90" spans="1:18" x14ac:dyDescent="0.25">
      <c r="A90" s="48"/>
      <c r="B90" s="77" t="s">
        <v>158</v>
      </c>
      <c r="C90" s="76"/>
      <c r="D90" s="76"/>
      <c r="E90" s="76"/>
      <c r="F90" s="76"/>
      <c r="G90" s="71">
        <v>1</v>
      </c>
      <c r="H90" s="50" t="s">
        <v>150</v>
      </c>
      <c r="I90" s="51">
        <v>7500000</v>
      </c>
      <c r="J90" s="52">
        <f t="shared" si="9"/>
        <v>0.22024342477938216</v>
      </c>
      <c r="K90" s="47"/>
      <c r="L90" s="51">
        <v>7500000</v>
      </c>
      <c r="M90" s="193">
        <f t="shared" si="10"/>
        <v>100</v>
      </c>
      <c r="N90" s="193">
        <f t="shared" si="11"/>
        <v>100</v>
      </c>
      <c r="O90" s="193">
        <f t="shared" si="12"/>
        <v>0.22024342477938216</v>
      </c>
      <c r="P90" s="48"/>
      <c r="Q90" s="51">
        <f t="shared" si="13"/>
        <v>0</v>
      </c>
      <c r="R90" s="48"/>
    </row>
    <row r="91" spans="1:18" x14ac:dyDescent="0.25">
      <c r="A91" s="48">
        <v>533121</v>
      </c>
      <c r="B91" s="77" t="s">
        <v>160</v>
      </c>
      <c r="C91" s="76"/>
      <c r="D91" s="76"/>
      <c r="E91" s="76"/>
      <c r="F91" s="76"/>
      <c r="G91" s="71"/>
      <c r="H91" s="50"/>
      <c r="I91" s="51">
        <v>80000000</v>
      </c>
      <c r="J91" s="72"/>
      <c r="K91" s="47"/>
      <c r="L91" s="51"/>
      <c r="M91" s="193"/>
      <c r="N91" s="193"/>
      <c r="O91" s="193"/>
      <c r="P91" s="48"/>
      <c r="Q91" s="48"/>
      <c r="R91" s="48"/>
    </row>
    <row r="92" spans="1:18" x14ac:dyDescent="0.25">
      <c r="A92" s="48"/>
      <c r="B92" s="77" t="s">
        <v>161</v>
      </c>
      <c r="C92" s="76"/>
      <c r="D92" s="76"/>
      <c r="E92" s="76"/>
      <c r="F92" s="76"/>
      <c r="G92" s="71">
        <v>80</v>
      </c>
      <c r="H92" s="50" t="s">
        <v>15</v>
      </c>
      <c r="I92" s="51">
        <v>80000000</v>
      </c>
      <c r="J92" s="52">
        <f>I92/$I$192*100</f>
        <v>2.3492631976467431</v>
      </c>
      <c r="K92" s="47"/>
      <c r="L92" s="51">
        <v>79500000</v>
      </c>
      <c r="M92" s="193">
        <f>L92/I92*100</f>
        <v>99.375</v>
      </c>
      <c r="N92" s="193">
        <f>M92</f>
        <v>99.375</v>
      </c>
      <c r="O92" s="193">
        <f>M92*J92/100</f>
        <v>2.3345803026614509</v>
      </c>
      <c r="P92" s="48"/>
      <c r="Q92" s="51">
        <f>I92-L92</f>
        <v>500000</v>
      </c>
      <c r="R92" s="48"/>
    </row>
    <row r="93" spans="1:18" x14ac:dyDescent="0.25">
      <c r="A93" s="48">
        <v>534141</v>
      </c>
      <c r="B93" s="77" t="s">
        <v>162</v>
      </c>
      <c r="C93" s="76"/>
      <c r="D93" s="76"/>
      <c r="E93" s="76"/>
      <c r="F93" s="76"/>
      <c r="G93" s="71"/>
      <c r="H93" s="50"/>
      <c r="I93" s="51">
        <v>185000000</v>
      </c>
      <c r="J93" s="72"/>
      <c r="K93" s="47"/>
      <c r="L93" s="51"/>
      <c r="M93" s="193"/>
      <c r="N93" s="193"/>
      <c r="O93" s="193"/>
      <c r="P93" s="48"/>
      <c r="Q93" s="48"/>
      <c r="R93" s="48"/>
    </row>
    <row r="94" spans="1:18" x14ac:dyDescent="0.25">
      <c r="A94" s="48"/>
      <c r="B94" s="77" t="s">
        <v>163</v>
      </c>
      <c r="C94" s="76"/>
      <c r="D94" s="76"/>
      <c r="E94" s="76"/>
      <c r="F94" s="76"/>
      <c r="G94" s="71">
        <v>740</v>
      </c>
      <c r="H94" s="50" t="s">
        <v>15</v>
      </c>
      <c r="I94" s="51">
        <v>185000000</v>
      </c>
      <c r="J94" s="52">
        <f>I94/$I$192*100</f>
        <v>5.4326711445580935</v>
      </c>
      <c r="K94" s="47"/>
      <c r="L94" s="51">
        <v>183250000</v>
      </c>
      <c r="M94" s="193">
        <f>L94/I94*100</f>
        <v>99.054054054054049</v>
      </c>
      <c r="N94" s="193">
        <f>M94</f>
        <v>99.054054054054049</v>
      </c>
      <c r="O94" s="193">
        <f>M94*J94/100</f>
        <v>5.3812810121095707</v>
      </c>
      <c r="P94" s="48"/>
      <c r="Q94" s="51">
        <f>I94-L94</f>
        <v>1750000</v>
      </c>
      <c r="R94" s="48"/>
    </row>
    <row r="95" spans="1:18" x14ac:dyDescent="0.25">
      <c r="A95" s="48">
        <v>534161</v>
      </c>
      <c r="B95" s="77" t="s">
        <v>164</v>
      </c>
      <c r="C95" s="76"/>
      <c r="D95" s="76"/>
      <c r="E95" s="76"/>
      <c r="F95" s="76"/>
      <c r="G95" s="71"/>
      <c r="H95" s="50"/>
      <c r="I95" s="51">
        <v>191500000</v>
      </c>
      <c r="J95" s="72"/>
      <c r="K95" s="47"/>
      <c r="L95" s="51"/>
      <c r="M95" s="193"/>
      <c r="N95" s="193"/>
      <c r="O95" s="193"/>
      <c r="P95" s="48"/>
      <c r="Q95" s="48"/>
      <c r="R95" s="48"/>
    </row>
    <row r="96" spans="1:18" x14ac:dyDescent="0.25">
      <c r="A96" s="48"/>
      <c r="B96" s="77" t="s">
        <v>165</v>
      </c>
      <c r="C96" s="76"/>
      <c r="D96" s="76"/>
      <c r="E96" s="76"/>
      <c r="F96" s="76"/>
      <c r="G96" s="71">
        <v>1</v>
      </c>
      <c r="H96" s="50" t="s">
        <v>108</v>
      </c>
      <c r="I96" s="51">
        <v>48000000</v>
      </c>
      <c r="J96" s="52">
        <f>I96/$I$192*100</f>
        <v>1.4095579185880458</v>
      </c>
      <c r="K96" s="47"/>
      <c r="L96" s="51">
        <v>48000000</v>
      </c>
      <c r="M96" s="193">
        <f t="shared" ref="M96:M97" si="14">L96/I96*100</f>
        <v>100</v>
      </c>
      <c r="N96" s="193">
        <f t="shared" ref="N96:N97" si="15">M96</f>
        <v>100</v>
      </c>
      <c r="O96" s="193">
        <f t="shared" ref="O96:O97" si="16">M96*J96/100</f>
        <v>1.4095579185880458</v>
      </c>
      <c r="P96" s="48"/>
      <c r="Q96" s="51">
        <f t="shared" ref="Q96:Q97" si="17">I96-L96</f>
        <v>0</v>
      </c>
      <c r="R96" s="48"/>
    </row>
    <row r="97" spans="1:18" x14ac:dyDescent="0.25">
      <c r="A97" s="48"/>
      <c r="B97" s="77" t="s">
        <v>166</v>
      </c>
      <c r="C97" s="76"/>
      <c r="D97" s="76"/>
      <c r="E97" s="76"/>
      <c r="F97" s="76"/>
      <c r="G97" s="71">
        <v>1</v>
      </c>
      <c r="H97" s="50" t="s">
        <v>108</v>
      </c>
      <c r="I97" s="51">
        <v>143500000</v>
      </c>
      <c r="J97" s="52">
        <f>I97/$I$192*100</f>
        <v>4.2139908607788454</v>
      </c>
      <c r="K97" s="47"/>
      <c r="L97" s="51">
        <v>143500000</v>
      </c>
      <c r="M97" s="193">
        <f t="shared" si="14"/>
        <v>100</v>
      </c>
      <c r="N97" s="193">
        <f t="shared" si="15"/>
        <v>100</v>
      </c>
      <c r="O97" s="193">
        <f t="shared" si="16"/>
        <v>4.2139908607788454</v>
      </c>
      <c r="P97" s="48"/>
      <c r="Q97" s="51">
        <f t="shared" si="17"/>
        <v>0</v>
      </c>
      <c r="R97" s="48"/>
    </row>
    <row r="98" spans="1:18" x14ac:dyDescent="0.25">
      <c r="A98" s="48"/>
      <c r="B98" s="77"/>
      <c r="C98" s="76"/>
      <c r="D98" s="76"/>
      <c r="E98" s="76"/>
      <c r="F98" s="76"/>
      <c r="G98" s="71"/>
      <c r="H98" s="50"/>
      <c r="I98" s="51"/>
      <c r="J98" s="52"/>
      <c r="K98" s="47"/>
      <c r="L98" s="51"/>
      <c r="M98" s="193"/>
      <c r="N98" s="193"/>
      <c r="O98" s="193"/>
      <c r="P98" s="48"/>
      <c r="Q98" s="48"/>
      <c r="R98" s="48"/>
    </row>
    <row r="99" spans="1:18" x14ac:dyDescent="0.25">
      <c r="A99" s="48">
        <v>532111</v>
      </c>
      <c r="B99" s="77" t="s">
        <v>167</v>
      </c>
      <c r="C99" s="76"/>
      <c r="D99" s="76"/>
      <c r="E99" s="76"/>
      <c r="F99" s="76"/>
      <c r="G99" s="71"/>
      <c r="H99" s="50"/>
      <c r="I99" s="51">
        <v>815000000</v>
      </c>
      <c r="J99" s="72"/>
      <c r="K99" s="47"/>
      <c r="L99" s="51"/>
      <c r="M99" s="193"/>
      <c r="N99" s="193"/>
      <c r="O99" s="193"/>
      <c r="P99" s="48"/>
      <c r="Q99" s="48"/>
      <c r="R99" s="48"/>
    </row>
    <row r="100" spans="1:18" x14ac:dyDescent="0.25">
      <c r="A100" s="48"/>
      <c r="B100" s="77" t="s">
        <v>168</v>
      </c>
      <c r="C100" s="76"/>
      <c r="D100" s="76"/>
      <c r="E100" s="76"/>
      <c r="F100" s="76"/>
      <c r="G100" s="71">
        <v>1</v>
      </c>
      <c r="H100" s="50" t="s">
        <v>150</v>
      </c>
      <c r="I100" s="51">
        <v>325000000</v>
      </c>
      <c r="J100" s="52">
        <f>I100/$I$192*100</f>
        <v>9.5438817404398932</v>
      </c>
      <c r="K100" s="47"/>
      <c r="L100" s="51">
        <v>316112650</v>
      </c>
      <c r="M100" s="193">
        <f t="shared" ref="M100:M103" si="18">L100/I100*100</f>
        <v>97.265430769230761</v>
      </c>
      <c r="N100" s="193">
        <f t="shared" ref="N100:N103" si="19">M100</f>
        <v>97.265430769230761</v>
      </c>
      <c r="O100" s="193">
        <f t="shared" ref="O100:O103" si="20">M100*J100/100</f>
        <v>9.2828976869448212</v>
      </c>
      <c r="P100" s="48"/>
      <c r="Q100" s="51">
        <f t="shared" ref="Q100:Q103" si="21">I100-L100</f>
        <v>8887350</v>
      </c>
      <c r="R100" s="48"/>
    </row>
    <row r="101" spans="1:18" x14ac:dyDescent="0.25">
      <c r="A101" s="48"/>
      <c r="B101" s="77" t="s">
        <v>169</v>
      </c>
      <c r="C101" s="76"/>
      <c r="D101" s="76"/>
      <c r="E101" s="76"/>
      <c r="F101" s="76"/>
      <c r="G101" s="71">
        <v>1</v>
      </c>
      <c r="H101" s="50" t="s">
        <v>150</v>
      </c>
      <c r="I101" s="51">
        <v>90000000</v>
      </c>
      <c r="J101" s="52">
        <f>I101/$I$192*100</f>
        <v>2.6429210973525858</v>
      </c>
      <c r="K101" s="47"/>
      <c r="L101" s="51">
        <v>89000000</v>
      </c>
      <c r="M101" s="193">
        <f t="shared" si="18"/>
        <v>98.888888888888886</v>
      </c>
      <c r="N101" s="193">
        <f t="shared" si="19"/>
        <v>98.888888888888886</v>
      </c>
      <c r="O101" s="193">
        <f t="shared" si="20"/>
        <v>2.6135553073820019</v>
      </c>
      <c r="P101" s="48"/>
      <c r="Q101" s="51">
        <f t="shared" si="21"/>
        <v>1000000</v>
      </c>
      <c r="R101" s="48"/>
    </row>
    <row r="102" spans="1:18" x14ac:dyDescent="0.25">
      <c r="A102" s="48"/>
      <c r="B102" s="77" t="s">
        <v>170</v>
      </c>
      <c r="C102" s="76"/>
      <c r="D102" s="76"/>
      <c r="E102" s="76"/>
      <c r="F102" s="76"/>
      <c r="G102" s="71">
        <v>1</v>
      </c>
      <c r="H102" s="50" t="s">
        <v>150</v>
      </c>
      <c r="I102" s="51">
        <v>170000000</v>
      </c>
      <c r="J102" s="52">
        <f>I102/$I$192*100</f>
        <v>4.9921842949993289</v>
      </c>
      <c r="K102" s="47"/>
      <c r="L102" s="51"/>
      <c r="M102" s="193">
        <f t="shared" si="18"/>
        <v>0</v>
      </c>
      <c r="N102" s="193">
        <f t="shared" si="19"/>
        <v>0</v>
      </c>
      <c r="O102" s="193">
        <f t="shared" si="20"/>
        <v>0</v>
      </c>
      <c r="P102" s="48"/>
      <c r="Q102" s="51">
        <f t="shared" si="21"/>
        <v>170000000</v>
      </c>
      <c r="R102" s="48"/>
    </row>
    <row r="103" spans="1:18" x14ac:dyDescent="0.25">
      <c r="A103" s="48"/>
      <c r="B103" s="77" t="s">
        <v>171</v>
      </c>
      <c r="C103" s="76"/>
      <c r="D103" s="76"/>
      <c r="E103" s="76"/>
      <c r="F103" s="76"/>
      <c r="G103" s="71">
        <v>1</v>
      </c>
      <c r="H103" s="50" t="s">
        <v>150</v>
      </c>
      <c r="I103" s="51">
        <v>230000000</v>
      </c>
      <c r="J103" s="52">
        <f>I103/$I$192*100</f>
        <v>6.7541316932343856</v>
      </c>
      <c r="K103" s="47"/>
      <c r="L103" s="51">
        <v>215000000</v>
      </c>
      <c r="M103" s="193">
        <f t="shared" si="18"/>
        <v>93.478260869565219</v>
      </c>
      <c r="N103" s="193">
        <f t="shared" si="19"/>
        <v>93.478260869565219</v>
      </c>
      <c r="O103" s="193">
        <f t="shared" si="20"/>
        <v>6.313644843675621</v>
      </c>
      <c r="P103" s="48"/>
      <c r="Q103" s="51">
        <f t="shared" si="21"/>
        <v>15000000</v>
      </c>
      <c r="R103" s="48"/>
    </row>
    <row r="104" spans="1:18" x14ac:dyDescent="0.25">
      <c r="A104" s="48"/>
      <c r="B104" s="77"/>
      <c r="C104" s="76"/>
      <c r="D104" s="76"/>
      <c r="E104" s="76"/>
      <c r="F104" s="76"/>
      <c r="G104" s="71"/>
      <c r="H104" s="50"/>
      <c r="I104" s="51"/>
      <c r="J104" s="52"/>
      <c r="K104" s="47"/>
      <c r="L104" s="51"/>
      <c r="M104" s="193"/>
      <c r="N104" s="193"/>
      <c r="O104" s="193"/>
      <c r="P104" s="48"/>
      <c r="Q104" s="48"/>
      <c r="R104" s="48"/>
    </row>
    <row r="105" spans="1:18" x14ac:dyDescent="0.25">
      <c r="A105" s="48">
        <v>533121</v>
      </c>
      <c r="B105" s="77" t="s">
        <v>160</v>
      </c>
      <c r="C105" s="76"/>
      <c r="D105" s="76"/>
      <c r="E105" s="76"/>
      <c r="F105" s="76"/>
      <c r="G105" s="71"/>
      <c r="H105" s="50"/>
      <c r="I105" s="51">
        <v>40000000</v>
      </c>
      <c r="J105" s="72"/>
      <c r="K105" s="47"/>
      <c r="L105" s="51"/>
      <c r="M105" s="193"/>
      <c r="N105" s="193"/>
      <c r="O105" s="193"/>
      <c r="P105" s="48"/>
      <c r="Q105" s="48"/>
      <c r="R105" s="48"/>
    </row>
    <row r="106" spans="1:18" x14ac:dyDescent="0.25">
      <c r="A106" s="48"/>
      <c r="B106" s="77" t="s">
        <v>172</v>
      </c>
      <c r="C106" s="76"/>
      <c r="D106" s="76"/>
      <c r="E106" s="76"/>
      <c r="F106" s="76"/>
      <c r="G106" s="71">
        <v>16</v>
      </c>
      <c r="H106" s="50" t="s">
        <v>15</v>
      </c>
      <c r="I106" s="51">
        <v>40000000</v>
      </c>
      <c r="J106" s="52">
        <f>I106/$I$192*100</f>
        <v>1.1746315988233715</v>
      </c>
      <c r="K106" s="47"/>
      <c r="L106" s="51">
        <v>39500000</v>
      </c>
      <c r="M106" s="193">
        <f>L106/I106*100</f>
        <v>98.75</v>
      </c>
      <c r="N106" s="193">
        <f>M106</f>
        <v>98.75</v>
      </c>
      <c r="O106" s="193">
        <f>M106*J106/100</f>
        <v>1.1599487038380794</v>
      </c>
      <c r="P106" s="48"/>
      <c r="Q106" s="51">
        <f>I106-L106</f>
        <v>500000</v>
      </c>
      <c r="R106" s="48"/>
    </row>
    <row r="107" spans="1:18" x14ac:dyDescent="0.25">
      <c r="A107" s="48"/>
      <c r="B107" s="77"/>
      <c r="C107" s="76"/>
      <c r="D107" s="76"/>
      <c r="E107" s="76"/>
      <c r="F107" s="76"/>
      <c r="G107" s="71"/>
      <c r="H107" s="50"/>
      <c r="I107" s="51"/>
      <c r="J107" s="52"/>
      <c r="K107" s="47"/>
      <c r="L107" s="51"/>
      <c r="M107" s="193"/>
      <c r="N107" s="193"/>
      <c r="O107" s="193"/>
      <c r="P107" s="48"/>
      <c r="Q107" s="48"/>
      <c r="R107" s="48"/>
    </row>
    <row r="108" spans="1:18" x14ac:dyDescent="0.25">
      <c r="A108" s="48">
        <v>534161</v>
      </c>
      <c r="B108" s="77" t="s">
        <v>115</v>
      </c>
      <c r="C108" s="76"/>
      <c r="D108" s="76"/>
      <c r="E108" s="76"/>
      <c r="F108" s="76"/>
      <c r="G108" s="71"/>
      <c r="H108" s="50"/>
      <c r="I108" s="51">
        <v>100000000</v>
      </c>
      <c r="J108" s="72"/>
      <c r="K108" s="47"/>
      <c r="L108" s="51"/>
      <c r="M108" s="193"/>
      <c r="N108" s="193"/>
      <c r="O108" s="193"/>
      <c r="P108" s="48"/>
      <c r="Q108" s="48"/>
      <c r="R108" s="48"/>
    </row>
    <row r="109" spans="1:18" x14ac:dyDescent="0.25">
      <c r="A109" s="48"/>
      <c r="B109" s="77" t="s">
        <v>173</v>
      </c>
      <c r="C109" s="76"/>
      <c r="D109" s="76"/>
      <c r="E109" s="76"/>
      <c r="F109" s="76"/>
      <c r="G109" s="71">
        <v>1</v>
      </c>
      <c r="H109" s="50" t="s">
        <v>108</v>
      </c>
      <c r="I109" s="51">
        <v>100000000</v>
      </c>
      <c r="J109" s="52">
        <f>I109/$I$192*100</f>
        <v>2.9365789970584291</v>
      </c>
      <c r="K109" s="47"/>
      <c r="L109" s="51">
        <v>99500000</v>
      </c>
      <c r="M109" s="193">
        <f>L109/I109*100</f>
        <v>99.5</v>
      </c>
      <c r="N109" s="193">
        <f>M109</f>
        <v>99.5</v>
      </c>
      <c r="O109" s="193">
        <f>M109*J109/100</f>
        <v>2.9218961020731369</v>
      </c>
      <c r="P109" s="48"/>
      <c r="Q109" s="51">
        <f>I109-L109</f>
        <v>500000</v>
      </c>
      <c r="R109" s="48"/>
    </row>
    <row r="110" spans="1:18" x14ac:dyDescent="0.25">
      <c r="A110" s="40">
        <v>3353.9940000000001</v>
      </c>
      <c r="B110" s="41" t="s">
        <v>7</v>
      </c>
      <c r="C110" s="42"/>
      <c r="D110" s="43"/>
      <c r="E110" s="57"/>
      <c r="F110" s="41"/>
      <c r="G110" s="57">
        <v>12</v>
      </c>
      <c r="H110" s="44" t="s">
        <v>3</v>
      </c>
      <c r="I110" s="45">
        <v>1676370000</v>
      </c>
      <c r="J110" s="58"/>
      <c r="K110" s="47"/>
      <c r="L110" s="51"/>
      <c r="M110" s="193"/>
      <c r="N110" s="193"/>
      <c r="O110" s="193"/>
      <c r="P110" s="48"/>
      <c r="Q110" s="48"/>
      <c r="R110" s="48"/>
    </row>
    <row r="111" spans="1:18" x14ac:dyDescent="0.25">
      <c r="A111" s="83" t="s">
        <v>174</v>
      </c>
      <c r="B111" s="246" t="s">
        <v>175</v>
      </c>
      <c r="C111" s="247"/>
      <c r="D111" s="247"/>
      <c r="E111" s="247"/>
      <c r="F111" s="247"/>
      <c r="G111" s="84"/>
      <c r="H111" s="85"/>
      <c r="I111" s="86">
        <v>1101830000</v>
      </c>
      <c r="J111" s="87"/>
      <c r="K111" s="47"/>
      <c r="L111" s="51"/>
      <c r="M111" s="193"/>
      <c r="N111" s="193"/>
      <c r="O111" s="193"/>
      <c r="P111" s="48"/>
      <c r="Q111" s="48"/>
      <c r="R111" s="48"/>
    </row>
    <row r="112" spans="1:18" x14ac:dyDescent="0.25">
      <c r="A112" s="88" t="s">
        <v>10</v>
      </c>
      <c r="B112" s="239" t="s">
        <v>8</v>
      </c>
      <c r="C112" s="240"/>
      <c r="D112" s="240"/>
      <c r="E112" s="240"/>
      <c r="F112" s="240"/>
      <c r="G112" s="89"/>
      <c r="H112" s="90"/>
      <c r="I112" s="91">
        <v>1101830000</v>
      </c>
      <c r="J112" s="92"/>
      <c r="K112" s="47"/>
      <c r="L112" s="51"/>
      <c r="M112" s="193"/>
      <c r="N112" s="193"/>
      <c r="O112" s="193"/>
      <c r="P112" s="48"/>
      <c r="Q112" s="48"/>
      <c r="R112" s="48"/>
    </row>
    <row r="113" spans="1:18" x14ac:dyDescent="0.25">
      <c r="A113" s="48">
        <v>511111</v>
      </c>
      <c r="B113" s="234" t="s">
        <v>9</v>
      </c>
      <c r="C113" s="229"/>
      <c r="D113" s="229"/>
      <c r="E113" s="229"/>
      <c r="F113" s="229"/>
      <c r="G113" s="71"/>
      <c r="H113" s="50"/>
      <c r="I113" s="51">
        <v>1094306000</v>
      </c>
      <c r="J113" s="93"/>
      <c r="K113" s="47"/>
      <c r="L113" s="51"/>
      <c r="M113" s="193"/>
      <c r="N113" s="193"/>
      <c r="O113" s="193"/>
      <c r="P113" s="48"/>
      <c r="Q113" s="48"/>
      <c r="R113" s="48"/>
    </row>
    <row r="114" spans="1:18" x14ac:dyDescent="0.25">
      <c r="A114" s="48"/>
      <c r="B114" s="94" t="s">
        <v>97</v>
      </c>
      <c r="C114" s="76"/>
      <c r="D114" s="76"/>
      <c r="E114" s="76"/>
      <c r="F114" s="76"/>
      <c r="G114" s="71">
        <v>1</v>
      </c>
      <c r="H114" s="50" t="s">
        <v>96</v>
      </c>
      <c r="I114" s="51">
        <f>I112-I116</f>
        <v>1094306000</v>
      </c>
      <c r="J114" s="65">
        <f>I114/$I$192*100</f>
        <v>32.13516015955021</v>
      </c>
      <c r="K114" s="47"/>
      <c r="L114" s="51">
        <v>665013536</v>
      </c>
      <c r="M114" s="193">
        <f>L114/I114*100</f>
        <v>60.770345406129543</v>
      </c>
      <c r="N114" s="193">
        <f>M114</f>
        <v>60.770345406129543</v>
      </c>
      <c r="O114" s="193">
        <f>M114*J114/100</f>
        <v>19.528647825771593</v>
      </c>
      <c r="P114" s="48"/>
      <c r="Q114" s="51">
        <f>I114-L114</f>
        <v>429292464</v>
      </c>
      <c r="R114" s="48"/>
    </row>
    <row r="115" spans="1:18" x14ac:dyDescent="0.25">
      <c r="A115" s="48"/>
      <c r="B115" s="77"/>
      <c r="C115" s="76"/>
      <c r="D115" s="76"/>
      <c r="E115" s="76"/>
      <c r="F115" s="76"/>
      <c r="G115" s="71"/>
      <c r="H115" s="50"/>
      <c r="I115" s="51"/>
      <c r="J115" s="65"/>
      <c r="K115" s="47"/>
      <c r="L115" s="51"/>
      <c r="M115" s="193"/>
      <c r="N115" s="193"/>
      <c r="O115" s="193"/>
      <c r="P115" s="48"/>
      <c r="Q115" s="48"/>
      <c r="R115" s="48"/>
    </row>
    <row r="116" spans="1:18" x14ac:dyDescent="0.25">
      <c r="A116" s="48">
        <v>512211</v>
      </c>
      <c r="B116" s="201" t="s">
        <v>27</v>
      </c>
      <c r="C116" s="229"/>
      <c r="D116" s="229"/>
      <c r="E116" s="229"/>
      <c r="F116" s="229"/>
      <c r="G116" s="71"/>
      <c r="H116" s="50"/>
      <c r="I116" s="51">
        <v>7524000</v>
      </c>
      <c r="J116" s="93"/>
      <c r="K116" s="47"/>
      <c r="L116" s="51"/>
      <c r="M116" s="193"/>
      <c r="N116" s="193"/>
      <c r="O116" s="193"/>
      <c r="P116" s="48"/>
      <c r="Q116" s="48"/>
      <c r="R116" s="48"/>
    </row>
    <row r="117" spans="1:18" x14ac:dyDescent="0.25">
      <c r="A117" s="48"/>
      <c r="B117" s="77" t="s">
        <v>98</v>
      </c>
      <c r="C117" s="76"/>
      <c r="D117" s="76"/>
      <c r="E117" s="76"/>
      <c r="F117" s="76"/>
      <c r="G117" s="71">
        <v>12</v>
      </c>
      <c r="H117" s="50" t="s">
        <v>3</v>
      </c>
      <c r="I117" s="51">
        <v>7524000</v>
      </c>
      <c r="J117" s="65">
        <f>I117/$I$192*100</f>
        <v>0.22094820373867616</v>
      </c>
      <c r="K117" s="47"/>
      <c r="L117" s="51"/>
      <c r="M117" s="193">
        <f>L117/I117*100</f>
        <v>0</v>
      </c>
      <c r="N117" s="193">
        <f>M117</f>
        <v>0</v>
      </c>
      <c r="O117" s="193">
        <f>M117*J117/100</f>
        <v>0</v>
      </c>
      <c r="P117" s="48"/>
      <c r="Q117" s="51">
        <f>I117-L117</f>
        <v>7524000</v>
      </c>
      <c r="R117" s="48"/>
    </row>
    <row r="118" spans="1:18" ht="30.75" customHeight="1" x14ac:dyDescent="0.25">
      <c r="A118" s="78"/>
      <c r="B118" s="79"/>
      <c r="C118" s="79"/>
      <c r="D118" s="79"/>
      <c r="E118" s="79"/>
      <c r="F118" s="79"/>
      <c r="G118" s="129"/>
      <c r="H118" s="78"/>
      <c r="I118" s="80"/>
      <c r="J118" s="130"/>
      <c r="K118" s="82"/>
      <c r="L118" s="80"/>
      <c r="M118" s="194"/>
      <c r="N118" s="194"/>
      <c r="O118" s="194"/>
      <c r="P118" s="78"/>
      <c r="Q118" s="78"/>
      <c r="R118" s="78"/>
    </row>
    <row r="119" spans="1:18" x14ac:dyDescent="0.25">
      <c r="A119" s="114"/>
      <c r="B119" s="96"/>
      <c r="C119" s="96"/>
      <c r="D119" s="96"/>
      <c r="E119" s="96"/>
      <c r="F119" s="96"/>
      <c r="G119" s="131"/>
      <c r="H119" s="114"/>
      <c r="I119" s="132"/>
      <c r="J119" s="133"/>
      <c r="K119" s="128"/>
      <c r="L119" s="132"/>
      <c r="M119" s="195"/>
      <c r="N119" s="195"/>
      <c r="O119" s="195"/>
      <c r="P119" s="114"/>
      <c r="Q119" s="114"/>
      <c r="R119" s="114"/>
    </row>
    <row r="120" spans="1:18" x14ac:dyDescent="0.25">
      <c r="A120" s="71" t="s">
        <v>117</v>
      </c>
      <c r="B120" s="77" t="s">
        <v>176</v>
      </c>
      <c r="C120" s="76"/>
      <c r="D120" s="76"/>
      <c r="E120" s="76"/>
      <c r="F120" s="76"/>
      <c r="G120" s="71"/>
      <c r="H120" s="50"/>
      <c r="I120" s="51">
        <v>574540000</v>
      </c>
      <c r="J120" s="93"/>
      <c r="K120" s="47"/>
      <c r="L120" s="51"/>
      <c r="M120" s="193"/>
      <c r="N120" s="193"/>
      <c r="O120" s="193"/>
      <c r="P120" s="48"/>
      <c r="Q120" s="48"/>
      <c r="R120" s="48"/>
    </row>
    <row r="121" spans="1:18" x14ac:dyDescent="0.25">
      <c r="A121" s="97" t="s">
        <v>23</v>
      </c>
      <c r="B121" s="203" t="s">
        <v>39</v>
      </c>
      <c r="C121" s="235"/>
      <c r="D121" s="235"/>
      <c r="E121" s="235"/>
      <c r="F121" s="235"/>
      <c r="G121" s="98"/>
      <c r="H121" s="99"/>
      <c r="I121" s="100">
        <v>5280000</v>
      </c>
      <c r="J121" s="101"/>
      <c r="K121" s="47"/>
      <c r="L121" s="51"/>
      <c r="M121" s="193"/>
      <c r="N121" s="193"/>
      <c r="O121" s="193"/>
      <c r="P121" s="48"/>
      <c r="Q121" s="48"/>
      <c r="R121" s="48"/>
    </row>
    <row r="122" spans="1:18" x14ac:dyDescent="0.25">
      <c r="A122" s="48">
        <v>521113</v>
      </c>
      <c r="B122" s="200" t="s">
        <v>25</v>
      </c>
      <c r="C122" s="236"/>
      <c r="D122" s="236"/>
      <c r="E122" s="236"/>
      <c r="F122" s="228"/>
      <c r="G122" s="95"/>
      <c r="H122" s="50"/>
      <c r="I122" s="51">
        <v>5280000</v>
      </c>
      <c r="J122" s="92"/>
      <c r="K122" s="47"/>
      <c r="L122" s="51"/>
      <c r="M122" s="193"/>
      <c r="N122" s="193"/>
      <c r="O122" s="193"/>
      <c r="P122" s="48"/>
      <c r="Q122" s="48"/>
      <c r="R122" s="48"/>
    </row>
    <row r="123" spans="1:18" x14ac:dyDescent="0.25">
      <c r="A123" s="48"/>
      <c r="B123" s="201" t="s">
        <v>40</v>
      </c>
      <c r="C123" s="229"/>
      <c r="D123" s="229"/>
      <c r="E123" s="229"/>
      <c r="F123" s="229"/>
      <c r="G123" s="95">
        <v>20</v>
      </c>
      <c r="H123" s="50" t="s">
        <v>11</v>
      </c>
      <c r="I123" s="51">
        <v>5280000</v>
      </c>
      <c r="J123" s="52">
        <f>I123/$I$192*100</f>
        <v>0.15505137104468503</v>
      </c>
      <c r="K123" s="47"/>
      <c r="L123" s="51">
        <v>2500000</v>
      </c>
      <c r="M123" s="193">
        <f>L123/I123*100</f>
        <v>47.348484848484851</v>
      </c>
      <c r="N123" s="193">
        <f>M123</f>
        <v>47.348484848484851</v>
      </c>
      <c r="O123" s="193">
        <f>M123*J123/100</f>
        <v>7.3414474926460721E-2</v>
      </c>
      <c r="P123" s="48"/>
      <c r="Q123" s="51">
        <f>I123-L123</f>
        <v>2780000</v>
      </c>
      <c r="R123" s="48"/>
    </row>
    <row r="124" spans="1:18" x14ac:dyDescent="0.25">
      <c r="A124" s="97" t="s">
        <v>24</v>
      </c>
      <c r="B124" s="202" t="s">
        <v>41</v>
      </c>
      <c r="C124" s="237"/>
      <c r="D124" s="237"/>
      <c r="E124" s="237"/>
      <c r="F124" s="238"/>
      <c r="G124" s="98"/>
      <c r="H124" s="99"/>
      <c r="I124" s="100">
        <v>13850000</v>
      </c>
      <c r="J124" s="101"/>
      <c r="K124" s="47"/>
      <c r="L124" s="51"/>
      <c r="M124" s="193"/>
      <c r="N124" s="193"/>
      <c r="O124" s="193"/>
      <c r="P124" s="48"/>
      <c r="Q124" s="48"/>
      <c r="R124" s="48"/>
    </row>
    <row r="125" spans="1:18" x14ac:dyDescent="0.25">
      <c r="A125" s="48">
        <v>521119</v>
      </c>
      <c r="B125" s="234" t="s">
        <v>4</v>
      </c>
      <c r="C125" s="229"/>
      <c r="D125" s="229"/>
      <c r="E125" s="229"/>
      <c r="F125" s="229"/>
      <c r="G125" s="71"/>
      <c r="H125" s="50"/>
      <c r="I125" s="51">
        <v>13850000</v>
      </c>
      <c r="J125" s="92"/>
      <c r="K125" s="47"/>
      <c r="L125" s="51"/>
      <c r="M125" s="193"/>
      <c r="N125" s="193"/>
      <c r="O125" s="193"/>
      <c r="P125" s="48"/>
      <c r="Q125" s="48"/>
      <c r="R125" s="48"/>
    </row>
    <row r="126" spans="1:18" x14ac:dyDescent="0.25">
      <c r="A126" s="48"/>
      <c r="B126" s="199" t="s">
        <v>44</v>
      </c>
      <c r="C126" s="200"/>
      <c r="D126" s="200"/>
      <c r="E126" s="200"/>
      <c r="F126" s="201"/>
      <c r="G126" s="71">
        <v>5</v>
      </c>
      <c r="H126" s="50" t="s">
        <v>11</v>
      </c>
      <c r="I126" s="51">
        <v>2250000</v>
      </c>
      <c r="J126" s="52">
        <f>I126/$I$192*100</f>
        <v>6.6073027433814643E-2</v>
      </c>
      <c r="K126" s="47"/>
      <c r="L126" s="51">
        <v>2250000</v>
      </c>
      <c r="M126" s="193">
        <f t="shared" ref="M126:M128" si="22">L126/I126*100</f>
        <v>100</v>
      </c>
      <c r="N126" s="193">
        <f t="shared" ref="N126:N128" si="23">M126</f>
        <v>100</v>
      </c>
      <c r="O126" s="193">
        <f t="shared" ref="O126:O128" si="24">M126*J126/100</f>
        <v>6.6073027433814643E-2</v>
      </c>
      <c r="P126" s="48"/>
      <c r="Q126" s="51">
        <f t="shared" ref="Q126:Q128" si="25">I126-L126</f>
        <v>0</v>
      </c>
      <c r="R126" s="48"/>
    </row>
    <row r="127" spans="1:18" x14ac:dyDescent="0.25">
      <c r="A127" s="48"/>
      <c r="B127" s="199" t="s">
        <v>42</v>
      </c>
      <c r="C127" s="200"/>
      <c r="D127" s="200"/>
      <c r="E127" s="200"/>
      <c r="F127" s="201"/>
      <c r="G127" s="71">
        <v>20</v>
      </c>
      <c r="H127" s="50" t="s">
        <v>11</v>
      </c>
      <c r="I127" s="51">
        <v>8000000</v>
      </c>
      <c r="J127" s="52">
        <f>I127/$I$192*100</f>
        <v>0.23492631976467429</v>
      </c>
      <c r="K127" s="47"/>
      <c r="L127" s="51">
        <v>7200000</v>
      </c>
      <c r="M127" s="193">
        <f t="shared" si="22"/>
        <v>90</v>
      </c>
      <c r="N127" s="193">
        <f t="shared" si="23"/>
        <v>90</v>
      </c>
      <c r="O127" s="193">
        <f t="shared" si="24"/>
        <v>0.21143368778820687</v>
      </c>
      <c r="P127" s="48"/>
      <c r="Q127" s="51">
        <f t="shared" si="25"/>
        <v>800000</v>
      </c>
      <c r="R127" s="48"/>
    </row>
    <row r="128" spans="1:18" x14ac:dyDescent="0.25">
      <c r="A128" s="48"/>
      <c r="B128" s="231" t="s">
        <v>43</v>
      </c>
      <c r="C128" s="232"/>
      <c r="D128" s="232"/>
      <c r="E128" s="232"/>
      <c r="F128" s="233"/>
      <c r="G128" s="71">
        <v>12</v>
      </c>
      <c r="H128" s="50" t="s">
        <v>11</v>
      </c>
      <c r="I128" s="51">
        <v>3600000</v>
      </c>
      <c r="J128" s="52">
        <f>I128/$I$192*100</f>
        <v>0.10571684389410343</v>
      </c>
      <c r="K128" s="47"/>
      <c r="L128" s="51"/>
      <c r="M128" s="193">
        <f t="shared" si="22"/>
        <v>0</v>
      </c>
      <c r="N128" s="193">
        <f t="shared" si="23"/>
        <v>0</v>
      </c>
      <c r="O128" s="193">
        <f t="shared" si="24"/>
        <v>0</v>
      </c>
      <c r="P128" s="48"/>
      <c r="Q128" s="51">
        <f t="shared" si="25"/>
        <v>3600000</v>
      </c>
      <c r="R128" s="48"/>
    </row>
    <row r="129" spans="1:18" x14ac:dyDescent="0.25">
      <c r="A129" s="97" t="s">
        <v>13</v>
      </c>
      <c r="B129" s="202" t="s">
        <v>177</v>
      </c>
      <c r="C129" s="202"/>
      <c r="D129" s="202"/>
      <c r="E129" s="202"/>
      <c r="F129" s="203"/>
      <c r="G129" s="97"/>
      <c r="H129" s="99"/>
      <c r="I129" s="100">
        <v>121200000</v>
      </c>
      <c r="J129" s="101"/>
      <c r="K129" s="47"/>
      <c r="L129" s="51"/>
      <c r="M129" s="193"/>
      <c r="N129" s="193"/>
      <c r="O129" s="193"/>
      <c r="P129" s="48"/>
      <c r="Q129" s="48"/>
      <c r="R129" s="48"/>
    </row>
    <row r="130" spans="1:18" x14ac:dyDescent="0.25">
      <c r="A130" s="71">
        <v>523112</v>
      </c>
      <c r="B130" s="234" t="s">
        <v>178</v>
      </c>
      <c r="C130" s="229"/>
      <c r="D130" s="229"/>
      <c r="E130" s="229"/>
      <c r="F130" s="229"/>
      <c r="G130" s="71"/>
      <c r="H130" s="50"/>
      <c r="I130" s="51">
        <v>121200000</v>
      </c>
      <c r="J130" s="92"/>
      <c r="K130" s="47"/>
      <c r="L130" s="51"/>
      <c r="M130" s="193"/>
      <c r="N130" s="193"/>
      <c r="O130" s="193"/>
      <c r="P130" s="48"/>
      <c r="Q130" s="48"/>
      <c r="R130" s="48"/>
    </row>
    <row r="131" spans="1:18" x14ac:dyDescent="0.25">
      <c r="A131" s="71"/>
      <c r="B131" s="199" t="s">
        <v>179</v>
      </c>
      <c r="C131" s="200"/>
      <c r="D131" s="200"/>
      <c r="E131" s="200"/>
      <c r="F131" s="201"/>
      <c r="G131" s="71">
        <v>640</v>
      </c>
      <c r="H131" s="50" t="s">
        <v>15</v>
      </c>
      <c r="I131" s="51">
        <v>51200000</v>
      </c>
      <c r="J131" s="52">
        <f>I131/$I$192*100</f>
        <v>1.5035284464939156</v>
      </c>
      <c r="K131" s="47"/>
      <c r="L131" s="51">
        <v>47300000</v>
      </c>
      <c r="M131" s="193">
        <f t="shared" ref="M131:M132" si="26">L131/I131*100</f>
        <v>92.3828125</v>
      </c>
      <c r="N131" s="193">
        <f t="shared" ref="N131:N132" si="27">M131</f>
        <v>92.3828125</v>
      </c>
      <c r="O131" s="193">
        <f t="shared" ref="O131:O132" si="28">M131*J131/100</f>
        <v>1.3890018656086369</v>
      </c>
      <c r="P131" s="48"/>
      <c r="Q131" s="51">
        <f t="shared" ref="Q131:Q132" si="29">I131-L131</f>
        <v>3900000</v>
      </c>
      <c r="R131" s="48"/>
    </row>
    <row r="132" spans="1:18" x14ac:dyDescent="0.25">
      <c r="A132" s="71"/>
      <c r="B132" s="199" t="s">
        <v>45</v>
      </c>
      <c r="C132" s="200"/>
      <c r="D132" s="200"/>
      <c r="E132" s="200"/>
      <c r="F132" s="201"/>
      <c r="G132" s="102">
        <v>7000</v>
      </c>
      <c r="H132" s="50" t="s">
        <v>221</v>
      </c>
      <c r="I132" s="51">
        <v>70000000</v>
      </c>
      <c r="J132" s="52">
        <f>I132/$I$192*100</f>
        <v>2.0556052979408999</v>
      </c>
      <c r="K132" s="47"/>
      <c r="L132" s="51">
        <v>56900000</v>
      </c>
      <c r="M132" s="193">
        <f t="shared" si="26"/>
        <v>81.285714285714278</v>
      </c>
      <c r="N132" s="193">
        <f t="shared" si="27"/>
        <v>81.285714285714278</v>
      </c>
      <c r="O132" s="193">
        <f t="shared" si="28"/>
        <v>1.6709134493262456</v>
      </c>
      <c r="P132" s="48"/>
      <c r="Q132" s="51">
        <f t="shared" si="29"/>
        <v>13100000</v>
      </c>
      <c r="R132" s="48"/>
    </row>
    <row r="133" spans="1:18" x14ac:dyDescent="0.25">
      <c r="A133" s="97" t="s">
        <v>16</v>
      </c>
      <c r="B133" s="202" t="s">
        <v>46</v>
      </c>
      <c r="C133" s="202"/>
      <c r="D133" s="202"/>
      <c r="E133" s="202"/>
      <c r="F133" s="203"/>
      <c r="G133" s="97"/>
      <c r="H133" s="99"/>
      <c r="I133" s="100">
        <v>91870000</v>
      </c>
      <c r="J133" s="101"/>
      <c r="K133" s="47"/>
      <c r="L133" s="51"/>
      <c r="M133" s="193"/>
      <c r="N133" s="193"/>
      <c r="O133" s="193"/>
      <c r="P133" s="48"/>
      <c r="Q133" s="48"/>
      <c r="R133" s="48"/>
    </row>
    <row r="134" spans="1:18" x14ac:dyDescent="0.25">
      <c r="A134" s="71">
        <v>523123</v>
      </c>
      <c r="B134" s="199" t="s">
        <v>180</v>
      </c>
      <c r="C134" s="200"/>
      <c r="D134" s="200"/>
      <c r="E134" s="200"/>
      <c r="F134" s="201"/>
      <c r="G134" s="71"/>
      <c r="H134" s="50"/>
      <c r="I134" s="51">
        <v>91870000</v>
      </c>
      <c r="J134" s="92"/>
      <c r="K134" s="47"/>
      <c r="L134" s="51"/>
      <c r="M134" s="193"/>
      <c r="N134" s="193"/>
      <c r="O134" s="193"/>
      <c r="P134" s="48"/>
      <c r="Q134" s="48"/>
      <c r="R134" s="48"/>
    </row>
    <row r="135" spans="1:18" x14ac:dyDescent="0.25">
      <c r="A135" s="71"/>
      <c r="B135" s="199" t="s">
        <v>99</v>
      </c>
      <c r="C135" s="200"/>
      <c r="D135" s="200"/>
      <c r="E135" s="200"/>
      <c r="F135" s="201"/>
      <c r="G135" s="71">
        <v>1</v>
      </c>
      <c r="H135" s="50" t="s">
        <v>5</v>
      </c>
      <c r="I135" s="51">
        <v>800000</v>
      </c>
      <c r="J135" s="52">
        <f t="shared" ref="J135:J145" si="30">I135/$I$192*100</f>
        <v>2.3492631976467431E-2</v>
      </c>
      <c r="K135" s="47"/>
      <c r="L135" s="51">
        <v>800000</v>
      </c>
      <c r="M135" s="193">
        <f t="shared" ref="M135:M145" si="31">L135/I135*100</f>
        <v>100</v>
      </c>
      <c r="N135" s="193">
        <f t="shared" ref="N135:N145" si="32">M135</f>
        <v>100</v>
      </c>
      <c r="O135" s="193">
        <f t="shared" ref="O135:O145" si="33">M135*J135/100</f>
        <v>2.3492631976467431E-2</v>
      </c>
      <c r="P135" s="48"/>
      <c r="Q135" s="51">
        <f t="shared" ref="Q135:Q145" si="34">I135-L135</f>
        <v>0</v>
      </c>
      <c r="R135" s="48"/>
    </row>
    <row r="136" spans="1:18" x14ac:dyDescent="0.25">
      <c r="A136" s="71"/>
      <c r="B136" s="199" t="s">
        <v>47</v>
      </c>
      <c r="C136" s="200"/>
      <c r="D136" s="200"/>
      <c r="E136" s="200"/>
      <c r="F136" s="201"/>
      <c r="G136" s="71">
        <v>7</v>
      </c>
      <c r="H136" s="50" t="s">
        <v>5</v>
      </c>
      <c r="I136" s="51">
        <v>2800000</v>
      </c>
      <c r="J136" s="52">
        <f t="shared" si="30"/>
        <v>8.2224211917636E-2</v>
      </c>
      <c r="K136" s="47"/>
      <c r="L136" s="51">
        <v>2800000</v>
      </c>
      <c r="M136" s="193">
        <f t="shared" si="31"/>
        <v>100</v>
      </c>
      <c r="N136" s="193">
        <f t="shared" si="32"/>
        <v>100</v>
      </c>
      <c r="O136" s="193">
        <f t="shared" si="33"/>
        <v>8.2224211917636E-2</v>
      </c>
      <c r="P136" s="48"/>
      <c r="Q136" s="51">
        <f t="shared" si="34"/>
        <v>0</v>
      </c>
      <c r="R136" s="48"/>
    </row>
    <row r="137" spans="1:18" x14ac:dyDescent="0.25">
      <c r="A137" s="71"/>
      <c r="B137" s="199" t="s">
        <v>48</v>
      </c>
      <c r="C137" s="200"/>
      <c r="D137" s="200"/>
      <c r="E137" s="200"/>
      <c r="F137" s="201"/>
      <c r="G137" s="71">
        <v>1</v>
      </c>
      <c r="H137" s="50" t="s">
        <v>5</v>
      </c>
      <c r="I137" s="51">
        <v>3000000</v>
      </c>
      <c r="J137" s="52">
        <f t="shared" si="30"/>
        <v>8.8097369911752862E-2</v>
      </c>
      <c r="K137" s="47"/>
      <c r="L137" s="51"/>
      <c r="M137" s="193">
        <f t="shared" si="31"/>
        <v>0</v>
      </c>
      <c r="N137" s="193">
        <f t="shared" si="32"/>
        <v>0</v>
      </c>
      <c r="O137" s="193">
        <f t="shared" si="33"/>
        <v>0</v>
      </c>
      <c r="P137" s="48"/>
      <c r="Q137" s="51">
        <f t="shared" si="34"/>
        <v>3000000</v>
      </c>
      <c r="R137" s="48"/>
    </row>
    <row r="138" spans="1:18" x14ac:dyDescent="0.25">
      <c r="A138" s="71"/>
      <c r="B138" s="199" t="s">
        <v>100</v>
      </c>
      <c r="C138" s="200"/>
      <c r="D138" s="200"/>
      <c r="E138" s="200"/>
      <c r="F138" s="201"/>
      <c r="G138" s="71">
        <v>24</v>
      </c>
      <c r="H138" s="50" t="s">
        <v>5</v>
      </c>
      <c r="I138" s="51">
        <v>13200000</v>
      </c>
      <c r="J138" s="52">
        <f t="shared" si="30"/>
        <v>0.38762842761171257</v>
      </c>
      <c r="K138" s="47"/>
      <c r="L138" s="51">
        <v>11200000</v>
      </c>
      <c r="M138" s="193">
        <f t="shared" si="31"/>
        <v>84.848484848484844</v>
      </c>
      <c r="N138" s="193">
        <f t="shared" si="32"/>
        <v>84.848484848484844</v>
      </c>
      <c r="O138" s="193">
        <f t="shared" si="33"/>
        <v>0.328896847670544</v>
      </c>
      <c r="P138" s="48"/>
      <c r="Q138" s="51">
        <f t="shared" si="34"/>
        <v>2000000</v>
      </c>
      <c r="R138" s="48"/>
    </row>
    <row r="139" spans="1:18" x14ac:dyDescent="0.25">
      <c r="A139" s="71"/>
      <c r="B139" s="212" t="s">
        <v>101</v>
      </c>
      <c r="C139" s="213"/>
      <c r="D139" s="213"/>
      <c r="E139" s="213"/>
      <c r="F139" s="214"/>
      <c r="G139" s="71">
        <v>1</v>
      </c>
      <c r="H139" s="50" t="s">
        <v>5</v>
      </c>
      <c r="I139" s="51">
        <v>23500000</v>
      </c>
      <c r="J139" s="52">
        <f t="shared" si="30"/>
        <v>0.69009606430873072</v>
      </c>
      <c r="K139" s="47"/>
      <c r="L139" s="51">
        <v>15000000</v>
      </c>
      <c r="M139" s="193">
        <f t="shared" si="31"/>
        <v>63.829787234042556</v>
      </c>
      <c r="N139" s="193">
        <f t="shared" si="32"/>
        <v>63.829787234042556</v>
      </c>
      <c r="O139" s="193">
        <f t="shared" si="33"/>
        <v>0.44048684955876433</v>
      </c>
      <c r="P139" s="48"/>
      <c r="Q139" s="51">
        <f t="shared" si="34"/>
        <v>8500000</v>
      </c>
      <c r="R139" s="48"/>
    </row>
    <row r="140" spans="1:18" x14ac:dyDescent="0.25">
      <c r="A140" s="71"/>
      <c r="B140" s="212" t="s">
        <v>50</v>
      </c>
      <c r="C140" s="213"/>
      <c r="D140" s="213"/>
      <c r="E140" s="213"/>
      <c r="F140" s="214"/>
      <c r="G140" s="71">
        <v>4</v>
      </c>
      <c r="H140" s="50" t="s">
        <v>5</v>
      </c>
      <c r="I140" s="51">
        <v>13200000</v>
      </c>
      <c r="J140" s="52">
        <f t="shared" si="30"/>
        <v>0.38762842761171257</v>
      </c>
      <c r="K140" s="47"/>
      <c r="L140" s="51">
        <v>3750000</v>
      </c>
      <c r="M140" s="193">
        <f t="shared" si="31"/>
        <v>28.40909090909091</v>
      </c>
      <c r="N140" s="193">
        <f t="shared" si="32"/>
        <v>28.40909090909091</v>
      </c>
      <c r="O140" s="193">
        <f t="shared" si="33"/>
        <v>0.11012171238969108</v>
      </c>
      <c r="P140" s="48"/>
      <c r="Q140" s="51">
        <f t="shared" si="34"/>
        <v>9450000</v>
      </c>
      <c r="R140" s="48"/>
    </row>
    <row r="141" spans="1:18" x14ac:dyDescent="0.25">
      <c r="A141" s="71"/>
      <c r="B141" s="212" t="s">
        <v>49</v>
      </c>
      <c r="C141" s="213"/>
      <c r="D141" s="213"/>
      <c r="E141" s="213"/>
      <c r="F141" s="214"/>
      <c r="G141" s="71">
        <v>1</v>
      </c>
      <c r="H141" s="50" t="s">
        <v>5</v>
      </c>
      <c r="I141" s="51">
        <v>750000</v>
      </c>
      <c r="J141" s="52">
        <f t="shared" si="30"/>
        <v>2.2024342477938216E-2</v>
      </c>
      <c r="K141" s="47"/>
      <c r="L141" s="51">
        <v>750000</v>
      </c>
      <c r="M141" s="193">
        <f t="shared" si="31"/>
        <v>100</v>
      </c>
      <c r="N141" s="193">
        <f t="shared" si="32"/>
        <v>100</v>
      </c>
      <c r="O141" s="193">
        <f t="shared" si="33"/>
        <v>2.2024342477938216E-2</v>
      </c>
      <c r="P141" s="48"/>
      <c r="Q141" s="51">
        <f t="shared" si="34"/>
        <v>0</v>
      </c>
      <c r="R141" s="48"/>
    </row>
    <row r="142" spans="1:18" x14ac:dyDescent="0.25">
      <c r="A142" s="71"/>
      <c r="B142" s="199" t="s">
        <v>102</v>
      </c>
      <c r="C142" s="200"/>
      <c r="D142" s="200"/>
      <c r="E142" s="200"/>
      <c r="F142" s="201"/>
      <c r="G142" s="71">
        <v>1</v>
      </c>
      <c r="H142" s="50" t="s">
        <v>5</v>
      </c>
      <c r="I142" s="51">
        <v>5000000</v>
      </c>
      <c r="J142" s="52">
        <f t="shared" si="30"/>
        <v>0.14682894985292144</v>
      </c>
      <c r="K142" s="47"/>
      <c r="L142" s="51">
        <v>4500000</v>
      </c>
      <c r="M142" s="193">
        <f t="shared" si="31"/>
        <v>90</v>
      </c>
      <c r="N142" s="193">
        <f t="shared" si="32"/>
        <v>90</v>
      </c>
      <c r="O142" s="193">
        <f t="shared" si="33"/>
        <v>0.13214605486762929</v>
      </c>
      <c r="P142" s="48"/>
      <c r="Q142" s="51">
        <f t="shared" si="34"/>
        <v>500000</v>
      </c>
      <c r="R142" s="48"/>
    </row>
    <row r="143" spans="1:18" x14ac:dyDescent="0.25">
      <c r="A143" s="71"/>
      <c r="B143" s="199" t="s">
        <v>71</v>
      </c>
      <c r="C143" s="200"/>
      <c r="D143" s="200"/>
      <c r="E143" s="200"/>
      <c r="F143" s="201"/>
      <c r="G143" s="71">
        <v>1</v>
      </c>
      <c r="H143" s="50" t="s">
        <v>5</v>
      </c>
      <c r="I143" s="51">
        <v>27620000</v>
      </c>
      <c r="J143" s="52">
        <f t="shared" si="30"/>
        <v>0.81108311898753804</v>
      </c>
      <c r="K143" s="47"/>
      <c r="L143" s="51">
        <v>19298175</v>
      </c>
      <c r="M143" s="193">
        <f t="shared" si="31"/>
        <v>69.870293265749467</v>
      </c>
      <c r="N143" s="193">
        <f t="shared" si="32"/>
        <v>69.870293265749467</v>
      </c>
      <c r="O143" s="193">
        <f t="shared" si="33"/>
        <v>0.56670615386558054</v>
      </c>
      <c r="P143" s="48"/>
      <c r="Q143" s="51">
        <f t="shared" si="34"/>
        <v>8321825</v>
      </c>
      <c r="R143" s="48"/>
    </row>
    <row r="144" spans="1:18" x14ac:dyDescent="0.25">
      <c r="A144" s="71"/>
      <c r="B144" s="94" t="s">
        <v>103</v>
      </c>
      <c r="C144" s="76"/>
      <c r="D144" s="76"/>
      <c r="E144" s="76"/>
      <c r="F144" s="76"/>
      <c r="G144" s="71">
        <v>1</v>
      </c>
      <c r="H144" s="50" t="s">
        <v>5</v>
      </c>
      <c r="I144" s="51">
        <v>1000000</v>
      </c>
      <c r="J144" s="52">
        <f t="shared" si="30"/>
        <v>2.9365789970584286E-2</v>
      </c>
      <c r="K144" s="47"/>
      <c r="L144" s="51">
        <v>1000000</v>
      </c>
      <c r="M144" s="193">
        <f t="shared" si="31"/>
        <v>100</v>
      </c>
      <c r="N144" s="193">
        <f t="shared" si="32"/>
        <v>100</v>
      </c>
      <c r="O144" s="193">
        <f t="shared" si="33"/>
        <v>2.9365789970584286E-2</v>
      </c>
      <c r="P144" s="48"/>
      <c r="Q144" s="51">
        <f t="shared" si="34"/>
        <v>0</v>
      </c>
      <c r="R144" s="48"/>
    </row>
    <row r="145" spans="1:18" x14ac:dyDescent="0.25">
      <c r="A145" s="71"/>
      <c r="B145" s="94" t="s">
        <v>104</v>
      </c>
      <c r="C145" s="76"/>
      <c r="D145" s="76"/>
      <c r="E145" s="76"/>
      <c r="F145" s="76"/>
      <c r="G145" s="71">
        <v>1</v>
      </c>
      <c r="H145" s="50" t="s">
        <v>5</v>
      </c>
      <c r="I145" s="51">
        <v>1000000</v>
      </c>
      <c r="J145" s="52">
        <f t="shared" si="30"/>
        <v>2.9365789970584286E-2</v>
      </c>
      <c r="K145" s="47"/>
      <c r="L145" s="51">
        <v>1000000</v>
      </c>
      <c r="M145" s="193">
        <f t="shared" si="31"/>
        <v>100</v>
      </c>
      <c r="N145" s="193">
        <f t="shared" si="32"/>
        <v>100</v>
      </c>
      <c r="O145" s="193">
        <f t="shared" si="33"/>
        <v>2.9365789970584286E-2</v>
      </c>
      <c r="P145" s="48"/>
      <c r="Q145" s="51">
        <f t="shared" si="34"/>
        <v>0</v>
      </c>
      <c r="R145" s="48"/>
    </row>
    <row r="146" spans="1:18" x14ac:dyDescent="0.25">
      <c r="A146" s="97" t="s">
        <v>17</v>
      </c>
      <c r="B146" s="202" t="s">
        <v>51</v>
      </c>
      <c r="C146" s="202"/>
      <c r="D146" s="202"/>
      <c r="E146" s="202"/>
      <c r="F146" s="203"/>
      <c r="G146" s="97"/>
      <c r="H146" s="99"/>
      <c r="I146" s="100">
        <v>80400000</v>
      </c>
      <c r="J146" s="101"/>
      <c r="K146" s="47"/>
      <c r="L146" s="51"/>
      <c r="M146" s="193"/>
      <c r="N146" s="193"/>
      <c r="O146" s="193"/>
      <c r="P146" s="48"/>
      <c r="Q146" s="48"/>
      <c r="R146" s="48"/>
    </row>
    <row r="147" spans="1:18" x14ac:dyDescent="0.25">
      <c r="A147" s="71">
        <v>522111</v>
      </c>
      <c r="B147" s="199" t="s">
        <v>52</v>
      </c>
      <c r="C147" s="200"/>
      <c r="D147" s="200"/>
      <c r="E147" s="200"/>
      <c r="F147" s="201"/>
      <c r="G147" s="71"/>
      <c r="H147" s="50"/>
      <c r="I147" s="51">
        <v>60000000</v>
      </c>
      <c r="J147" s="92"/>
      <c r="K147" s="47"/>
      <c r="L147" s="51"/>
      <c r="M147" s="193"/>
      <c r="N147" s="193"/>
      <c r="O147" s="193"/>
      <c r="P147" s="48"/>
      <c r="Q147" s="48"/>
      <c r="R147" s="48"/>
    </row>
    <row r="148" spans="1:18" x14ac:dyDescent="0.25">
      <c r="A148" s="48"/>
      <c r="B148" s="199" t="s">
        <v>53</v>
      </c>
      <c r="C148" s="200"/>
      <c r="D148" s="200"/>
      <c r="E148" s="200"/>
      <c r="F148" s="201"/>
      <c r="G148" s="71">
        <v>12</v>
      </c>
      <c r="H148" s="50" t="s">
        <v>3</v>
      </c>
      <c r="I148" s="51">
        <v>60000000</v>
      </c>
      <c r="J148" s="52">
        <f>I148/$I$192*100</f>
        <v>1.7619473982350573</v>
      </c>
      <c r="K148" s="47"/>
      <c r="L148" s="51">
        <v>17478394</v>
      </c>
      <c r="M148" s="193">
        <f>L148/I148*100</f>
        <v>29.130656666666667</v>
      </c>
      <c r="N148" s="193">
        <f>M148</f>
        <v>29.130656666666667</v>
      </c>
      <c r="O148" s="193">
        <f>M148*J148/100</f>
        <v>0.51326684722712057</v>
      </c>
      <c r="P148" s="48"/>
      <c r="Q148" s="51">
        <f>I148-L148</f>
        <v>42521606</v>
      </c>
      <c r="R148" s="48"/>
    </row>
    <row r="149" spans="1:18" x14ac:dyDescent="0.25">
      <c r="A149" s="71">
        <v>522112</v>
      </c>
      <c r="B149" s="199" t="s">
        <v>54</v>
      </c>
      <c r="C149" s="200"/>
      <c r="D149" s="200"/>
      <c r="E149" s="200"/>
      <c r="F149" s="201"/>
      <c r="G149" s="71"/>
      <c r="H149" s="50"/>
      <c r="I149" s="51">
        <v>18000000</v>
      </c>
      <c r="J149" s="92"/>
      <c r="K149" s="47"/>
      <c r="L149" s="51"/>
      <c r="M149" s="193"/>
      <c r="N149" s="193"/>
      <c r="O149" s="193"/>
      <c r="P149" s="48"/>
      <c r="Q149" s="48"/>
      <c r="R149" s="48"/>
    </row>
    <row r="150" spans="1:18" x14ac:dyDescent="0.25">
      <c r="A150" s="48"/>
      <c r="B150" s="199" t="s">
        <v>55</v>
      </c>
      <c r="C150" s="200"/>
      <c r="D150" s="200"/>
      <c r="E150" s="200"/>
      <c r="F150" s="201"/>
      <c r="G150" s="71">
        <v>12</v>
      </c>
      <c r="H150" s="50" t="s">
        <v>3</v>
      </c>
      <c r="I150" s="51">
        <v>18000000</v>
      </c>
      <c r="J150" s="52">
        <f>I150/$I$192*100</f>
        <v>0.52858421947051715</v>
      </c>
      <c r="K150" s="47"/>
      <c r="L150" s="51">
        <v>7850927</v>
      </c>
      <c r="M150" s="193">
        <f>L150/I150*100</f>
        <v>43.616261111111108</v>
      </c>
      <c r="N150" s="193">
        <f>M150</f>
        <v>43.616261111111108</v>
      </c>
      <c r="O150" s="193">
        <f>M150*J150/100</f>
        <v>0.23054867335638934</v>
      </c>
      <c r="P150" s="48"/>
      <c r="Q150" s="51">
        <f>I150-L150</f>
        <v>10149073</v>
      </c>
      <c r="R150" s="48"/>
    </row>
    <row r="151" spans="1:18" x14ac:dyDescent="0.25">
      <c r="A151" s="71">
        <v>522113</v>
      </c>
      <c r="B151" s="199" t="s">
        <v>110</v>
      </c>
      <c r="C151" s="200"/>
      <c r="D151" s="200"/>
      <c r="E151" s="200"/>
      <c r="F151" s="201"/>
      <c r="G151" s="71"/>
      <c r="H151" s="50"/>
      <c r="I151" s="51">
        <v>2400000</v>
      </c>
      <c r="J151" s="72"/>
      <c r="K151" s="47"/>
      <c r="L151" s="51"/>
      <c r="M151" s="193"/>
      <c r="N151" s="193"/>
      <c r="O151" s="193"/>
      <c r="P151" s="48"/>
      <c r="Q151" s="48"/>
      <c r="R151" s="48"/>
    </row>
    <row r="152" spans="1:18" x14ac:dyDescent="0.25">
      <c r="A152" s="48"/>
      <c r="B152" s="94" t="s">
        <v>111</v>
      </c>
      <c r="C152" s="76"/>
      <c r="D152" s="76"/>
      <c r="E152" s="76"/>
      <c r="F152" s="76"/>
      <c r="G152" s="71">
        <v>12</v>
      </c>
      <c r="H152" s="50" t="s">
        <v>3</v>
      </c>
      <c r="I152" s="51">
        <v>2400000</v>
      </c>
      <c r="J152" s="52">
        <f>I152/$I$192*100</f>
        <v>7.047789592940229E-2</v>
      </c>
      <c r="K152" s="47"/>
      <c r="L152" s="51"/>
      <c r="M152" s="193">
        <f>L152/I152*100</f>
        <v>0</v>
      </c>
      <c r="N152" s="193">
        <f>M152</f>
        <v>0</v>
      </c>
      <c r="O152" s="193">
        <f>M152*J152/100</f>
        <v>0</v>
      </c>
      <c r="P152" s="48"/>
      <c r="Q152" s="51">
        <f>I152-L152</f>
        <v>2400000</v>
      </c>
      <c r="R152" s="48"/>
    </row>
    <row r="153" spans="1:18" x14ac:dyDescent="0.25">
      <c r="A153" s="48"/>
      <c r="B153" s="94"/>
      <c r="C153" s="76"/>
      <c r="D153" s="76"/>
      <c r="E153" s="76"/>
      <c r="F153" s="76"/>
      <c r="G153" s="71"/>
      <c r="H153" s="50"/>
      <c r="I153" s="51"/>
      <c r="J153" s="52"/>
      <c r="K153" s="47"/>
      <c r="L153" s="51"/>
      <c r="M153" s="193"/>
      <c r="N153" s="193"/>
      <c r="O153" s="193"/>
      <c r="P153" s="48"/>
      <c r="Q153" s="48"/>
      <c r="R153" s="48"/>
    </row>
    <row r="154" spans="1:18" x14ac:dyDescent="0.25">
      <c r="A154" s="97" t="s">
        <v>18</v>
      </c>
      <c r="B154" s="203" t="s">
        <v>56</v>
      </c>
      <c r="C154" s="230"/>
      <c r="D154" s="230"/>
      <c r="E154" s="230"/>
      <c r="F154" s="230"/>
      <c r="G154" s="103"/>
      <c r="H154" s="99"/>
      <c r="I154" s="100">
        <v>261940000</v>
      </c>
      <c r="J154" s="101"/>
      <c r="K154" s="47"/>
      <c r="L154" s="51"/>
      <c r="M154" s="193"/>
      <c r="N154" s="193"/>
      <c r="O154" s="193"/>
      <c r="P154" s="48"/>
      <c r="Q154" s="48"/>
      <c r="R154" s="48"/>
    </row>
    <row r="155" spans="1:18" x14ac:dyDescent="0.25">
      <c r="A155" s="71">
        <v>521111</v>
      </c>
      <c r="B155" s="77" t="s">
        <v>12</v>
      </c>
      <c r="C155" s="76"/>
      <c r="D155" s="76"/>
      <c r="E155" s="76"/>
      <c r="F155" s="76"/>
      <c r="G155" s="49"/>
      <c r="H155" s="50"/>
      <c r="I155" s="51">
        <v>143520000</v>
      </c>
      <c r="J155" s="92"/>
      <c r="K155" s="47"/>
      <c r="L155" s="51"/>
      <c r="M155" s="193"/>
      <c r="N155" s="193"/>
      <c r="O155" s="193"/>
      <c r="P155" s="48"/>
      <c r="Q155" s="48"/>
      <c r="R155" s="48"/>
    </row>
    <row r="156" spans="1:18" x14ac:dyDescent="0.25">
      <c r="A156" s="48"/>
      <c r="B156" s="199" t="s">
        <v>57</v>
      </c>
      <c r="C156" s="200"/>
      <c r="D156" s="200"/>
      <c r="E156" s="200"/>
      <c r="F156" s="201"/>
      <c r="G156" s="71">
        <v>65</v>
      </c>
      <c r="H156" s="50" t="s">
        <v>19</v>
      </c>
      <c r="I156" s="51">
        <v>117000000</v>
      </c>
      <c r="J156" s="104">
        <f>I156/$I$192*100</f>
        <v>3.4357974265583615</v>
      </c>
      <c r="K156" s="47"/>
      <c r="L156" s="51">
        <v>63000000</v>
      </c>
      <c r="M156" s="193">
        <f t="shared" ref="M156:M159" si="35">L156/I156*100</f>
        <v>53.846153846153847</v>
      </c>
      <c r="N156" s="193">
        <f t="shared" ref="N156:N159" si="36">M156</f>
        <v>53.846153846153847</v>
      </c>
      <c r="O156" s="193">
        <f t="shared" ref="O156:O159" si="37">M156*J156/100</f>
        <v>1.85004476814681</v>
      </c>
      <c r="P156" s="48"/>
      <c r="Q156" s="51">
        <f t="shared" ref="Q156:Q159" si="38">I156-L156</f>
        <v>54000000</v>
      </c>
      <c r="R156" s="48"/>
    </row>
    <row r="157" spans="1:18" x14ac:dyDescent="0.25">
      <c r="A157" s="48"/>
      <c r="B157" s="94" t="s">
        <v>112</v>
      </c>
      <c r="C157" s="76"/>
      <c r="D157" s="76"/>
      <c r="E157" s="76"/>
      <c r="F157" s="76"/>
      <c r="G157" s="71">
        <v>20</v>
      </c>
      <c r="H157" s="50" t="s">
        <v>11</v>
      </c>
      <c r="I157" s="51">
        <v>12000000</v>
      </c>
      <c r="J157" s="104">
        <f>I157/$I$192*100</f>
        <v>0.35238947964701145</v>
      </c>
      <c r="K157" s="47"/>
      <c r="L157" s="51">
        <v>10000000</v>
      </c>
      <c r="M157" s="193">
        <f t="shared" si="35"/>
        <v>83.333333333333343</v>
      </c>
      <c r="N157" s="193">
        <f t="shared" si="36"/>
        <v>83.333333333333343</v>
      </c>
      <c r="O157" s="193">
        <f t="shared" si="37"/>
        <v>0.29365789970584294</v>
      </c>
      <c r="P157" s="48"/>
      <c r="Q157" s="51">
        <f t="shared" si="38"/>
        <v>2000000</v>
      </c>
      <c r="R157" s="48"/>
    </row>
    <row r="158" spans="1:18" x14ac:dyDescent="0.25">
      <c r="A158" s="105"/>
      <c r="B158" s="199" t="s">
        <v>113</v>
      </c>
      <c r="C158" s="200"/>
      <c r="D158" s="200"/>
      <c r="E158" s="200"/>
      <c r="F158" s="201"/>
      <c r="G158" s="71">
        <v>228</v>
      </c>
      <c r="H158" s="50" t="s">
        <v>20</v>
      </c>
      <c r="I158" s="51">
        <v>9120000</v>
      </c>
      <c r="J158" s="104">
        <f>I158/$I$192*100</f>
        <v>0.26781600453172871</v>
      </c>
      <c r="K158" s="47"/>
      <c r="L158" s="51">
        <v>5320000</v>
      </c>
      <c r="M158" s="193">
        <f t="shared" si="35"/>
        <v>58.333333333333336</v>
      </c>
      <c r="N158" s="193">
        <f t="shared" si="36"/>
        <v>58.333333333333336</v>
      </c>
      <c r="O158" s="193">
        <f t="shared" si="37"/>
        <v>0.15622600264350842</v>
      </c>
      <c r="P158" s="48"/>
      <c r="Q158" s="51">
        <f t="shared" si="38"/>
        <v>3800000</v>
      </c>
      <c r="R158" s="48"/>
    </row>
    <row r="159" spans="1:18" x14ac:dyDescent="0.25">
      <c r="A159" s="71"/>
      <c r="B159" s="77" t="s">
        <v>72</v>
      </c>
      <c r="C159" s="76"/>
      <c r="D159" s="76"/>
      <c r="E159" s="76"/>
      <c r="F159" s="76"/>
      <c r="G159" s="71">
        <v>12</v>
      </c>
      <c r="H159" s="50" t="s">
        <v>3</v>
      </c>
      <c r="I159" s="106">
        <v>5400000</v>
      </c>
      <c r="J159" s="104">
        <f>I159/$I$192*100</f>
        <v>0.15857526584115517</v>
      </c>
      <c r="K159" s="47"/>
      <c r="L159" s="51"/>
      <c r="M159" s="193">
        <f t="shared" si="35"/>
        <v>0</v>
      </c>
      <c r="N159" s="193">
        <f t="shared" si="36"/>
        <v>0</v>
      </c>
      <c r="O159" s="193">
        <f t="shared" si="37"/>
        <v>0</v>
      </c>
      <c r="P159" s="48"/>
      <c r="Q159" s="51">
        <f t="shared" si="38"/>
        <v>5400000</v>
      </c>
      <c r="R159" s="48"/>
    </row>
    <row r="160" spans="1:18" x14ac:dyDescent="0.25">
      <c r="A160" s="95" t="s">
        <v>58</v>
      </c>
      <c r="B160" s="77" t="s">
        <v>59</v>
      </c>
      <c r="C160" s="76"/>
      <c r="D160" s="76"/>
      <c r="E160" s="76"/>
      <c r="F160" s="76"/>
      <c r="G160" s="49"/>
      <c r="H160" s="50"/>
      <c r="I160" s="51">
        <v>17400000</v>
      </c>
      <c r="J160" s="92"/>
      <c r="K160" s="47"/>
      <c r="L160" s="51"/>
      <c r="M160" s="193"/>
      <c r="N160" s="193"/>
      <c r="O160" s="193"/>
      <c r="P160" s="48"/>
      <c r="Q160" s="48"/>
      <c r="R160" s="48"/>
    </row>
    <row r="161" spans="1:18" x14ac:dyDescent="0.25">
      <c r="A161" s="48"/>
      <c r="B161" s="199" t="s">
        <v>114</v>
      </c>
      <c r="C161" s="200"/>
      <c r="D161" s="200"/>
      <c r="E161" s="200"/>
      <c r="F161" s="201"/>
      <c r="G161" s="71">
        <v>12</v>
      </c>
      <c r="H161" s="50" t="s">
        <v>3</v>
      </c>
      <c r="I161" s="51">
        <v>14400000</v>
      </c>
      <c r="J161" s="52">
        <f>I161/$I$192*100</f>
        <v>0.42286737557641374</v>
      </c>
      <c r="K161" s="47"/>
      <c r="L161" s="51">
        <v>8400000</v>
      </c>
      <c r="M161" s="193">
        <f t="shared" ref="M161:M162" si="39">L161/I161*100</f>
        <v>58.333333333333336</v>
      </c>
      <c r="N161" s="193">
        <f t="shared" ref="N161:N162" si="40">M161</f>
        <v>58.333333333333336</v>
      </c>
      <c r="O161" s="193">
        <f t="shared" ref="O161:O162" si="41">M161*J161/100</f>
        <v>0.24667263575290804</v>
      </c>
      <c r="P161" s="48"/>
      <c r="Q161" s="51">
        <f t="shared" ref="Q161:Q162" si="42">I161-L161</f>
        <v>6000000</v>
      </c>
      <c r="R161" s="48"/>
    </row>
    <row r="162" spans="1:18" x14ac:dyDescent="0.25">
      <c r="A162" s="95"/>
      <c r="B162" s="199" t="s">
        <v>60</v>
      </c>
      <c r="C162" s="200"/>
      <c r="D162" s="200"/>
      <c r="E162" s="200"/>
      <c r="F162" s="201"/>
      <c r="G162" s="71">
        <v>12</v>
      </c>
      <c r="H162" s="50" t="s">
        <v>3</v>
      </c>
      <c r="I162" s="51">
        <v>3000000</v>
      </c>
      <c r="J162" s="52">
        <f>I162/$I$192*100</f>
        <v>8.8097369911752862E-2</v>
      </c>
      <c r="K162" s="47"/>
      <c r="L162" s="51">
        <v>1750000</v>
      </c>
      <c r="M162" s="193">
        <f t="shared" si="39"/>
        <v>58.333333333333336</v>
      </c>
      <c r="N162" s="193">
        <f t="shared" si="40"/>
        <v>58.333333333333336</v>
      </c>
      <c r="O162" s="193">
        <f t="shared" si="41"/>
        <v>5.1390132448522509E-2</v>
      </c>
      <c r="P162" s="48"/>
      <c r="Q162" s="51">
        <f t="shared" si="42"/>
        <v>1250000</v>
      </c>
      <c r="R162" s="48"/>
    </row>
    <row r="163" spans="1:18" x14ac:dyDescent="0.25">
      <c r="A163" s="48">
        <v>521115</v>
      </c>
      <c r="B163" s="199" t="s">
        <v>61</v>
      </c>
      <c r="C163" s="200"/>
      <c r="D163" s="200"/>
      <c r="E163" s="200"/>
      <c r="F163" s="201"/>
      <c r="G163" s="71"/>
      <c r="H163" s="50"/>
      <c r="I163" s="51">
        <v>55200000</v>
      </c>
      <c r="J163" s="92"/>
      <c r="K163" s="47"/>
      <c r="L163" s="51"/>
      <c r="M163" s="193"/>
      <c r="N163" s="193"/>
      <c r="O163" s="193"/>
      <c r="P163" s="48"/>
      <c r="Q163" s="48"/>
      <c r="R163" s="48"/>
    </row>
    <row r="164" spans="1:18" x14ac:dyDescent="0.25">
      <c r="A164" s="48"/>
      <c r="B164" s="228" t="s">
        <v>62</v>
      </c>
      <c r="C164" s="229"/>
      <c r="D164" s="229"/>
      <c r="E164" s="229"/>
      <c r="F164" s="229"/>
      <c r="G164" s="71"/>
      <c r="H164" s="50"/>
      <c r="I164" s="51">
        <v>43800000</v>
      </c>
      <c r="J164" s="92"/>
      <c r="K164" s="47"/>
      <c r="L164" s="51"/>
      <c r="M164" s="193"/>
      <c r="N164" s="193"/>
      <c r="O164" s="193"/>
      <c r="P164" s="48"/>
      <c r="Q164" s="48"/>
      <c r="R164" s="48"/>
    </row>
    <row r="165" spans="1:18" x14ac:dyDescent="0.25">
      <c r="A165" s="48"/>
      <c r="B165" s="199" t="s">
        <v>63</v>
      </c>
      <c r="C165" s="200"/>
      <c r="D165" s="200"/>
      <c r="E165" s="200"/>
      <c r="F165" s="201"/>
      <c r="G165" s="71">
        <v>12</v>
      </c>
      <c r="H165" s="50" t="s">
        <v>19</v>
      </c>
      <c r="I165" s="51">
        <v>9600000</v>
      </c>
      <c r="J165" s="52">
        <f t="shared" ref="J165:J170" si="43">I165/$I$192*100</f>
        <v>0.28191158371760916</v>
      </c>
      <c r="K165" s="47"/>
      <c r="L165" s="51">
        <v>4800000</v>
      </c>
      <c r="M165" s="193">
        <f t="shared" ref="M165:M170" si="44">L165/I165*100</f>
        <v>50</v>
      </c>
      <c r="N165" s="193">
        <f t="shared" ref="N165:N170" si="45">M165</f>
        <v>50</v>
      </c>
      <c r="O165" s="193">
        <f t="shared" ref="O165:O170" si="46">M165*J165/100</f>
        <v>0.14095579185880458</v>
      </c>
      <c r="P165" s="48"/>
      <c r="Q165" s="51">
        <f t="shared" ref="Q165:Q170" si="47">I165-L165</f>
        <v>4800000</v>
      </c>
      <c r="R165" s="48"/>
    </row>
    <row r="166" spans="1:18" x14ac:dyDescent="0.25">
      <c r="A166" s="48"/>
      <c r="B166" s="94" t="s">
        <v>73</v>
      </c>
      <c r="C166" s="76"/>
      <c r="D166" s="107"/>
      <c r="E166" s="77"/>
      <c r="F166" s="76"/>
      <c r="G166" s="71">
        <v>12</v>
      </c>
      <c r="H166" s="50" t="s">
        <v>19</v>
      </c>
      <c r="I166" s="51">
        <v>8400000</v>
      </c>
      <c r="J166" s="52">
        <f t="shared" si="43"/>
        <v>0.24667263575290804</v>
      </c>
      <c r="K166" s="47"/>
      <c r="L166" s="51">
        <v>4200000</v>
      </c>
      <c r="M166" s="193">
        <f t="shared" si="44"/>
        <v>50</v>
      </c>
      <c r="N166" s="193">
        <f t="shared" si="45"/>
        <v>50</v>
      </c>
      <c r="O166" s="193">
        <f t="shared" si="46"/>
        <v>0.12333631787645402</v>
      </c>
      <c r="P166" s="48"/>
      <c r="Q166" s="51">
        <f t="shared" si="47"/>
        <v>4200000</v>
      </c>
      <c r="R166" s="48"/>
    </row>
    <row r="167" spans="1:18" x14ac:dyDescent="0.25">
      <c r="A167" s="48"/>
      <c r="B167" s="199" t="s">
        <v>64</v>
      </c>
      <c r="C167" s="200"/>
      <c r="D167" s="200"/>
      <c r="E167" s="200"/>
      <c r="F167" s="201"/>
      <c r="G167" s="71">
        <v>12</v>
      </c>
      <c r="H167" s="50" t="s">
        <v>19</v>
      </c>
      <c r="I167" s="51">
        <v>7800000</v>
      </c>
      <c r="J167" s="52">
        <f t="shared" si="43"/>
        <v>0.22905316177055743</v>
      </c>
      <c r="K167" s="47"/>
      <c r="L167" s="51">
        <v>3900000</v>
      </c>
      <c r="M167" s="193">
        <f t="shared" si="44"/>
        <v>50</v>
      </c>
      <c r="N167" s="193">
        <f t="shared" si="45"/>
        <v>50</v>
      </c>
      <c r="O167" s="193">
        <f t="shared" si="46"/>
        <v>0.11452658088527871</v>
      </c>
      <c r="P167" s="48"/>
      <c r="Q167" s="51">
        <f t="shared" si="47"/>
        <v>3900000</v>
      </c>
      <c r="R167" s="48"/>
    </row>
    <row r="168" spans="1:18" x14ac:dyDescent="0.25">
      <c r="A168" s="48"/>
      <c r="B168" s="199" t="s">
        <v>65</v>
      </c>
      <c r="C168" s="200"/>
      <c r="D168" s="200"/>
      <c r="E168" s="200"/>
      <c r="F168" s="201"/>
      <c r="G168" s="71">
        <v>12</v>
      </c>
      <c r="H168" s="50" t="s">
        <v>19</v>
      </c>
      <c r="I168" s="51">
        <v>7200000</v>
      </c>
      <c r="J168" s="52">
        <f t="shared" si="43"/>
        <v>0.21143368778820687</v>
      </c>
      <c r="K168" s="47"/>
      <c r="L168" s="51">
        <v>3600000</v>
      </c>
      <c r="M168" s="193">
        <f t="shared" si="44"/>
        <v>50</v>
      </c>
      <c r="N168" s="193">
        <f t="shared" si="45"/>
        <v>50</v>
      </c>
      <c r="O168" s="193">
        <f t="shared" si="46"/>
        <v>0.10571684389410343</v>
      </c>
      <c r="P168" s="48"/>
      <c r="Q168" s="51">
        <f t="shared" si="47"/>
        <v>3600000</v>
      </c>
      <c r="R168" s="48"/>
    </row>
    <row r="169" spans="1:18" x14ac:dyDescent="0.25">
      <c r="A169" s="48"/>
      <c r="B169" s="199" t="s">
        <v>66</v>
      </c>
      <c r="C169" s="200"/>
      <c r="D169" s="200"/>
      <c r="E169" s="200"/>
      <c r="F169" s="201"/>
      <c r="G169" s="71">
        <v>24</v>
      </c>
      <c r="H169" s="50" t="s">
        <v>19</v>
      </c>
      <c r="I169" s="51">
        <v>9600000</v>
      </c>
      <c r="J169" s="52">
        <f t="shared" si="43"/>
        <v>0.28191158371760916</v>
      </c>
      <c r="K169" s="47"/>
      <c r="L169" s="51">
        <v>4800000</v>
      </c>
      <c r="M169" s="193">
        <f t="shared" si="44"/>
        <v>50</v>
      </c>
      <c r="N169" s="193">
        <f t="shared" si="45"/>
        <v>50</v>
      </c>
      <c r="O169" s="193">
        <f t="shared" si="46"/>
        <v>0.14095579185880458</v>
      </c>
      <c r="P169" s="48"/>
      <c r="Q169" s="51">
        <f t="shared" si="47"/>
        <v>4800000</v>
      </c>
      <c r="R169" s="48"/>
    </row>
    <row r="170" spans="1:18" x14ac:dyDescent="0.25">
      <c r="A170" s="48"/>
      <c r="B170" s="212" t="s">
        <v>74</v>
      </c>
      <c r="C170" s="213"/>
      <c r="D170" s="213"/>
      <c r="E170" s="213"/>
      <c r="F170" s="214"/>
      <c r="G170" s="71">
        <v>3</v>
      </c>
      <c r="H170" s="50" t="s">
        <v>19</v>
      </c>
      <c r="I170" s="51">
        <v>1200000</v>
      </c>
      <c r="J170" s="52">
        <f t="shared" si="43"/>
        <v>3.5238947964701145E-2</v>
      </c>
      <c r="K170" s="47"/>
      <c r="L170" s="51"/>
      <c r="M170" s="193">
        <f t="shared" si="44"/>
        <v>0</v>
      </c>
      <c r="N170" s="193">
        <f t="shared" si="45"/>
        <v>0</v>
      </c>
      <c r="O170" s="193">
        <f t="shared" si="46"/>
        <v>0</v>
      </c>
      <c r="P170" s="48"/>
      <c r="Q170" s="51">
        <f t="shared" si="47"/>
        <v>1200000</v>
      </c>
      <c r="R170" s="48"/>
    </row>
    <row r="171" spans="1:18" x14ac:dyDescent="0.25">
      <c r="A171" s="48"/>
      <c r="B171" s="200" t="s">
        <v>67</v>
      </c>
      <c r="C171" s="200"/>
      <c r="D171" s="200"/>
      <c r="E171" s="200"/>
      <c r="F171" s="201"/>
      <c r="G171" s="49"/>
      <c r="H171" s="50"/>
      <c r="I171" s="51">
        <v>11400000</v>
      </c>
      <c r="J171" s="92"/>
      <c r="K171" s="47"/>
      <c r="L171" s="51"/>
      <c r="M171" s="193"/>
      <c r="N171" s="193"/>
      <c r="O171" s="193"/>
      <c r="P171" s="48"/>
      <c r="Q171" s="48"/>
      <c r="R171" s="48"/>
    </row>
    <row r="172" spans="1:18" x14ac:dyDescent="0.25">
      <c r="A172" s="48"/>
      <c r="B172" s="199" t="s">
        <v>68</v>
      </c>
      <c r="C172" s="200"/>
      <c r="D172" s="200"/>
      <c r="E172" s="200"/>
      <c r="F172" s="201"/>
      <c r="G172" s="95">
        <v>12</v>
      </c>
      <c r="H172" s="50" t="s">
        <v>19</v>
      </c>
      <c r="I172" s="51">
        <v>4200000</v>
      </c>
      <c r="J172" s="108">
        <f>I172/$I$192*100</f>
        <v>0.12333631787645402</v>
      </c>
      <c r="K172" s="47"/>
      <c r="L172" s="51">
        <v>2100000</v>
      </c>
      <c r="M172" s="193">
        <f t="shared" ref="M172:M173" si="48">L172/I172*100</f>
        <v>50</v>
      </c>
      <c r="N172" s="193">
        <f t="shared" ref="N172:N173" si="49">M172</f>
        <v>50</v>
      </c>
      <c r="O172" s="193">
        <f t="shared" ref="O172:O173" si="50">M172*J172/100</f>
        <v>6.1668158938227011E-2</v>
      </c>
      <c r="P172" s="48"/>
      <c r="Q172" s="51">
        <f t="shared" ref="Q172:Q173" si="51">I172-L172</f>
        <v>2100000</v>
      </c>
      <c r="R172" s="48"/>
    </row>
    <row r="173" spans="1:18" x14ac:dyDescent="0.25">
      <c r="A173" s="48"/>
      <c r="B173" s="199" t="s">
        <v>69</v>
      </c>
      <c r="C173" s="200"/>
      <c r="D173" s="200"/>
      <c r="E173" s="200"/>
      <c r="F173" s="201"/>
      <c r="G173" s="71">
        <v>24</v>
      </c>
      <c r="H173" s="50" t="s">
        <v>19</v>
      </c>
      <c r="I173" s="51">
        <v>7200000</v>
      </c>
      <c r="J173" s="108">
        <f>I173/$I$192*100</f>
        <v>0.21143368778820687</v>
      </c>
      <c r="K173" s="47"/>
      <c r="L173" s="51">
        <v>3600000</v>
      </c>
      <c r="M173" s="193">
        <f t="shared" si="48"/>
        <v>50</v>
      </c>
      <c r="N173" s="193">
        <f t="shared" si="49"/>
        <v>50</v>
      </c>
      <c r="O173" s="193">
        <f t="shared" si="50"/>
        <v>0.10571684389410343</v>
      </c>
      <c r="P173" s="48"/>
      <c r="Q173" s="51">
        <f t="shared" si="51"/>
        <v>3600000</v>
      </c>
      <c r="R173" s="48"/>
    </row>
    <row r="174" spans="1:18" x14ac:dyDescent="0.25">
      <c r="A174" s="48">
        <v>524111</v>
      </c>
      <c r="B174" s="109" t="s">
        <v>76</v>
      </c>
      <c r="C174" s="76"/>
      <c r="D174" s="76"/>
      <c r="E174" s="76"/>
      <c r="F174" s="76"/>
      <c r="G174" s="71"/>
      <c r="H174" s="50"/>
      <c r="I174" s="51">
        <v>45820000</v>
      </c>
      <c r="J174" s="58"/>
      <c r="K174" s="47"/>
      <c r="L174" s="51"/>
      <c r="M174" s="193"/>
      <c r="N174" s="193"/>
      <c r="O174" s="193"/>
      <c r="P174" s="48"/>
      <c r="Q174" s="48"/>
      <c r="R174" s="48"/>
    </row>
    <row r="175" spans="1:18" x14ac:dyDescent="0.25">
      <c r="A175" s="48"/>
      <c r="B175" s="77" t="s">
        <v>77</v>
      </c>
      <c r="C175" s="76"/>
      <c r="D175" s="76"/>
      <c r="E175" s="76"/>
      <c r="F175" s="76"/>
      <c r="G175" s="71"/>
      <c r="H175" s="50"/>
      <c r="I175" s="51">
        <v>25240000</v>
      </c>
      <c r="J175" s="72"/>
      <c r="K175" s="47"/>
      <c r="L175" s="51"/>
      <c r="M175" s="193"/>
      <c r="N175" s="193"/>
      <c r="O175" s="193"/>
      <c r="P175" s="48"/>
      <c r="Q175" s="48"/>
      <c r="R175" s="48"/>
    </row>
    <row r="176" spans="1:18" x14ac:dyDescent="0.25">
      <c r="A176" s="48"/>
      <c r="B176" s="77" t="s">
        <v>78</v>
      </c>
      <c r="C176" s="76"/>
      <c r="D176" s="76"/>
      <c r="E176" s="76"/>
      <c r="F176" s="76"/>
      <c r="G176" s="71">
        <v>4</v>
      </c>
      <c r="H176" s="50" t="s">
        <v>38</v>
      </c>
      <c r="I176" s="51">
        <v>14000000</v>
      </c>
      <c r="J176" s="52">
        <f>I176/$I$192*100</f>
        <v>0.41112105958818002</v>
      </c>
      <c r="K176" s="47"/>
      <c r="L176" s="51">
        <v>2330000</v>
      </c>
      <c r="M176" s="193">
        <f t="shared" ref="M176:M178" si="52">L176/I176*100</f>
        <v>16.642857142857142</v>
      </c>
      <c r="N176" s="193">
        <f t="shared" ref="N176:N178" si="53">M176</f>
        <v>16.642857142857142</v>
      </c>
      <c r="O176" s="193">
        <f t="shared" ref="O176:O178" si="54">M176*J176/100</f>
        <v>6.842229063146138E-2</v>
      </c>
      <c r="P176" s="48"/>
      <c r="Q176" s="51">
        <f t="shared" ref="Q176:Q178" si="55">I176-L176</f>
        <v>11670000</v>
      </c>
      <c r="R176" s="48"/>
    </row>
    <row r="177" spans="1:18" x14ac:dyDescent="0.25">
      <c r="A177" s="48"/>
      <c r="B177" s="77" t="s">
        <v>79</v>
      </c>
      <c r="C177" s="76"/>
      <c r="D177" s="76"/>
      <c r="E177" s="76"/>
      <c r="F177" s="76"/>
      <c r="G177" s="71">
        <v>12</v>
      </c>
      <c r="H177" s="50" t="s">
        <v>90</v>
      </c>
      <c r="I177" s="51">
        <v>6360000</v>
      </c>
      <c r="J177" s="52">
        <f>I177/$I$192*100</f>
        <v>0.18676642421291606</v>
      </c>
      <c r="K177" s="47"/>
      <c r="L177" s="51"/>
      <c r="M177" s="193">
        <f t="shared" si="52"/>
        <v>0</v>
      </c>
      <c r="N177" s="193">
        <f t="shared" si="53"/>
        <v>0</v>
      </c>
      <c r="O177" s="193">
        <f t="shared" si="54"/>
        <v>0</v>
      </c>
      <c r="P177" s="48"/>
      <c r="Q177" s="51">
        <f t="shared" si="55"/>
        <v>6360000</v>
      </c>
      <c r="R177" s="48"/>
    </row>
    <row r="178" spans="1:18" x14ac:dyDescent="0.25">
      <c r="A178" s="48"/>
      <c r="B178" s="77" t="s">
        <v>80</v>
      </c>
      <c r="C178" s="76"/>
      <c r="D178" s="76"/>
      <c r="E178" s="76"/>
      <c r="F178" s="76"/>
      <c r="G178" s="71">
        <v>8</v>
      </c>
      <c r="H178" s="50" t="s">
        <v>90</v>
      </c>
      <c r="I178" s="51">
        <v>4880000</v>
      </c>
      <c r="J178" s="52">
        <f>I178/$I$192*100</f>
        <v>0.14330505505645133</v>
      </c>
      <c r="K178" s="47"/>
      <c r="L178" s="51"/>
      <c r="M178" s="193">
        <f t="shared" si="52"/>
        <v>0</v>
      </c>
      <c r="N178" s="193">
        <f t="shared" si="53"/>
        <v>0</v>
      </c>
      <c r="O178" s="193">
        <f t="shared" si="54"/>
        <v>0</v>
      </c>
      <c r="P178" s="48"/>
      <c r="Q178" s="51">
        <f t="shared" si="55"/>
        <v>4880000</v>
      </c>
      <c r="R178" s="48"/>
    </row>
    <row r="179" spans="1:18" x14ac:dyDescent="0.25">
      <c r="A179" s="48"/>
      <c r="B179" s="77" t="s">
        <v>81</v>
      </c>
      <c r="C179" s="76"/>
      <c r="D179" s="76"/>
      <c r="E179" s="76"/>
      <c r="F179" s="76"/>
      <c r="G179" s="71"/>
      <c r="H179" s="50"/>
      <c r="I179" s="51">
        <v>1850000</v>
      </c>
      <c r="J179" s="72"/>
      <c r="K179" s="47"/>
      <c r="L179" s="51"/>
      <c r="M179" s="193"/>
      <c r="N179" s="193"/>
      <c r="O179" s="193"/>
      <c r="P179" s="48"/>
      <c r="Q179" s="48"/>
      <c r="R179" s="48"/>
    </row>
    <row r="180" spans="1:18" x14ac:dyDescent="0.25">
      <c r="A180" s="48"/>
      <c r="B180" s="77" t="s">
        <v>82</v>
      </c>
      <c r="C180" s="76"/>
      <c r="D180" s="76"/>
      <c r="E180" s="76"/>
      <c r="F180" s="76"/>
      <c r="G180" s="71">
        <v>5</v>
      </c>
      <c r="H180" s="50" t="s">
        <v>90</v>
      </c>
      <c r="I180" s="51">
        <v>1850000</v>
      </c>
      <c r="J180" s="52">
        <f>I180/$I$192*100</f>
        <v>5.4326711445580933E-2</v>
      </c>
      <c r="K180" s="47"/>
      <c r="L180" s="51">
        <v>660000</v>
      </c>
      <c r="M180" s="193">
        <f>L180/I180*100</f>
        <v>35.675675675675677</v>
      </c>
      <c r="N180" s="193">
        <f>M180</f>
        <v>35.675675675675677</v>
      </c>
      <c r="O180" s="193">
        <f>M180*J180/100</f>
        <v>1.9381421380585632E-2</v>
      </c>
      <c r="P180" s="48"/>
      <c r="Q180" s="51">
        <f>I180-L180</f>
        <v>1190000</v>
      </c>
      <c r="R180" s="48"/>
    </row>
    <row r="181" spans="1:18" x14ac:dyDescent="0.25">
      <c r="A181" s="48"/>
      <c r="B181" s="77" t="s">
        <v>83</v>
      </c>
      <c r="C181" s="76"/>
      <c r="D181" s="76"/>
      <c r="E181" s="76"/>
      <c r="F181" s="76"/>
      <c r="G181" s="71"/>
      <c r="H181" s="50"/>
      <c r="I181" s="51">
        <v>7200000</v>
      </c>
      <c r="J181" s="72"/>
      <c r="K181" s="47"/>
      <c r="L181" s="51"/>
      <c r="M181" s="193"/>
      <c r="N181" s="193"/>
      <c r="O181" s="193"/>
      <c r="P181" s="48"/>
      <c r="Q181" s="48"/>
      <c r="R181" s="48"/>
    </row>
    <row r="182" spans="1:18" x14ac:dyDescent="0.25">
      <c r="A182" s="48"/>
      <c r="B182" s="77" t="s">
        <v>84</v>
      </c>
      <c r="C182" s="76"/>
      <c r="D182" s="76"/>
      <c r="E182" s="76"/>
      <c r="F182" s="76"/>
      <c r="G182" s="71">
        <v>24</v>
      </c>
      <c r="H182" s="50" t="s">
        <v>90</v>
      </c>
      <c r="I182" s="51">
        <v>7200000</v>
      </c>
      <c r="J182" s="52">
        <f>I182/$I$192*100</f>
        <v>0.21143368778820687</v>
      </c>
      <c r="K182" s="47"/>
      <c r="L182" s="51">
        <v>3000000</v>
      </c>
      <c r="M182" s="193">
        <f>L182/I182*100</f>
        <v>41.666666666666671</v>
      </c>
      <c r="N182" s="193">
        <f>M182</f>
        <v>41.666666666666671</v>
      </c>
      <c r="O182" s="193">
        <f>M182*J182/100</f>
        <v>8.8097369911752862E-2</v>
      </c>
      <c r="P182" s="48"/>
      <c r="Q182" s="51">
        <f>I182-L182</f>
        <v>4200000</v>
      </c>
      <c r="R182" s="48"/>
    </row>
    <row r="183" spans="1:18" x14ac:dyDescent="0.25">
      <c r="A183" s="48"/>
      <c r="B183" s="77" t="s">
        <v>85</v>
      </c>
      <c r="C183" s="76"/>
      <c r="D183" s="107"/>
      <c r="E183" s="49"/>
      <c r="F183" s="49"/>
      <c r="G183" s="111"/>
      <c r="H183" s="48"/>
      <c r="I183" s="51">
        <v>4860000</v>
      </c>
      <c r="J183" s="72"/>
      <c r="K183" s="47"/>
      <c r="L183" s="51"/>
      <c r="M183" s="193"/>
      <c r="N183" s="193"/>
      <c r="O183" s="193"/>
      <c r="P183" s="48"/>
      <c r="Q183" s="48"/>
      <c r="R183" s="48"/>
    </row>
    <row r="184" spans="1:18" x14ac:dyDescent="0.25">
      <c r="A184" s="48"/>
      <c r="B184" s="77" t="s">
        <v>78</v>
      </c>
      <c r="C184" s="76"/>
      <c r="D184" s="107"/>
      <c r="E184" s="76"/>
      <c r="F184" s="107"/>
      <c r="G184" s="71">
        <v>1</v>
      </c>
      <c r="H184" s="50" t="s">
        <v>38</v>
      </c>
      <c r="I184" s="51">
        <v>3800000</v>
      </c>
      <c r="J184" s="52">
        <f>I184/$I$192*100</f>
        <v>0.11159000188822031</v>
      </c>
      <c r="K184" s="47"/>
      <c r="L184" s="51">
        <v>3800000</v>
      </c>
      <c r="M184" s="193">
        <f t="shared" ref="M184:M185" si="56">L184/I184*100</f>
        <v>100</v>
      </c>
      <c r="N184" s="193">
        <f t="shared" ref="N184:N185" si="57">M184</f>
        <v>100</v>
      </c>
      <c r="O184" s="193">
        <f t="shared" ref="O184:O185" si="58">M184*J184/100</f>
        <v>0.11159000188822031</v>
      </c>
      <c r="P184" s="48"/>
      <c r="Q184" s="51">
        <f t="shared" ref="Q184:Q185" si="59">I184-L184</f>
        <v>0</v>
      </c>
      <c r="R184" s="48"/>
    </row>
    <row r="185" spans="1:18" x14ac:dyDescent="0.25">
      <c r="A185" s="48"/>
      <c r="B185" s="77" t="s">
        <v>86</v>
      </c>
      <c r="C185" s="76"/>
      <c r="D185" s="107"/>
      <c r="E185" s="76"/>
      <c r="F185" s="107"/>
      <c r="G185" s="71">
        <v>2</v>
      </c>
      <c r="H185" s="50" t="s">
        <v>90</v>
      </c>
      <c r="I185" s="51">
        <v>1060000</v>
      </c>
      <c r="J185" s="52">
        <f>I185/$I$192*100</f>
        <v>3.1127737368819346E-2</v>
      </c>
      <c r="K185" s="47"/>
      <c r="L185" s="51">
        <v>1060000</v>
      </c>
      <c r="M185" s="193">
        <f t="shared" si="56"/>
        <v>100</v>
      </c>
      <c r="N185" s="193">
        <f t="shared" si="57"/>
        <v>100</v>
      </c>
      <c r="O185" s="193">
        <f t="shared" si="58"/>
        <v>3.1127737368819342E-2</v>
      </c>
      <c r="P185" s="48"/>
      <c r="Q185" s="51">
        <f t="shared" si="59"/>
        <v>0</v>
      </c>
      <c r="R185" s="48"/>
    </row>
    <row r="186" spans="1:18" x14ac:dyDescent="0.25">
      <c r="A186" s="48"/>
      <c r="B186" s="77" t="s">
        <v>87</v>
      </c>
      <c r="C186" s="76"/>
      <c r="D186" s="107"/>
      <c r="E186" s="76"/>
      <c r="F186" s="107"/>
      <c r="G186" s="71"/>
      <c r="H186" s="50"/>
      <c r="I186" s="51">
        <v>850000</v>
      </c>
      <c r="J186" s="72"/>
      <c r="K186" s="47"/>
      <c r="L186" s="51"/>
      <c r="M186" s="193"/>
      <c r="N186" s="193"/>
      <c r="O186" s="193"/>
      <c r="P186" s="48"/>
      <c r="Q186" s="48"/>
      <c r="R186" s="48"/>
    </row>
    <row r="187" spans="1:18" x14ac:dyDescent="0.25">
      <c r="A187" s="48"/>
      <c r="B187" s="77" t="s">
        <v>88</v>
      </c>
      <c r="C187" s="76"/>
      <c r="D187" s="107"/>
      <c r="E187" s="76"/>
      <c r="F187" s="107"/>
      <c r="G187" s="71">
        <v>1</v>
      </c>
      <c r="H187" s="50" t="s">
        <v>38</v>
      </c>
      <c r="I187" s="51">
        <v>110000</v>
      </c>
      <c r="J187" s="52">
        <f>I187/$I$192*100</f>
        <v>3.2302368967642718E-3</v>
      </c>
      <c r="K187" s="47"/>
      <c r="L187" s="51">
        <v>110000</v>
      </c>
      <c r="M187" s="193">
        <f t="shared" ref="M187:M188" si="60">L187/I187*100</f>
        <v>100</v>
      </c>
      <c r="N187" s="193">
        <f t="shared" ref="N187:N188" si="61">M187</f>
        <v>100</v>
      </c>
      <c r="O187" s="193">
        <f t="shared" ref="O187:O188" si="62">M187*J187/100</f>
        <v>3.2302368967642718E-3</v>
      </c>
      <c r="P187" s="48"/>
      <c r="Q187" s="51">
        <f t="shared" ref="Q187:Q188" si="63">I187-L187</f>
        <v>0</v>
      </c>
      <c r="R187" s="48"/>
    </row>
    <row r="188" spans="1:18" x14ac:dyDescent="0.25">
      <c r="A188" s="48"/>
      <c r="B188" s="77" t="s">
        <v>89</v>
      </c>
      <c r="C188" s="76"/>
      <c r="D188" s="107"/>
      <c r="E188" s="76"/>
      <c r="F188" s="107"/>
      <c r="G188" s="71">
        <v>2</v>
      </c>
      <c r="H188" s="50" t="s">
        <v>38</v>
      </c>
      <c r="I188" s="51">
        <v>740000</v>
      </c>
      <c r="J188" s="52">
        <f>I188/$I$192*100</f>
        <v>2.1730684578232375E-2</v>
      </c>
      <c r="K188" s="47"/>
      <c r="L188" s="51">
        <v>740000</v>
      </c>
      <c r="M188" s="193">
        <f t="shared" si="60"/>
        <v>100</v>
      </c>
      <c r="N188" s="193">
        <f t="shared" si="61"/>
        <v>100</v>
      </c>
      <c r="O188" s="193">
        <f t="shared" si="62"/>
        <v>2.1730684578232372E-2</v>
      </c>
      <c r="P188" s="48"/>
      <c r="Q188" s="51">
        <f t="shared" si="63"/>
        <v>0</v>
      </c>
      <c r="R188" s="48"/>
    </row>
    <row r="189" spans="1:18" x14ac:dyDescent="0.25">
      <c r="A189" s="48"/>
      <c r="B189" s="77" t="s">
        <v>91</v>
      </c>
      <c r="C189" s="76"/>
      <c r="D189" s="107"/>
      <c r="E189" s="76"/>
      <c r="F189" s="107"/>
      <c r="G189" s="71"/>
      <c r="H189" s="50"/>
      <c r="I189" s="51">
        <v>5820000</v>
      </c>
      <c r="J189" s="72"/>
      <c r="K189" s="47"/>
      <c r="L189" s="51"/>
      <c r="M189" s="193"/>
      <c r="N189" s="193"/>
      <c r="O189" s="193"/>
      <c r="P189" s="48"/>
      <c r="Q189" s="48"/>
      <c r="R189" s="48"/>
    </row>
    <row r="190" spans="1:18" x14ac:dyDescent="0.25">
      <c r="A190" s="48"/>
      <c r="B190" s="77" t="s">
        <v>92</v>
      </c>
      <c r="C190" s="76"/>
      <c r="D190" s="107"/>
      <c r="E190" s="76"/>
      <c r="F190" s="107"/>
      <c r="G190" s="71">
        <v>12</v>
      </c>
      <c r="H190" s="50" t="s">
        <v>38</v>
      </c>
      <c r="I190" s="51">
        <v>3600000</v>
      </c>
      <c r="J190" s="52">
        <f>I190/$I$192*100</f>
        <v>0.10571684389410343</v>
      </c>
      <c r="K190" s="47"/>
      <c r="L190" s="51">
        <v>1800000</v>
      </c>
      <c r="M190" s="193">
        <f t="shared" ref="M190:M192" si="64">L190/I190*100</f>
        <v>50</v>
      </c>
      <c r="N190" s="193">
        <f t="shared" ref="N190:N192" si="65">M190</f>
        <v>50</v>
      </c>
      <c r="O190" s="193">
        <f t="shared" ref="O190:O192" si="66">M190*J190/100</f>
        <v>5.2858421947051717E-2</v>
      </c>
      <c r="P190" s="48"/>
      <c r="Q190" s="51">
        <f t="shared" ref="Q190:Q191" si="67">I190-L190</f>
        <v>1800000</v>
      </c>
      <c r="R190" s="48"/>
    </row>
    <row r="191" spans="1:18" x14ac:dyDescent="0.25">
      <c r="A191" s="48"/>
      <c r="B191" s="77" t="s">
        <v>89</v>
      </c>
      <c r="C191" s="76"/>
      <c r="D191" s="107"/>
      <c r="E191" s="76"/>
      <c r="F191" s="107"/>
      <c r="G191" s="71">
        <v>6</v>
      </c>
      <c r="H191" s="50" t="s">
        <v>90</v>
      </c>
      <c r="I191" s="51">
        <v>2220000</v>
      </c>
      <c r="J191" s="52">
        <f>I191/$I$192*100</f>
        <v>6.5192053734697122E-2</v>
      </c>
      <c r="K191" s="47"/>
      <c r="L191" s="51">
        <v>1110000</v>
      </c>
      <c r="M191" s="193">
        <f t="shared" si="64"/>
        <v>50</v>
      </c>
      <c r="N191" s="193">
        <f t="shared" si="65"/>
        <v>50</v>
      </c>
      <c r="O191" s="193">
        <f t="shared" si="66"/>
        <v>3.2596026867348561E-2</v>
      </c>
      <c r="P191" s="48"/>
      <c r="Q191" s="51">
        <f t="shared" si="67"/>
        <v>1110000</v>
      </c>
      <c r="R191" s="48"/>
    </row>
    <row r="192" spans="1:18" x14ac:dyDescent="0.25">
      <c r="A192" s="110"/>
      <c r="B192" s="215" t="s">
        <v>75</v>
      </c>
      <c r="C192" s="216"/>
      <c r="D192" s="216"/>
      <c r="E192" s="216"/>
      <c r="F192" s="217"/>
      <c r="G192" s="111"/>
      <c r="H192" s="48"/>
      <c r="I192" s="51">
        <v>3405323000</v>
      </c>
      <c r="J192" s="52">
        <f>SUM(J16:J191)</f>
        <v>99.999999999999943</v>
      </c>
      <c r="K192" s="52">
        <f t="shared" ref="K192" si="68">SUM(K16:K191)</f>
        <v>0</v>
      </c>
      <c r="L192" s="196">
        <f>SUM(L16:L191)</f>
        <v>2406358682</v>
      </c>
      <c r="M192" s="193">
        <f t="shared" si="64"/>
        <v>70.664623649504023</v>
      </c>
      <c r="N192" s="193">
        <f t="shared" si="65"/>
        <v>70.664623649504023</v>
      </c>
      <c r="O192" s="193">
        <f t="shared" si="66"/>
        <v>70.66462364950398</v>
      </c>
      <c r="P192" s="48"/>
      <c r="Q192" s="51">
        <f>I192-L192</f>
        <v>998964318</v>
      </c>
      <c r="R192" s="48"/>
    </row>
    <row r="193" spans="1:20" x14ac:dyDescent="0.25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</row>
    <row r="194" spans="1:20" x14ac:dyDescent="0.25">
      <c r="A194" s="20"/>
      <c r="B194" s="112" t="s">
        <v>217</v>
      </c>
      <c r="C194" s="20"/>
      <c r="D194" s="20"/>
      <c r="E194" s="20"/>
      <c r="F194" s="21"/>
      <c r="G194" s="22"/>
      <c r="H194" s="23"/>
      <c r="I194" s="24"/>
      <c r="J194" s="25"/>
      <c r="K194" s="113"/>
      <c r="L194" s="20"/>
      <c r="M194" s="26"/>
      <c r="N194" s="20"/>
      <c r="O194" s="113" t="s">
        <v>303</v>
      </c>
      <c r="P194" s="20"/>
      <c r="Q194" s="20"/>
      <c r="R194" s="20"/>
    </row>
    <row r="195" spans="1:20" x14ac:dyDescent="0.25">
      <c r="A195" s="20"/>
      <c r="B195" s="112" t="s">
        <v>26</v>
      </c>
      <c r="C195" s="20"/>
      <c r="D195" s="20"/>
      <c r="E195" s="20"/>
      <c r="F195" s="21"/>
      <c r="G195" s="22"/>
      <c r="H195" s="23"/>
      <c r="I195" s="24"/>
      <c r="J195" s="25"/>
      <c r="K195" s="25"/>
      <c r="L195" s="20"/>
      <c r="M195" s="26"/>
      <c r="N195" s="20"/>
      <c r="O195" s="25" t="s">
        <v>119</v>
      </c>
      <c r="P195" s="20"/>
      <c r="Q195" s="20"/>
      <c r="R195" s="20"/>
    </row>
    <row r="196" spans="1:20" x14ac:dyDescent="0.25">
      <c r="A196" s="20"/>
      <c r="B196" s="112" t="s">
        <v>218</v>
      </c>
      <c r="C196" s="20"/>
      <c r="D196" s="20"/>
      <c r="E196" s="20"/>
      <c r="F196" s="21"/>
      <c r="G196" s="22"/>
      <c r="H196" s="25"/>
      <c r="I196" s="24"/>
      <c r="J196" s="25"/>
      <c r="K196" s="25"/>
      <c r="L196" s="20"/>
      <c r="M196" s="26"/>
      <c r="N196" s="20"/>
      <c r="O196" s="25" t="s">
        <v>218</v>
      </c>
      <c r="P196" s="20"/>
      <c r="Q196" s="20"/>
      <c r="R196" s="20"/>
    </row>
    <row r="197" spans="1:20" x14ac:dyDescent="0.25">
      <c r="A197" s="20"/>
      <c r="B197" s="114"/>
      <c r="C197" s="20"/>
      <c r="D197" s="20"/>
      <c r="E197" s="20"/>
      <c r="F197" s="21"/>
      <c r="G197" s="22"/>
      <c r="H197" s="23"/>
      <c r="I197" s="24"/>
      <c r="J197" s="25"/>
      <c r="K197" s="25"/>
      <c r="L197" s="20"/>
      <c r="M197" s="26"/>
      <c r="N197" s="20"/>
      <c r="O197" s="25"/>
      <c r="P197" s="20"/>
      <c r="Q197" s="20"/>
      <c r="R197" s="20"/>
    </row>
    <row r="198" spans="1:20" x14ac:dyDescent="0.25">
      <c r="A198" s="20"/>
      <c r="B198" s="115" t="s">
        <v>219</v>
      </c>
      <c r="C198" s="20"/>
      <c r="D198" s="20"/>
      <c r="E198" s="20"/>
      <c r="F198" s="21"/>
      <c r="G198" s="22"/>
      <c r="H198" s="23"/>
      <c r="I198" s="24"/>
      <c r="J198" s="25"/>
      <c r="K198" s="116"/>
      <c r="L198" s="20"/>
      <c r="M198" s="26"/>
      <c r="N198" s="20"/>
      <c r="O198" s="116" t="s">
        <v>118</v>
      </c>
      <c r="P198" s="20"/>
      <c r="Q198" s="20"/>
      <c r="R198" s="20"/>
    </row>
    <row r="199" spans="1:20" x14ac:dyDescent="0.25">
      <c r="A199" s="20"/>
      <c r="B199" s="117" t="s">
        <v>181</v>
      </c>
      <c r="C199" s="20"/>
      <c r="D199" s="20"/>
      <c r="E199" s="20"/>
      <c r="F199" s="21"/>
      <c r="G199" s="22"/>
      <c r="H199" s="23"/>
      <c r="I199" s="24"/>
      <c r="J199" s="25"/>
      <c r="K199" s="113"/>
      <c r="L199" s="20"/>
      <c r="M199" s="26"/>
      <c r="N199" s="20"/>
      <c r="O199" s="113" t="s">
        <v>220</v>
      </c>
      <c r="P199" s="20"/>
      <c r="Q199" s="20"/>
      <c r="R199" s="20"/>
    </row>
    <row r="200" spans="1:20" x14ac:dyDescent="0.25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</row>
    <row r="201" spans="1:20" x14ac:dyDescent="0.25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T201" s="198"/>
    </row>
  </sheetData>
  <mergeCells count="68">
    <mergeCell ref="B112:F112"/>
    <mergeCell ref="B113:F113"/>
    <mergeCell ref="A1:N1"/>
    <mergeCell ref="A2:N2"/>
    <mergeCell ref="A3:N3"/>
    <mergeCell ref="G10:G11"/>
    <mergeCell ref="L10:M10"/>
    <mergeCell ref="B17:F17"/>
    <mergeCell ref="B65:F65"/>
    <mergeCell ref="B67:F67"/>
    <mergeCell ref="B68:F68"/>
    <mergeCell ref="B111:F111"/>
    <mergeCell ref="B125:F125"/>
    <mergeCell ref="B116:F116"/>
    <mergeCell ref="B121:F121"/>
    <mergeCell ref="B122:F122"/>
    <mergeCell ref="B123:F123"/>
    <mergeCell ref="B124:F124"/>
    <mergeCell ref="B131:F131"/>
    <mergeCell ref="B132:F132"/>
    <mergeCell ref="B133:F133"/>
    <mergeCell ref="B134:F134"/>
    <mergeCell ref="B135:F135"/>
    <mergeCell ref="B126:F126"/>
    <mergeCell ref="B127:F127"/>
    <mergeCell ref="B128:F128"/>
    <mergeCell ref="B129:F129"/>
    <mergeCell ref="B130:F130"/>
    <mergeCell ref="B192:F192"/>
    <mergeCell ref="B10:F10"/>
    <mergeCell ref="B11:F11"/>
    <mergeCell ref="B14:F14"/>
    <mergeCell ref="B15:F15"/>
    <mergeCell ref="B170:F170"/>
    <mergeCell ref="B171:F171"/>
    <mergeCell ref="B172:F172"/>
    <mergeCell ref="B173:F173"/>
    <mergeCell ref="B163:F163"/>
    <mergeCell ref="B164:F164"/>
    <mergeCell ref="B165:F165"/>
    <mergeCell ref="B167:F167"/>
    <mergeCell ref="B162:F162"/>
    <mergeCell ref="B154:F154"/>
    <mergeCell ref="B156:F156"/>
    <mergeCell ref="B169:F169"/>
    <mergeCell ref="P10:Q10"/>
    <mergeCell ref="L11:M11"/>
    <mergeCell ref="N10:O10"/>
    <mergeCell ref="N11:O11"/>
    <mergeCell ref="B12:D12"/>
    <mergeCell ref="B158:F158"/>
    <mergeCell ref="B161:F161"/>
    <mergeCell ref="B13:D13"/>
    <mergeCell ref="B138:F138"/>
    <mergeCell ref="B139:F139"/>
    <mergeCell ref="B140:F140"/>
    <mergeCell ref="B141:F141"/>
    <mergeCell ref="B149:F149"/>
    <mergeCell ref="B151:F151"/>
    <mergeCell ref="B136:F136"/>
    <mergeCell ref="B142:F142"/>
    <mergeCell ref="B143:F143"/>
    <mergeCell ref="B150:F150"/>
    <mergeCell ref="B137:F137"/>
    <mergeCell ref="B168:F168"/>
    <mergeCell ref="B146:F146"/>
    <mergeCell ref="B147:F147"/>
    <mergeCell ref="B148:F148"/>
  </mergeCells>
  <pageMargins left="0.7" right="0.7" top="0.75" bottom="0.75" header="0.3" footer="0.3"/>
  <pageSetup paperSize="5" scale="85" orientation="landscape" horizontalDpi="4294967293" verticalDpi="0" copies="2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4"/>
  <sheetViews>
    <sheetView tabSelected="1" topLeftCell="A35" zoomScale="80" zoomScaleNormal="80" workbookViewId="0">
      <selection activeCell="Q48" sqref="Q48"/>
    </sheetView>
  </sheetViews>
  <sheetFormatPr defaultRowHeight="15" x14ac:dyDescent="0.25"/>
  <cols>
    <col min="1" max="1" width="6.28515625" customWidth="1"/>
    <col min="2" max="2" width="33.5703125" customWidth="1"/>
    <col min="4" max="4" width="15.140625" bestFit="1" customWidth="1"/>
    <col min="5" max="5" width="15" bestFit="1" customWidth="1"/>
    <col min="6" max="6" width="9.5703125" bestFit="1" customWidth="1"/>
    <col min="7" max="7" width="18.42578125" customWidth="1"/>
    <col min="8" max="8" width="11.140625" bestFit="1" customWidth="1"/>
    <col min="9" max="9" width="10.140625" bestFit="1" customWidth="1"/>
    <col min="10" max="10" width="10.5703125" customWidth="1"/>
    <col min="11" max="11" width="18.5703125" customWidth="1"/>
    <col min="12" max="12" width="16.85546875" customWidth="1"/>
    <col min="13" max="13" width="14" customWidth="1"/>
  </cols>
  <sheetData>
    <row r="1" spans="1:13" x14ac:dyDescent="0.25">
      <c r="A1" s="248" t="s">
        <v>222</v>
      </c>
      <c r="B1" s="248"/>
      <c r="C1" s="248"/>
      <c r="D1" s="248"/>
      <c r="E1" s="248"/>
      <c r="F1" s="248"/>
      <c r="G1" s="248"/>
      <c r="H1" s="248"/>
      <c r="I1" s="248"/>
      <c r="J1" s="248"/>
      <c r="K1" s="248"/>
      <c r="L1" s="248"/>
      <c r="M1" s="248"/>
    </row>
    <row r="2" spans="1:13" x14ac:dyDescent="0.25">
      <c r="A2" s="248" t="s">
        <v>128</v>
      </c>
      <c r="B2" s="248"/>
      <c r="C2" s="248"/>
      <c r="D2" s="248"/>
      <c r="E2" s="248"/>
      <c r="F2" s="248"/>
      <c r="G2" s="248"/>
      <c r="H2" s="248"/>
      <c r="I2" s="248"/>
      <c r="J2" s="248"/>
      <c r="K2" s="248"/>
      <c r="L2" s="248"/>
      <c r="M2" s="248"/>
    </row>
    <row r="3" spans="1:13" x14ac:dyDescent="0.25">
      <c r="A3" s="248" t="s">
        <v>304</v>
      </c>
      <c r="B3" s="248"/>
      <c r="C3" s="248"/>
      <c r="D3" s="248"/>
      <c r="E3" s="248"/>
      <c r="F3" s="248"/>
      <c r="G3" s="248"/>
      <c r="H3" s="248"/>
      <c r="I3" s="248"/>
      <c r="J3" s="248"/>
      <c r="K3" s="248"/>
      <c r="L3" s="248"/>
      <c r="M3" s="248"/>
    </row>
    <row r="4" spans="1:13" x14ac:dyDescent="0.25">
      <c r="A4" s="135" t="s">
        <v>204</v>
      </c>
    </row>
    <row r="5" spans="1:13" x14ac:dyDescent="0.25">
      <c r="A5" s="135" t="s">
        <v>244</v>
      </c>
    </row>
    <row r="6" spans="1:13" x14ac:dyDescent="0.25">
      <c r="A6" s="135" t="s">
        <v>206</v>
      </c>
    </row>
    <row r="7" spans="1:13" x14ac:dyDescent="0.25">
      <c r="A7" s="135" t="s">
        <v>207</v>
      </c>
    </row>
    <row r="8" spans="1:13" x14ac:dyDescent="0.25">
      <c r="A8" s="135" t="s">
        <v>208</v>
      </c>
    </row>
    <row r="9" spans="1:13" ht="3.75" customHeight="1" x14ac:dyDescent="0.25"/>
    <row r="10" spans="1:13" x14ac:dyDescent="0.25">
      <c r="A10" s="4" t="s">
        <v>0</v>
      </c>
      <c r="B10" s="242" t="s">
        <v>223</v>
      </c>
      <c r="C10" s="242" t="s">
        <v>214</v>
      </c>
      <c r="D10" s="4" t="s">
        <v>224</v>
      </c>
      <c r="E10" s="5" t="s">
        <v>225</v>
      </c>
      <c r="F10" s="204" t="s">
        <v>186</v>
      </c>
      <c r="G10" s="205"/>
      <c r="H10" s="5" t="s">
        <v>226</v>
      </c>
      <c r="I10" s="204" t="s">
        <v>227</v>
      </c>
      <c r="J10" s="205"/>
      <c r="K10" s="250" t="s">
        <v>228</v>
      </c>
      <c r="L10" s="250"/>
      <c r="M10" s="242" t="s">
        <v>195</v>
      </c>
    </row>
    <row r="11" spans="1:13" x14ac:dyDescent="0.25">
      <c r="A11" s="136" t="s">
        <v>211</v>
      </c>
      <c r="B11" s="249"/>
      <c r="C11" s="249"/>
      <c r="D11" s="137" t="s">
        <v>196</v>
      </c>
      <c r="E11" s="137" t="s">
        <v>229</v>
      </c>
      <c r="F11" s="136" t="s">
        <v>230</v>
      </c>
      <c r="G11" s="136" t="s">
        <v>231</v>
      </c>
      <c r="H11" s="137" t="s">
        <v>232</v>
      </c>
      <c r="I11" s="136" t="s">
        <v>233</v>
      </c>
      <c r="J11" s="136" t="s">
        <v>234</v>
      </c>
      <c r="K11" s="136" t="s">
        <v>235</v>
      </c>
      <c r="L11" s="137" t="s">
        <v>236</v>
      </c>
      <c r="M11" s="249"/>
    </row>
    <row r="12" spans="1:13" x14ac:dyDescent="0.25">
      <c r="A12" s="136"/>
      <c r="B12" s="161" t="s">
        <v>249</v>
      </c>
      <c r="C12" s="138"/>
      <c r="D12" s="137"/>
      <c r="E12" s="137"/>
      <c r="F12" s="136"/>
      <c r="G12" s="136"/>
      <c r="H12" s="137"/>
      <c r="I12" s="136"/>
      <c r="J12" s="136"/>
      <c r="K12" s="136"/>
      <c r="L12" s="137"/>
      <c r="M12" s="138"/>
    </row>
    <row r="13" spans="1:13" ht="23.25" x14ac:dyDescent="0.25">
      <c r="A13" s="139">
        <v>532111</v>
      </c>
      <c r="B13" s="139" t="s">
        <v>21</v>
      </c>
      <c r="C13" s="140"/>
      <c r="D13" s="139"/>
      <c r="E13" s="141" t="s">
        <v>271</v>
      </c>
      <c r="F13" s="144">
        <v>73500000</v>
      </c>
      <c r="G13" s="192" t="s">
        <v>274</v>
      </c>
      <c r="H13" s="192" t="s">
        <v>275</v>
      </c>
      <c r="I13" s="190" t="s">
        <v>268</v>
      </c>
      <c r="J13" s="190" t="s">
        <v>269</v>
      </c>
      <c r="K13" s="189" t="s">
        <v>270</v>
      </c>
      <c r="L13" s="189" t="s">
        <v>270</v>
      </c>
      <c r="M13" s="139"/>
    </row>
    <row r="14" spans="1:13" ht="17.25" customHeight="1" x14ac:dyDescent="0.25">
      <c r="A14" s="139"/>
      <c r="B14" s="142" t="s">
        <v>245</v>
      </c>
      <c r="C14" s="141" t="s">
        <v>237</v>
      </c>
      <c r="D14" s="143">
        <v>5000000</v>
      </c>
      <c r="E14" s="141"/>
      <c r="F14" s="144"/>
      <c r="G14" s="145"/>
      <c r="H14" s="141"/>
      <c r="I14" s="146"/>
      <c r="J14" s="146"/>
      <c r="K14" s="141"/>
      <c r="L14" s="141"/>
      <c r="M14" s="145"/>
    </row>
    <row r="15" spans="1:13" ht="13.5" customHeight="1" x14ac:dyDescent="0.25">
      <c r="A15" s="139"/>
      <c r="B15" s="147" t="s">
        <v>154</v>
      </c>
      <c r="C15" s="141" t="s">
        <v>248</v>
      </c>
      <c r="D15" s="143">
        <v>12500000</v>
      </c>
      <c r="E15" s="141"/>
      <c r="F15" s="144"/>
      <c r="G15" s="145"/>
      <c r="H15" s="141"/>
      <c r="I15" s="146"/>
      <c r="J15" s="146"/>
      <c r="K15" s="141"/>
      <c r="L15" s="141"/>
      <c r="M15" s="145"/>
    </row>
    <row r="16" spans="1:13" ht="15" customHeight="1" x14ac:dyDescent="0.25">
      <c r="A16" s="139"/>
      <c r="B16" s="147" t="s">
        <v>246</v>
      </c>
      <c r="C16" s="141" t="s">
        <v>237</v>
      </c>
      <c r="D16" s="143">
        <v>28000000</v>
      </c>
      <c r="E16" s="141"/>
      <c r="F16" s="144"/>
      <c r="G16" s="162"/>
      <c r="H16" s="141"/>
      <c r="I16" s="146"/>
      <c r="J16" s="146"/>
      <c r="K16" s="141"/>
      <c r="L16" s="141"/>
      <c r="M16" s="159"/>
    </row>
    <row r="17" spans="1:13" ht="15" customHeight="1" x14ac:dyDescent="0.25">
      <c r="A17" s="139"/>
      <c r="B17" s="147" t="s">
        <v>156</v>
      </c>
      <c r="C17" s="141" t="s">
        <v>237</v>
      </c>
      <c r="D17" s="143">
        <v>8000000</v>
      </c>
      <c r="E17" s="141"/>
      <c r="F17" s="144"/>
      <c r="G17" s="150"/>
      <c r="H17" s="141"/>
      <c r="I17" s="146"/>
      <c r="J17" s="146"/>
      <c r="K17" s="141"/>
      <c r="L17" s="141"/>
      <c r="M17" s="159"/>
    </row>
    <row r="18" spans="1:13" ht="15" customHeight="1" x14ac:dyDescent="0.25">
      <c r="A18" s="139"/>
      <c r="B18" s="147" t="s">
        <v>247</v>
      </c>
      <c r="C18" s="141" t="s">
        <v>248</v>
      </c>
      <c r="D18" s="143">
        <v>13000000</v>
      </c>
      <c r="E18" s="141"/>
      <c r="F18" s="144"/>
      <c r="G18" s="150"/>
      <c r="H18" s="141"/>
      <c r="I18" s="146"/>
      <c r="J18" s="146"/>
      <c r="K18" s="141"/>
      <c r="L18" s="141"/>
      <c r="M18" s="159"/>
    </row>
    <row r="19" spans="1:13" ht="15" customHeight="1" x14ac:dyDescent="0.25">
      <c r="A19" s="139"/>
      <c r="B19" s="147" t="s">
        <v>158</v>
      </c>
      <c r="C19" s="141" t="s">
        <v>237</v>
      </c>
      <c r="D19" s="143">
        <v>7500000</v>
      </c>
      <c r="E19" s="141"/>
      <c r="F19" s="144"/>
      <c r="G19" s="150"/>
      <c r="H19" s="141"/>
      <c r="I19" s="146"/>
      <c r="J19" s="146"/>
      <c r="K19" s="141"/>
      <c r="L19" s="141"/>
      <c r="M19" s="159"/>
    </row>
    <row r="20" spans="1:13" ht="15" customHeight="1" x14ac:dyDescent="0.25">
      <c r="A20" s="139"/>
      <c r="B20" s="147" t="s">
        <v>250</v>
      </c>
      <c r="C20" s="141"/>
      <c r="D20" s="143"/>
      <c r="E20" s="141"/>
      <c r="F20" s="144"/>
      <c r="G20" s="150"/>
      <c r="H20" s="141"/>
      <c r="I20" s="146"/>
      <c r="J20" s="146"/>
      <c r="K20" s="141"/>
      <c r="L20" s="141"/>
      <c r="M20" s="159"/>
    </row>
    <row r="21" spans="1:13" ht="31.5" customHeight="1" x14ac:dyDescent="0.25">
      <c r="A21" s="139">
        <v>533121</v>
      </c>
      <c r="B21" s="147" t="s">
        <v>160</v>
      </c>
      <c r="C21" s="141"/>
      <c r="D21" s="143"/>
      <c r="E21" s="141"/>
      <c r="F21" s="144"/>
      <c r="G21" s="150"/>
      <c r="H21" s="141"/>
      <c r="I21" s="146"/>
      <c r="J21" s="146"/>
      <c r="K21" s="141"/>
      <c r="L21" s="141"/>
      <c r="M21" s="159"/>
    </row>
    <row r="22" spans="1:13" ht="34.5" x14ac:dyDescent="0.25">
      <c r="A22" s="139"/>
      <c r="B22" s="147" t="s">
        <v>161</v>
      </c>
      <c r="C22" s="141" t="s">
        <v>251</v>
      </c>
      <c r="D22" s="143">
        <v>80000000</v>
      </c>
      <c r="E22" s="141" t="s">
        <v>271</v>
      </c>
      <c r="F22" s="144">
        <v>79500000</v>
      </c>
      <c r="G22" s="188" t="s">
        <v>289</v>
      </c>
      <c r="H22" s="189" t="s">
        <v>280</v>
      </c>
      <c r="I22" s="190" t="s">
        <v>290</v>
      </c>
      <c r="J22" s="190" t="s">
        <v>291</v>
      </c>
      <c r="K22" s="141" t="s">
        <v>270</v>
      </c>
      <c r="L22" s="141" t="s">
        <v>270</v>
      </c>
      <c r="M22" s="159"/>
    </row>
    <row r="23" spans="1:13" ht="15" customHeight="1" x14ac:dyDescent="0.25">
      <c r="A23" s="139"/>
      <c r="B23" s="147" t="s">
        <v>252</v>
      </c>
      <c r="C23" s="141"/>
      <c r="D23" s="143"/>
      <c r="E23" s="141"/>
      <c r="F23" s="144"/>
      <c r="G23" s="150"/>
      <c r="H23" s="141"/>
      <c r="I23" s="146"/>
      <c r="J23" s="146"/>
      <c r="K23" s="141"/>
      <c r="L23" s="141"/>
      <c r="M23" s="159"/>
    </row>
    <row r="24" spans="1:13" ht="25.5" customHeight="1" x14ac:dyDescent="0.25">
      <c r="A24" s="139">
        <v>534141</v>
      </c>
      <c r="B24" s="147" t="s">
        <v>162</v>
      </c>
      <c r="C24" s="141"/>
      <c r="D24" s="143"/>
      <c r="E24" s="141"/>
      <c r="F24" s="144"/>
      <c r="G24" s="188"/>
      <c r="H24" s="189"/>
      <c r="I24" s="190"/>
      <c r="J24" s="190"/>
      <c r="K24" s="141"/>
      <c r="L24" s="141"/>
      <c r="M24" s="159"/>
    </row>
    <row r="25" spans="1:13" ht="25.5" customHeight="1" x14ac:dyDescent="0.25">
      <c r="A25" s="139"/>
      <c r="B25" s="147" t="s">
        <v>163</v>
      </c>
      <c r="C25" s="141" t="s">
        <v>253</v>
      </c>
      <c r="D25" s="143">
        <v>185000000</v>
      </c>
      <c r="E25" s="197" t="s">
        <v>271</v>
      </c>
      <c r="F25" s="144">
        <v>183250000</v>
      </c>
      <c r="G25" s="188" t="s">
        <v>276</v>
      </c>
      <c r="H25" s="189" t="s">
        <v>277</v>
      </c>
      <c r="I25" s="190" t="s">
        <v>278</v>
      </c>
      <c r="J25" s="190" t="s">
        <v>279</v>
      </c>
      <c r="K25" s="197" t="s">
        <v>270</v>
      </c>
      <c r="L25" s="197" t="s">
        <v>270</v>
      </c>
      <c r="M25" s="159"/>
    </row>
    <row r="26" spans="1:13" ht="15" customHeight="1" x14ac:dyDescent="0.25">
      <c r="A26" s="139"/>
      <c r="B26" s="147" t="s">
        <v>254</v>
      </c>
      <c r="C26" s="141"/>
      <c r="D26" s="143"/>
      <c r="E26" s="141"/>
      <c r="F26" s="144"/>
      <c r="G26" s="150"/>
      <c r="H26" s="141"/>
      <c r="I26" s="146"/>
      <c r="J26" s="146"/>
      <c r="K26" s="141"/>
      <c r="L26" s="141"/>
      <c r="M26" s="159"/>
    </row>
    <row r="27" spans="1:13" ht="15" customHeight="1" x14ac:dyDescent="0.25">
      <c r="A27" s="139">
        <v>534161</v>
      </c>
      <c r="B27" s="147" t="s">
        <v>115</v>
      </c>
      <c r="C27" s="141"/>
      <c r="D27" s="143"/>
      <c r="E27" s="141"/>
      <c r="F27" s="144"/>
      <c r="G27" s="150"/>
      <c r="H27" s="141"/>
      <c r="I27" s="146"/>
      <c r="J27" s="146"/>
      <c r="K27" s="141"/>
      <c r="L27" s="141"/>
      <c r="M27" s="159"/>
    </row>
    <row r="28" spans="1:13" ht="34.5" x14ac:dyDescent="0.25">
      <c r="A28" s="139"/>
      <c r="B28" s="147" t="s">
        <v>165</v>
      </c>
      <c r="C28" s="141" t="s">
        <v>238</v>
      </c>
      <c r="D28" s="143">
        <v>48000000</v>
      </c>
      <c r="E28" s="191" t="s">
        <v>271</v>
      </c>
      <c r="F28" s="144">
        <v>48000000</v>
      </c>
      <c r="G28" s="188" t="s">
        <v>266</v>
      </c>
      <c r="H28" s="189" t="s">
        <v>267</v>
      </c>
      <c r="I28" s="190" t="s">
        <v>268</v>
      </c>
      <c r="J28" s="190" t="s">
        <v>269</v>
      </c>
      <c r="K28" s="189" t="s">
        <v>270</v>
      </c>
      <c r="L28" s="189" t="s">
        <v>270</v>
      </c>
      <c r="M28" s="159"/>
    </row>
    <row r="29" spans="1:13" ht="15" customHeight="1" x14ac:dyDescent="0.25">
      <c r="A29" s="139"/>
      <c r="B29" s="147" t="s">
        <v>256</v>
      </c>
      <c r="C29" s="141"/>
      <c r="D29" s="143"/>
      <c r="E29" s="141"/>
      <c r="F29" s="144"/>
      <c r="G29" s="150"/>
      <c r="H29" s="141"/>
      <c r="I29" s="146"/>
      <c r="J29" s="146"/>
      <c r="K29" s="141"/>
      <c r="L29" s="141"/>
      <c r="M29" s="159"/>
    </row>
    <row r="30" spans="1:13" ht="15" customHeight="1" x14ac:dyDescent="0.25">
      <c r="A30" s="139">
        <v>534161</v>
      </c>
      <c r="B30" s="147" t="s">
        <v>115</v>
      </c>
      <c r="C30" s="141"/>
      <c r="D30" s="143"/>
      <c r="E30" s="141"/>
      <c r="F30" s="144"/>
      <c r="G30" s="150"/>
      <c r="H30" s="141"/>
      <c r="I30" s="146"/>
      <c r="J30" s="146"/>
      <c r="K30" s="141"/>
      <c r="L30" s="141"/>
      <c r="M30" s="159"/>
    </row>
    <row r="31" spans="1:13" ht="27" x14ac:dyDescent="0.25">
      <c r="A31" s="139"/>
      <c r="B31" s="147" t="s">
        <v>255</v>
      </c>
      <c r="C31" s="141" t="s">
        <v>238</v>
      </c>
      <c r="D31" s="143">
        <v>143500000</v>
      </c>
      <c r="E31" s="141" t="s">
        <v>271</v>
      </c>
      <c r="F31" s="144">
        <v>143500000</v>
      </c>
      <c r="G31" s="188" t="s">
        <v>292</v>
      </c>
      <c r="H31" s="189" t="s">
        <v>273</v>
      </c>
      <c r="I31" s="190" t="s">
        <v>287</v>
      </c>
      <c r="J31" s="190" t="s">
        <v>293</v>
      </c>
      <c r="K31" s="189" t="s">
        <v>270</v>
      </c>
      <c r="L31" s="189" t="s">
        <v>270</v>
      </c>
      <c r="M31" s="159"/>
    </row>
    <row r="32" spans="1:13" ht="15" customHeight="1" x14ac:dyDescent="0.25">
      <c r="A32" s="139"/>
      <c r="B32" s="147" t="s">
        <v>257</v>
      </c>
      <c r="C32" s="141"/>
      <c r="D32" s="143"/>
      <c r="E32" s="141"/>
      <c r="F32" s="144"/>
      <c r="G32" s="150"/>
      <c r="H32" s="141"/>
      <c r="I32" s="146"/>
      <c r="J32" s="146"/>
      <c r="K32" s="141"/>
      <c r="L32" s="141"/>
      <c r="M32" s="159"/>
    </row>
    <row r="33" spans="1:13" x14ac:dyDescent="0.25">
      <c r="A33" s="139">
        <v>532111</v>
      </c>
      <c r="B33" s="139" t="s">
        <v>21</v>
      </c>
      <c r="C33" s="141"/>
      <c r="D33" s="143"/>
      <c r="E33" s="160"/>
      <c r="F33" s="144"/>
      <c r="G33" s="139"/>
      <c r="H33" s="141"/>
      <c r="I33" s="146"/>
      <c r="J33" s="146"/>
      <c r="K33" s="141"/>
      <c r="L33" s="141"/>
      <c r="M33" s="145"/>
    </row>
    <row r="34" spans="1:13" ht="34.5" x14ac:dyDescent="0.25">
      <c r="A34" s="139"/>
      <c r="B34" s="149" t="s">
        <v>258</v>
      </c>
      <c r="C34" s="141" t="s">
        <v>237</v>
      </c>
      <c r="D34" s="143">
        <v>325000000</v>
      </c>
      <c r="E34" s="141" t="s">
        <v>284</v>
      </c>
      <c r="F34" s="144">
        <v>316112650</v>
      </c>
      <c r="G34" s="192" t="s">
        <v>285</v>
      </c>
      <c r="H34" s="189" t="s">
        <v>286</v>
      </c>
      <c r="I34" s="190" t="s">
        <v>287</v>
      </c>
      <c r="J34" s="190" t="s">
        <v>288</v>
      </c>
      <c r="K34" s="189" t="s">
        <v>270</v>
      </c>
      <c r="L34" s="189" t="s">
        <v>270</v>
      </c>
      <c r="M34" s="145"/>
    </row>
    <row r="35" spans="1:13" ht="16.5" customHeight="1" x14ac:dyDescent="0.25">
      <c r="A35" s="139"/>
      <c r="B35" s="147" t="s">
        <v>259</v>
      </c>
      <c r="C35" s="141"/>
      <c r="D35" s="143"/>
      <c r="E35" s="141"/>
      <c r="F35" s="144"/>
      <c r="G35" s="139"/>
      <c r="H35" s="141"/>
      <c r="I35" s="146"/>
      <c r="J35" s="146"/>
      <c r="K35" s="141"/>
      <c r="L35" s="141"/>
      <c r="M35" s="145"/>
    </row>
    <row r="36" spans="1:13" ht="15.75" customHeight="1" x14ac:dyDescent="0.25">
      <c r="A36" s="139">
        <v>532111</v>
      </c>
      <c r="B36" s="139" t="s">
        <v>21</v>
      </c>
      <c r="C36" s="141"/>
      <c r="D36" s="143"/>
      <c r="E36" s="141"/>
      <c r="F36" s="144"/>
      <c r="G36" s="139"/>
      <c r="H36" s="141"/>
      <c r="I36" s="146"/>
      <c r="J36" s="146"/>
      <c r="K36" s="141"/>
      <c r="L36" s="141"/>
      <c r="M36" s="145"/>
    </row>
    <row r="37" spans="1:13" ht="25.5" customHeight="1" x14ac:dyDescent="0.25">
      <c r="A37" s="139"/>
      <c r="B37" s="149" t="s">
        <v>169</v>
      </c>
      <c r="C37" s="141" t="s">
        <v>237</v>
      </c>
      <c r="D37" s="143">
        <v>90000000</v>
      </c>
      <c r="E37" s="141" t="s">
        <v>271</v>
      </c>
      <c r="F37" s="144">
        <v>89000000</v>
      </c>
      <c r="G37" s="192" t="s">
        <v>294</v>
      </c>
      <c r="H37" s="189" t="s">
        <v>295</v>
      </c>
      <c r="I37" s="146" t="s">
        <v>296</v>
      </c>
      <c r="J37" s="146" t="s">
        <v>297</v>
      </c>
      <c r="K37" s="141" t="s">
        <v>270</v>
      </c>
      <c r="L37" s="141" t="s">
        <v>270</v>
      </c>
      <c r="M37" s="145"/>
    </row>
    <row r="38" spans="1:13" ht="14.25" customHeight="1" x14ac:dyDescent="0.25">
      <c r="A38" s="139"/>
      <c r="B38" s="147" t="s">
        <v>264</v>
      </c>
      <c r="C38" s="141"/>
      <c r="D38" s="143"/>
      <c r="E38" s="141"/>
      <c r="F38" s="144"/>
      <c r="G38" s="139"/>
      <c r="H38" s="141"/>
      <c r="I38" s="146"/>
      <c r="J38" s="146"/>
      <c r="K38" s="141"/>
      <c r="L38" s="141"/>
      <c r="M38" s="145"/>
    </row>
    <row r="39" spans="1:13" ht="17.25" customHeight="1" x14ac:dyDescent="0.25">
      <c r="A39" s="139">
        <v>532111</v>
      </c>
      <c r="B39" s="139" t="s">
        <v>21</v>
      </c>
      <c r="C39" s="141"/>
      <c r="D39" s="143"/>
      <c r="E39" s="141"/>
      <c r="F39" s="144"/>
      <c r="G39" s="139"/>
      <c r="H39" s="141"/>
      <c r="I39" s="146"/>
      <c r="J39" s="146"/>
      <c r="K39" s="141"/>
      <c r="L39" s="141"/>
      <c r="M39" s="145"/>
    </row>
    <row r="40" spans="1:13" ht="17.25" customHeight="1" x14ac:dyDescent="0.25">
      <c r="A40" s="4"/>
      <c r="B40" s="163" t="s">
        <v>170</v>
      </c>
      <c r="C40" s="5" t="s">
        <v>237</v>
      </c>
      <c r="D40" s="164">
        <v>170000000</v>
      </c>
      <c r="E40" s="5"/>
      <c r="F40" s="151"/>
      <c r="G40" s="4"/>
      <c r="H40" s="5"/>
      <c r="I40" s="152"/>
      <c r="J40" s="152"/>
      <c r="K40" s="5"/>
      <c r="L40" s="5"/>
      <c r="M40" s="153"/>
    </row>
    <row r="41" spans="1:13" ht="17.25" customHeight="1" x14ac:dyDescent="0.25">
      <c r="A41" s="165"/>
      <c r="B41" s="166"/>
      <c r="C41" s="167"/>
      <c r="D41" s="168"/>
      <c r="E41" s="167"/>
      <c r="F41" s="169"/>
      <c r="G41" s="165"/>
      <c r="H41" s="167"/>
      <c r="I41" s="170"/>
      <c r="J41" s="170"/>
      <c r="K41" s="167"/>
      <c r="L41" s="167"/>
      <c r="M41" s="165"/>
    </row>
    <row r="42" spans="1:13" ht="17.25" customHeight="1" x14ac:dyDescent="0.25">
      <c r="A42" s="171"/>
      <c r="B42" s="172"/>
      <c r="C42" s="173"/>
      <c r="D42" s="174"/>
      <c r="E42" s="173"/>
      <c r="F42" s="175"/>
      <c r="G42" s="171"/>
      <c r="H42" s="173"/>
      <c r="I42" s="176"/>
      <c r="J42" s="176"/>
      <c r="K42" s="173"/>
      <c r="L42" s="173"/>
      <c r="M42" s="171"/>
    </row>
    <row r="43" spans="1:13" ht="17.25" customHeight="1" x14ac:dyDescent="0.25">
      <c r="A43" s="177"/>
      <c r="B43" s="178"/>
      <c r="C43" s="179"/>
      <c r="D43" s="180"/>
      <c r="E43" s="179"/>
      <c r="F43" s="181"/>
      <c r="G43" s="177"/>
      <c r="H43" s="179"/>
      <c r="I43" s="182"/>
      <c r="J43" s="182"/>
      <c r="K43" s="179"/>
      <c r="L43" s="179"/>
      <c r="M43" s="177"/>
    </row>
    <row r="44" spans="1:13" ht="17.25" customHeight="1" x14ac:dyDescent="0.25">
      <c r="A44" s="136"/>
      <c r="B44" s="183" t="s">
        <v>263</v>
      </c>
      <c r="C44" s="137"/>
      <c r="D44" s="184"/>
      <c r="E44" s="137"/>
      <c r="F44" s="185"/>
      <c r="G44" s="136"/>
      <c r="H44" s="137"/>
      <c r="I44" s="186"/>
      <c r="J44" s="186"/>
      <c r="K44" s="137"/>
      <c r="L44" s="137"/>
      <c r="M44" s="187"/>
    </row>
    <row r="45" spans="1:13" ht="16.5" customHeight="1" x14ac:dyDescent="0.25">
      <c r="A45" s="139">
        <v>532111</v>
      </c>
      <c r="B45" s="139" t="s">
        <v>21</v>
      </c>
      <c r="C45" s="141"/>
      <c r="D45" s="143"/>
      <c r="E45" s="141"/>
      <c r="F45" s="144"/>
      <c r="G45" s="139"/>
      <c r="H45" s="141"/>
      <c r="I45" s="146"/>
      <c r="J45" s="146"/>
      <c r="K45" s="141"/>
      <c r="L45" s="141"/>
      <c r="M45" s="145"/>
    </row>
    <row r="46" spans="1:13" ht="34.5" x14ac:dyDescent="0.25">
      <c r="A46" s="139"/>
      <c r="B46" s="139" t="s">
        <v>260</v>
      </c>
      <c r="C46" s="141" t="s">
        <v>237</v>
      </c>
      <c r="D46" s="143">
        <v>230000000</v>
      </c>
      <c r="E46" s="141" t="s">
        <v>284</v>
      </c>
      <c r="F46" s="144">
        <v>215000000</v>
      </c>
      <c r="G46" s="192" t="s">
        <v>299</v>
      </c>
      <c r="H46" s="189" t="s">
        <v>298</v>
      </c>
      <c r="I46" s="146" t="s">
        <v>300</v>
      </c>
      <c r="J46" s="146" t="s">
        <v>301</v>
      </c>
      <c r="K46" s="141" t="s">
        <v>270</v>
      </c>
      <c r="L46" s="141" t="s">
        <v>270</v>
      </c>
      <c r="M46" s="145"/>
    </row>
    <row r="47" spans="1:13" ht="16.5" customHeight="1" x14ac:dyDescent="0.25">
      <c r="A47" s="139"/>
      <c r="B47" s="147" t="s">
        <v>262</v>
      </c>
      <c r="C47" s="141"/>
      <c r="D47" s="143"/>
      <c r="E47" s="141"/>
      <c r="F47" s="144"/>
      <c r="G47" s="139"/>
      <c r="H47" s="141"/>
      <c r="I47" s="146"/>
      <c r="J47" s="146"/>
      <c r="K47" s="141"/>
      <c r="L47" s="141"/>
      <c r="M47" s="145"/>
    </row>
    <row r="48" spans="1:13" ht="33.75" customHeight="1" x14ac:dyDescent="0.25">
      <c r="A48" s="139">
        <v>533121</v>
      </c>
      <c r="B48" s="147" t="s">
        <v>160</v>
      </c>
      <c r="C48" s="141"/>
      <c r="D48" s="143"/>
      <c r="E48" s="141"/>
      <c r="F48" s="144"/>
      <c r="G48" s="139"/>
      <c r="H48" s="141"/>
      <c r="I48" s="146"/>
      <c r="J48" s="146"/>
      <c r="K48" s="141"/>
      <c r="L48" s="141"/>
      <c r="M48" s="145"/>
    </row>
    <row r="49" spans="1:13" ht="34.5" x14ac:dyDescent="0.25">
      <c r="A49" s="139"/>
      <c r="B49" s="147" t="s">
        <v>172</v>
      </c>
      <c r="C49" s="141" t="s">
        <v>265</v>
      </c>
      <c r="D49" s="143">
        <v>40000000</v>
      </c>
      <c r="E49" s="141" t="s">
        <v>271</v>
      </c>
      <c r="F49" s="144">
        <v>39500000</v>
      </c>
      <c r="G49" s="192" t="s">
        <v>281</v>
      </c>
      <c r="H49" s="189" t="s">
        <v>280</v>
      </c>
      <c r="I49" s="190" t="s">
        <v>282</v>
      </c>
      <c r="J49" s="190" t="s">
        <v>283</v>
      </c>
      <c r="K49" s="189" t="s">
        <v>270</v>
      </c>
      <c r="L49" s="189" t="s">
        <v>270</v>
      </c>
      <c r="M49" s="145"/>
    </row>
    <row r="50" spans="1:13" ht="16.5" customHeight="1" x14ac:dyDescent="0.25">
      <c r="A50" s="139"/>
      <c r="B50" s="147" t="s">
        <v>261</v>
      </c>
      <c r="C50" s="141"/>
      <c r="D50" s="143"/>
      <c r="E50" s="141"/>
      <c r="F50" s="144"/>
      <c r="G50" s="139"/>
      <c r="H50" s="141"/>
      <c r="I50" s="146"/>
      <c r="J50" s="146"/>
      <c r="K50" s="141"/>
      <c r="L50" s="141"/>
      <c r="M50" s="145"/>
    </row>
    <row r="51" spans="1:13" ht="16.5" customHeight="1" x14ac:dyDescent="0.25">
      <c r="A51" s="139">
        <v>534161</v>
      </c>
      <c r="B51" s="147" t="s">
        <v>115</v>
      </c>
      <c r="C51" s="141"/>
      <c r="D51" s="143"/>
      <c r="E51" s="141"/>
      <c r="F51" s="144"/>
      <c r="G51" s="139"/>
      <c r="H51" s="141"/>
      <c r="I51" s="146"/>
      <c r="J51" s="146"/>
      <c r="K51" s="141"/>
      <c r="L51" s="141"/>
      <c r="M51" s="145"/>
    </row>
    <row r="52" spans="1:13" ht="23.25" x14ac:dyDescent="0.25">
      <c r="A52" s="139"/>
      <c r="B52" s="147" t="s">
        <v>173</v>
      </c>
      <c r="C52" s="141" t="s">
        <v>238</v>
      </c>
      <c r="D52" s="143">
        <v>100000000</v>
      </c>
      <c r="E52" s="141" t="s">
        <v>271</v>
      </c>
      <c r="F52" s="144">
        <v>99500000</v>
      </c>
      <c r="G52" s="188" t="s">
        <v>272</v>
      </c>
      <c r="H52" s="189" t="s">
        <v>273</v>
      </c>
      <c r="I52" s="190" t="s">
        <v>268</v>
      </c>
      <c r="J52" s="190" t="s">
        <v>269</v>
      </c>
      <c r="K52" s="189" t="s">
        <v>270</v>
      </c>
      <c r="L52" s="189" t="s">
        <v>270</v>
      </c>
      <c r="M52" s="148"/>
    </row>
    <row r="53" spans="1:13" ht="14.25" customHeight="1" x14ac:dyDescent="0.25">
      <c r="A53" s="139"/>
      <c r="B53" s="149"/>
      <c r="C53" s="141"/>
      <c r="D53" s="143"/>
      <c r="E53" s="141"/>
      <c r="F53" s="144"/>
      <c r="G53" s="139"/>
      <c r="H53" s="141"/>
      <c r="I53" s="146"/>
      <c r="J53" s="146"/>
      <c r="K53" s="141"/>
      <c r="L53" s="141"/>
      <c r="M53" s="139"/>
    </row>
    <row r="54" spans="1:13" ht="17.25" customHeight="1" x14ac:dyDescent="0.25">
      <c r="A54" s="139"/>
      <c r="B54" s="149"/>
      <c r="C54" s="141"/>
      <c r="D54" s="143">
        <f>SUM(D14:D53)</f>
        <v>1485500000</v>
      </c>
      <c r="E54" s="141"/>
      <c r="F54" s="144"/>
      <c r="G54" s="139"/>
      <c r="H54" s="141"/>
      <c r="I54" s="146"/>
      <c r="J54" s="146"/>
      <c r="K54" s="141"/>
      <c r="L54" s="141"/>
      <c r="M54" s="139"/>
    </row>
    <row r="55" spans="1:13" x14ac:dyDescent="0.25">
      <c r="A55" s="139"/>
      <c r="B55" s="139"/>
      <c r="C55" s="139"/>
      <c r="D55" s="139"/>
      <c r="E55" s="139"/>
      <c r="F55" s="139"/>
      <c r="G55" s="150"/>
      <c r="H55" s="139"/>
      <c r="I55" s="146"/>
      <c r="J55" s="146"/>
      <c r="K55" s="139"/>
      <c r="L55" s="139"/>
      <c r="M55" s="150"/>
    </row>
    <row r="56" spans="1:13" x14ac:dyDescent="0.25">
      <c r="A56" s="154"/>
      <c r="B56" s="154"/>
      <c r="C56" s="154"/>
      <c r="D56" s="154"/>
      <c r="E56" s="154"/>
      <c r="F56" s="154"/>
      <c r="G56" s="154"/>
      <c r="H56" s="154"/>
      <c r="I56" s="155"/>
      <c r="J56" s="155"/>
      <c r="K56" s="154"/>
      <c r="L56" s="154"/>
      <c r="M56" s="156"/>
    </row>
    <row r="57" spans="1:13" x14ac:dyDescent="0.25">
      <c r="A57" s="154"/>
      <c r="B57" s="253" t="s">
        <v>239</v>
      </c>
      <c r="C57" s="253"/>
      <c r="D57" s="154"/>
      <c r="E57" s="154"/>
      <c r="F57" s="154"/>
      <c r="G57" s="154"/>
      <c r="H57" s="154"/>
      <c r="I57" s="154"/>
      <c r="J57" s="1"/>
      <c r="K57" s="157" t="s">
        <v>305</v>
      </c>
      <c r="L57" s="157"/>
      <c r="M57" s="154"/>
    </row>
    <row r="58" spans="1:13" x14ac:dyDescent="0.25">
      <c r="B58" s="254" t="s">
        <v>240</v>
      </c>
      <c r="C58" s="254"/>
      <c r="K58" s="2" t="s">
        <v>241</v>
      </c>
      <c r="L58" s="2"/>
    </row>
    <row r="59" spans="1:13" x14ac:dyDescent="0.25">
      <c r="B59" s="254" t="s">
        <v>242</v>
      </c>
      <c r="C59" s="254"/>
      <c r="K59" s="2" t="s">
        <v>242</v>
      </c>
      <c r="L59" s="2"/>
    </row>
    <row r="63" spans="1:13" x14ac:dyDescent="0.25">
      <c r="B63" s="251" t="s">
        <v>219</v>
      </c>
      <c r="C63" s="251"/>
      <c r="K63" s="158" t="s">
        <v>118</v>
      </c>
      <c r="L63" s="158"/>
    </row>
    <row r="64" spans="1:13" x14ac:dyDescent="0.25">
      <c r="B64" s="252" t="s">
        <v>181</v>
      </c>
      <c r="C64" s="252"/>
      <c r="K64" s="157" t="s">
        <v>243</v>
      </c>
      <c r="L64" s="2"/>
    </row>
  </sheetData>
  <mergeCells count="14">
    <mergeCell ref="B63:C63"/>
    <mergeCell ref="B64:C64"/>
    <mergeCell ref="B57:C57"/>
    <mergeCell ref="B58:C58"/>
    <mergeCell ref="B59:C59"/>
    <mergeCell ref="A1:M1"/>
    <mergeCell ref="A2:M2"/>
    <mergeCell ref="A3:M3"/>
    <mergeCell ref="B10:B11"/>
    <mergeCell ref="C10:C11"/>
    <mergeCell ref="F10:G10"/>
    <mergeCell ref="I10:J10"/>
    <mergeCell ref="K10:L10"/>
    <mergeCell ref="M10:M11"/>
  </mergeCells>
  <pageMargins left="0.7" right="0.7" top="0.75" bottom="0.75" header="0.3" footer="0.3"/>
  <pageSetup paperSize="5" scale="70" orientation="landscape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Realisasi 2017</vt:lpstr>
      <vt:lpstr>Data Kontrak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KIKY</dc:creator>
  <cp:lastModifiedBy>Bendahara</cp:lastModifiedBy>
  <cp:lastPrinted>2017-05-16T02:58:03Z</cp:lastPrinted>
  <dcterms:created xsi:type="dcterms:W3CDTF">2010-12-04T04:10:34Z</dcterms:created>
  <dcterms:modified xsi:type="dcterms:W3CDTF">2017-08-03T08:15:35Z</dcterms:modified>
</cp:coreProperties>
</file>