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KULIAH\EXCEL\"/>
    </mc:Choice>
  </mc:AlternateContent>
  <xr:revisionPtr revIDLastSave="0" documentId="13_ncr:1_{2615401D-0B9D-430C-B932-E2CDE672AB54}" xr6:coauthVersionLast="47" xr6:coauthVersionMax="47" xr10:uidLastSave="{00000000-0000-0000-0000-000000000000}"/>
  <bookViews>
    <workbookView xWindow="12000" yWindow="0" windowWidth="12000" windowHeight="12900" xr2:uid="{EFC752C5-8B28-468D-9759-A74DB24E0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J5" i="1"/>
  <c r="J6" i="1"/>
  <c r="J7" i="1"/>
  <c r="J8" i="1"/>
  <c r="J9" i="1"/>
  <c r="J10" i="1"/>
  <c r="J4" i="1"/>
  <c r="I5" i="1"/>
  <c r="I6" i="1"/>
  <c r="I7" i="1"/>
  <c r="I8" i="1"/>
  <c r="I9" i="1"/>
  <c r="I10" i="1"/>
  <c r="I4" i="1"/>
  <c r="H4" i="1"/>
  <c r="F4" i="1"/>
  <c r="G4" i="1" s="1"/>
  <c r="H5" i="1"/>
  <c r="H6" i="1"/>
  <c r="H7" i="1"/>
  <c r="H8" i="1"/>
  <c r="H9" i="1"/>
  <c r="H10" i="1"/>
  <c r="G5" i="1"/>
  <c r="G6" i="1"/>
  <c r="G7" i="1"/>
  <c r="G8" i="1"/>
  <c r="G9" i="1"/>
  <c r="G10" i="1"/>
  <c r="F5" i="1"/>
  <c r="F6" i="1"/>
  <c r="F7" i="1"/>
  <c r="F8" i="1"/>
  <c r="F9" i="1"/>
  <c r="F10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<sst xmlns="http://schemas.openxmlformats.org/spreadsheetml/2006/main" count="68" uniqueCount="62">
  <si>
    <t>Rute</t>
  </si>
  <si>
    <t>Harga</t>
  </si>
  <si>
    <t>Menu</t>
  </si>
  <si>
    <t>DATA PEMBELIAN TIKET PESAWAT "BUMI AIR"</t>
  </si>
  <si>
    <t>Kode</t>
  </si>
  <si>
    <t>P1</t>
  </si>
  <si>
    <t>P2</t>
  </si>
  <si>
    <t>P3</t>
  </si>
  <si>
    <t>NO</t>
  </si>
  <si>
    <t>KODE TIKET</t>
  </si>
  <si>
    <t>NAMA PENUMPANG</t>
  </si>
  <si>
    <t>TGL BERANGKAT</t>
  </si>
  <si>
    <t>Paket OK</t>
  </si>
  <si>
    <t>Paket YES</t>
  </si>
  <si>
    <t>Paket HORE</t>
  </si>
  <si>
    <t>TABEL MENU</t>
  </si>
  <si>
    <t>AA</t>
  </si>
  <si>
    <t>BB</t>
  </si>
  <si>
    <t>CC</t>
  </si>
  <si>
    <t>DD</t>
  </si>
  <si>
    <t>Jakarta - Surabaya</t>
  </si>
  <si>
    <t>Jakarta - Yogyakarta</t>
  </si>
  <si>
    <t>Jakarta - Bandung</t>
  </si>
  <si>
    <t>Jakarta - Medan</t>
  </si>
  <si>
    <t>TABEL TARIF</t>
  </si>
  <si>
    <t>Harga Tiket</t>
  </si>
  <si>
    <t>Ekonomi</t>
  </si>
  <si>
    <t>Bisnis</t>
  </si>
  <si>
    <t>Eksekutif</t>
  </si>
  <si>
    <t>RUTE</t>
  </si>
  <si>
    <t>KELAS</t>
  </si>
  <si>
    <t>DISKON</t>
  </si>
  <si>
    <t>EC</t>
  </si>
  <si>
    <t>BI</t>
  </si>
  <si>
    <t>EX</t>
  </si>
  <si>
    <t>BBP1EX-001</t>
  </si>
  <si>
    <t>AAP2EX-002</t>
  </si>
  <si>
    <t>CCP1BI-003</t>
  </si>
  <si>
    <t>AAP3EC-004</t>
  </si>
  <si>
    <t>BBP2BI-005</t>
  </si>
  <si>
    <t>CCP3EC-006</t>
  </si>
  <si>
    <t>AAP2BI-007</t>
  </si>
  <si>
    <t>Maman</t>
  </si>
  <si>
    <t>Memen</t>
  </si>
  <si>
    <t>Mimin</t>
  </si>
  <si>
    <t>Momon</t>
  </si>
  <si>
    <t>Mumun</t>
  </si>
  <si>
    <t>Mamin</t>
  </si>
  <si>
    <t>Mamen</t>
  </si>
  <si>
    <t>KODE</t>
  </si>
  <si>
    <t>TABEL KELAS</t>
  </si>
  <si>
    <t>HARGA TIKET</t>
  </si>
  <si>
    <t>HARGA PAKET MENU</t>
  </si>
  <si>
    <t>HARGA TOTAL</t>
  </si>
  <si>
    <t>MENU PAKET</t>
  </si>
  <si>
    <r>
      <rPr>
        <b/>
        <sz val="11"/>
        <color theme="1"/>
        <rFont val="Calibri"/>
        <family val="2"/>
        <scheme val="minor"/>
      </rPr>
      <t>RUTE</t>
    </r>
    <r>
      <rPr>
        <sz val="11"/>
        <color theme="1"/>
        <rFont val="Calibri"/>
        <family val="2"/>
        <charset val="1"/>
        <scheme val="minor"/>
      </rPr>
      <t xml:space="preserve"> diambil dari 2 digit awal </t>
    </r>
    <r>
      <rPr>
        <b/>
        <sz val="11"/>
        <color theme="1"/>
        <rFont val="Calibri"/>
        <family val="2"/>
        <scheme val="minor"/>
      </rPr>
      <t>KODE TIKET</t>
    </r>
    <r>
      <rPr>
        <sz val="11"/>
        <color theme="1"/>
        <rFont val="Calibri"/>
        <family val="2"/>
        <charset val="1"/>
        <scheme val="minor"/>
      </rPr>
      <t xml:space="preserve">, dengan mengacu pada </t>
    </r>
    <r>
      <rPr>
        <b/>
        <sz val="11"/>
        <color theme="1"/>
        <rFont val="Calibri"/>
        <family val="2"/>
        <scheme val="minor"/>
      </rPr>
      <t>TABEL TARIF</t>
    </r>
  </si>
  <si>
    <r>
      <rPr>
        <b/>
        <sz val="11"/>
        <color theme="1"/>
        <rFont val="Calibri"/>
        <family val="2"/>
        <scheme val="minor"/>
      </rPr>
      <t xml:space="preserve">DISKON </t>
    </r>
    <r>
      <rPr>
        <sz val="11"/>
        <color theme="1"/>
        <rFont val="Calibri"/>
        <family val="2"/>
        <charset val="1"/>
        <scheme val="minor"/>
      </rPr>
      <t>hanya berlaku untuk tiket dengan keberangkatan sebelum tanggal 1 September 2023</t>
    </r>
  </si>
  <si>
    <r>
      <rPr>
        <b/>
        <sz val="11"/>
        <color theme="1"/>
        <rFont val="Calibri"/>
        <family val="2"/>
        <scheme val="minor"/>
      </rPr>
      <t>HARGA TOTAL</t>
    </r>
    <r>
      <rPr>
        <sz val="11"/>
        <color theme="1"/>
        <rFont val="Calibri"/>
        <family val="2"/>
        <charset val="1"/>
        <scheme val="minor"/>
      </rPr>
      <t xml:space="preserve"> diperoleh dari </t>
    </r>
    <r>
      <rPr>
        <b/>
        <sz val="11"/>
        <color theme="1"/>
        <rFont val="Calibri"/>
        <family val="2"/>
        <scheme val="minor"/>
      </rPr>
      <t>HARGA TIKET + HARGA PAKET MENU - DISKON</t>
    </r>
  </si>
  <si>
    <t>INSTRUKSI</t>
  </si>
  <si>
    <r>
      <rPr>
        <b/>
        <sz val="11"/>
        <color theme="1"/>
        <rFont val="Calibri"/>
        <family val="2"/>
        <scheme val="minor"/>
      </rPr>
      <t>KELAS</t>
    </r>
    <r>
      <rPr>
        <sz val="11"/>
        <color theme="1"/>
        <rFont val="Calibri"/>
        <family val="2"/>
        <charset val="1"/>
        <scheme val="minor"/>
      </rPr>
      <t xml:space="preserve"> diambil dari digit ke 5 &amp; 6 pada </t>
    </r>
    <r>
      <rPr>
        <b/>
        <sz val="11"/>
        <color theme="1"/>
        <rFont val="Calibri"/>
        <family val="2"/>
        <scheme val="minor"/>
      </rPr>
      <t>KODE TIKET</t>
    </r>
    <r>
      <rPr>
        <sz val="11"/>
        <color theme="1"/>
        <rFont val="Calibri"/>
        <family val="2"/>
        <charset val="1"/>
        <scheme val="minor"/>
      </rPr>
      <t xml:space="preserve">, dengan mengacu pada </t>
    </r>
    <r>
      <rPr>
        <b/>
        <sz val="11"/>
        <color theme="1"/>
        <rFont val="Calibri"/>
        <family val="2"/>
        <scheme val="minor"/>
      </rPr>
      <t>TABEL KELAS</t>
    </r>
  </si>
  <si>
    <r>
      <rPr>
        <b/>
        <sz val="11"/>
        <color theme="1"/>
        <rFont val="Calibri"/>
        <family val="2"/>
        <scheme val="minor"/>
      </rPr>
      <t>HARGA TIKET</t>
    </r>
    <r>
      <rPr>
        <sz val="11"/>
        <color theme="1"/>
        <rFont val="Calibri"/>
        <family val="2"/>
        <charset val="1"/>
        <scheme val="minor"/>
      </rPr>
      <t xml:space="preserve"> diambil dari 2 digit awal dan digit ke 5 &amp; 6 pada </t>
    </r>
    <r>
      <rPr>
        <b/>
        <sz val="11"/>
        <color theme="1"/>
        <rFont val="Calibri"/>
        <family val="2"/>
        <scheme val="minor"/>
      </rPr>
      <t>KODE TIKET</t>
    </r>
    <r>
      <rPr>
        <sz val="11"/>
        <color theme="1"/>
        <rFont val="Calibri"/>
        <family val="2"/>
        <charset val="1"/>
        <scheme val="minor"/>
      </rPr>
      <t xml:space="preserve">, dengan mengacu pada </t>
    </r>
    <r>
      <rPr>
        <b/>
        <sz val="11"/>
        <color theme="1"/>
        <rFont val="Calibri"/>
        <family val="2"/>
        <scheme val="minor"/>
      </rPr>
      <t xml:space="preserve">TABEL TARIF </t>
    </r>
    <r>
      <rPr>
        <sz val="11"/>
        <color theme="1"/>
        <rFont val="Calibri"/>
        <family val="2"/>
        <charset val="1"/>
        <scheme val="minor"/>
      </rPr>
      <t xml:space="preserve">dan </t>
    </r>
    <r>
      <rPr>
        <b/>
        <sz val="11"/>
        <color theme="1"/>
        <rFont val="Calibri"/>
        <family val="2"/>
        <scheme val="minor"/>
      </rPr>
      <t>TABEL KELAS</t>
    </r>
  </si>
  <si>
    <r>
      <rPr>
        <b/>
        <sz val="11"/>
        <color theme="1"/>
        <rFont val="Calibri"/>
        <family val="2"/>
        <scheme val="minor"/>
      </rPr>
      <t xml:space="preserve">MENU PAKET </t>
    </r>
    <r>
      <rPr>
        <sz val="11"/>
        <color theme="1"/>
        <rFont val="Calibri"/>
        <family val="2"/>
        <charset val="1"/>
        <scheme val="minor"/>
      </rPr>
      <t xml:space="preserve">dan </t>
    </r>
    <r>
      <rPr>
        <b/>
        <sz val="11"/>
        <color theme="1"/>
        <rFont val="Calibri"/>
        <family val="2"/>
        <scheme val="minor"/>
      </rPr>
      <t xml:space="preserve">HARGA PAKET </t>
    </r>
    <r>
      <rPr>
        <sz val="11"/>
        <color theme="1"/>
        <rFont val="Calibri"/>
        <family val="2"/>
        <charset val="1"/>
        <scheme val="minor"/>
      </rPr>
      <t xml:space="preserve">diambil dari digit ke 3 &amp; 4 pada </t>
    </r>
    <r>
      <rPr>
        <b/>
        <sz val="11"/>
        <color theme="1"/>
        <rFont val="Calibri"/>
        <family val="2"/>
        <scheme val="minor"/>
      </rPr>
      <t>KODE TIKET</t>
    </r>
    <r>
      <rPr>
        <sz val="11"/>
        <color theme="1"/>
        <rFont val="Calibri"/>
        <family val="2"/>
        <charset val="1"/>
        <scheme val="minor"/>
      </rPr>
      <t xml:space="preserve">, dengan mengacu pada </t>
    </r>
    <r>
      <rPr>
        <b/>
        <sz val="11"/>
        <color theme="1"/>
        <rFont val="Calibri"/>
        <family val="2"/>
        <scheme val="minor"/>
      </rPr>
      <t>TABEL MENU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</si>
</sst>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9" fontId="0" fillId="0" borderId="1" xfId="0" applyNumberFormat="1" applyBorder="1" applyAlignment="1">
      <alignment horizontal="center"/>
    </xf>
    <xf numFmtId="3" fontId="0" fillId="0" borderId="3" xfId="0" applyNumberFormat="1" applyBorder="1"/>
    <xf numFmtId="0" fontId="4" fillId="0" borderId="13" xfId="0" applyFont="1" applyBorder="1" applyAlignment="1">
      <alignment horizontal="left" indent="1"/>
    </xf>
    <xf numFmtId="0" fontId="4" fillId="0" borderId="14" xfId="0" applyFont="1" applyBorder="1" applyAlignment="1">
      <alignment horizontal="left" indent="1"/>
    </xf>
    <xf numFmtId="0" fontId="4" fillId="0" borderId="15" xfId="0" applyFont="1" applyBorder="1" applyAlignment="1">
      <alignment horizontal="left" indent="1"/>
    </xf>
    <xf numFmtId="0" fontId="3" fillId="0" borderId="16" xfId="0" applyFont="1" applyBorder="1" applyAlignment="1">
      <alignment horizontal="center"/>
    </xf>
    <xf numFmtId="0" fontId="4" fillId="0" borderId="9" xfId="0" applyFont="1" applyBorder="1" applyAlignment="1">
      <alignment horizontal="left" indent="1"/>
    </xf>
    <xf numFmtId="0" fontId="4" fillId="0" borderId="10" xfId="0" applyFont="1" applyBorder="1" applyAlignment="1">
      <alignment horizontal="left" indent="1"/>
    </xf>
    <xf numFmtId="0" fontId="4" fillId="0" borderId="11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0" borderId="12" xfId="0" applyFont="1" applyBorder="1" applyAlignment="1">
      <alignment horizontal="left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0532-8EF2-471E-9BC1-756F72FD24EA}">
  <dimension ref="A1:K31"/>
  <sheetViews>
    <sheetView tabSelected="1" topLeftCell="D1" zoomScale="84" zoomScaleNormal="84" workbookViewId="0">
      <selection activeCell="J28" sqref="J28"/>
    </sheetView>
  </sheetViews>
  <sheetFormatPr defaultRowHeight="15" x14ac:dyDescent="0.25"/>
  <cols>
    <col min="1" max="1" width="6.28515625" customWidth="1"/>
    <col min="2" max="2" width="18.5703125" bestFit="1" customWidth="1"/>
    <col min="3" max="4" width="14.5703125" customWidth="1"/>
    <col min="5" max="5" width="18.5703125" bestFit="1" customWidth="1"/>
    <col min="6" max="6" width="13.28515625" customWidth="1"/>
    <col min="7" max="7" width="11.7109375" customWidth="1"/>
    <col min="8" max="8" width="15" customWidth="1"/>
    <col min="9" max="9" width="14.7109375" customWidth="1"/>
    <col min="10" max="11" width="13.28515625" customWidth="1"/>
  </cols>
  <sheetData>
    <row r="1" spans="1:11" ht="16.5" thickBot="1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5.75" thickTop="1" x14ac:dyDescent="0.25"/>
    <row r="3" spans="1:11" ht="30.75" thickBot="1" x14ac:dyDescent="0.3">
      <c r="A3" s="9" t="s">
        <v>8</v>
      </c>
      <c r="B3" s="9" t="s">
        <v>9</v>
      </c>
      <c r="C3" s="10" t="s">
        <v>10</v>
      </c>
      <c r="D3" s="10" t="s">
        <v>11</v>
      </c>
      <c r="E3" s="9" t="s">
        <v>29</v>
      </c>
      <c r="F3" s="9" t="s">
        <v>30</v>
      </c>
      <c r="G3" s="10" t="s">
        <v>51</v>
      </c>
      <c r="H3" s="9" t="s">
        <v>54</v>
      </c>
      <c r="I3" s="10" t="s">
        <v>52</v>
      </c>
      <c r="J3" s="9" t="s">
        <v>31</v>
      </c>
      <c r="K3" s="9" t="s">
        <v>53</v>
      </c>
    </row>
    <row r="4" spans="1:11" ht="15.75" thickTop="1" x14ac:dyDescent="0.25">
      <c r="A4" s="7">
        <v>1</v>
      </c>
      <c r="B4" s="7" t="s">
        <v>35</v>
      </c>
      <c r="C4" s="15" t="s">
        <v>42</v>
      </c>
      <c r="D4" s="16">
        <v>45170</v>
      </c>
      <c r="E4" s="8" t="str">
        <f>VLOOKUP(LEFT(B4,2),$A$15:$E$18,2,0)</f>
        <v>Jakarta - Yogyakarta</v>
      </c>
      <c r="F4" s="8" t="str">
        <f>VLOOKUP(MID(B4,5,2),$G$14:$I$16,2,0)</f>
        <v>Eksekutif</v>
      </c>
      <c r="G4" s="20">
        <f>VLOOKUP(LEFT(B4,2),$A$15:$E$18,IF(F4=$E$14,5,IF(F4=$D$14,4,IF(F4=$C$14,3))),0)</f>
        <v>2500000</v>
      </c>
      <c r="H4" s="8" t="str">
        <f>HLOOKUP(MID(B4,3,2),$A$21:$D$23,2,0)</f>
        <v>Paket OK</v>
      </c>
      <c r="I4" s="20">
        <f>HLOOKUP(MID(B4,3,2),$A$21:$D$23,3,0)</f>
        <v>35000</v>
      </c>
      <c r="J4" s="20">
        <f>IF(_xlfn.DAYS(DATE(2023,9,1),D4)&gt;0,VLOOKUP(MID(B4,5,2),$G$14:$I$16,3,0)*G4,0)</f>
        <v>0</v>
      </c>
      <c r="K4" s="20">
        <f>G4+I4-J4</f>
        <v>2535000</v>
      </c>
    </row>
    <row r="5" spans="1:11" x14ac:dyDescent="0.25">
      <c r="A5" s="2">
        <v>2</v>
      </c>
      <c r="B5" s="2" t="s">
        <v>36</v>
      </c>
      <c r="C5" s="13" t="s">
        <v>43</v>
      </c>
      <c r="D5" s="17">
        <v>45153</v>
      </c>
      <c r="E5" s="8" t="str">
        <f t="shared" ref="E5:E10" si="0">VLOOKUP(LEFT(B5,2),$A$15:$E$18,2,0)</f>
        <v>Jakarta - Surabaya</v>
      </c>
      <c r="F5" s="8" t="str">
        <f t="shared" ref="F5:F10" si="1">VLOOKUP(MID(B5,5,2),$G$14:$I$16,2,0)</f>
        <v>Eksekutif</v>
      </c>
      <c r="G5" s="20">
        <f t="shared" ref="G5:G10" si="2">VLOOKUP(LEFT(B5,2),$A$15:$E$18,IF(F5=$E$14,5,IF(F5=$D$14,4,IF(F5=$C$14,3))),0)</f>
        <v>3000000</v>
      </c>
      <c r="H5" s="8" t="str">
        <f t="shared" ref="H5:H10" si="3">HLOOKUP(MID(B5,3,2),$A$21:$D$23,2,0)</f>
        <v>Paket YES</v>
      </c>
      <c r="I5" s="20">
        <f t="shared" ref="I5:I10" si="4">HLOOKUP(MID(B5,3,2),$A$21:$D$23,3,0)</f>
        <v>50000</v>
      </c>
      <c r="J5" s="20">
        <f t="shared" ref="J5:J10" si="5">IF(_xlfn.DAYS(DATE(2023,9,1),D5)&gt;0,VLOOKUP(MID(B5,5,2),$G$14:$I$16,3,0)*G5,0)</f>
        <v>150000</v>
      </c>
      <c r="K5" s="20">
        <f t="shared" ref="K5:K10" si="6">G5+I5-J5</f>
        <v>2900000</v>
      </c>
    </row>
    <row r="6" spans="1:11" x14ac:dyDescent="0.25">
      <c r="A6" s="2">
        <v>3</v>
      </c>
      <c r="B6" s="2" t="s">
        <v>37</v>
      </c>
      <c r="C6" s="13" t="s">
        <v>44</v>
      </c>
      <c r="D6" s="17">
        <v>45169</v>
      </c>
      <c r="E6" s="8" t="str">
        <f t="shared" si="0"/>
        <v>Jakarta - Bandung</v>
      </c>
      <c r="F6" s="8" t="str">
        <f t="shared" si="1"/>
        <v>Bisnis</v>
      </c>
      <c r="G6" s="20">
        <f t="shared" si="2"/>
        <v>750000</v>
      </c>
      <c r="H6" s="8" t="str">
        <f t="shared" si="3"/>
        <v>Paket OK</v>
      </c>
      <c r="I6" s="20">
        <f t="shared" si="4"/>
        <v>35000</v>
      </c>
      <c r="J6" s="20">
        <f t="shared" si="5"/>
        <v>30000</v>
      </c>
      <c r="K6" s="20">
        <f t="shared" si="6"/>
        <v>755000</v>
      </c>
    </row>
    <row r="7" spans="1:11" x14ac:dyDescent="0.25">
      <c r="A7" s="2">
        <v>4</v>
      </c>
      <c r="B7" s="2" t="s">
        <v>38</v>
      </c>
      <c r="C7" s="13" t="s">
        <v>45</v>
      </c>
      <c r="D7" s="17">
        <v>45174</v>
      </c>
      <c r="E7" s="8" t="str">
        <f t="shared" si="0"/>
        <v>Jakarta - Surabaya</v>
      </c>
      <c r="F7" s="8" t="str">
        <f t="shared" si="1"/>
        <v>Ekonomi</v>
      </c>
      <c r="G7" s="20">
        <f t="shared" si="2"/>
        <v>2000000</v>
      </c>
      <c r="H7" s="8" t="str">
        <f t="shared" si="3"/>
        <v>Paket HORE</v>
      </c>
      <c r="I7" s="20">
        <f t="shared" si="4"/>
        <v>75000</v>
      </c>
      <c r="J7" s="20">
        <f t="shared" si="5"/>
        <v>0</v>
      </c>
      <c r="K7" s="20">
        <f t="shared" si="6"/>
        <v>2075000</v>
      </c>
    </row>
    <row r="8" spans="1:11" x14ac:dyDescent="0.25">
      <c r="A8" s="2">
        <v>5</v>
      </c>
      <c r="B8" s="2" t="s">
        <v>39</v>
      </c>
      <c r="C8" s="13" t="s">
        <v>46</v>
      </c>
      <c r="D8" s="17">
        <v>45161</v>
      </c>
      <c r="E8" s="8" t="str">
        <f t="shared" si="0"/>
        <v>Jakarta - Yogyakarta</v>
      </c>
      <c r="F8" s="8" t="str">
        <f t="shared" si="1"/>
        <v>Bisnis</v>
      </c>
      <c r="G8" s="20">
        <f t="shared" si="2"/>
        <v>2000000</v>
      </c>
      <c r="H8" s="8" t="str">
        <f t="shared" si="3"/>
        <v>Paket YES</v>
      </c>
      <c r="I8" s="20">
        <f t="shared" si="4"/>
        <v>50000</v>
      </c>
      <c r="J8" s="20">
        <f t="shared" si="5"/>
        <v>80000</v>
      </c>
      <c r="K8" s="20">
        <f t="shared" si="6"/>
        <v>1970000</v>
      </c>
    </row>
    <row r="9" spans="1:11" x14ac:dyDescent="0.25">
      <c r="A9" s="2">
        <v>6</v>
      </c>
      <c r="B9" s="2" t="s">
        <v>40</v>
      </c>
      <c r="C9" s="13" t="s">
        <v>47</v>
      </c>
      <c r="D9" s="17">
        <v>45180</v>
      </c>
      <c r="E9" s="8" t="str">
        <f t="shared" si="0"/>
        <v>Jakarta - Bandung</v>
      </c>
      <c r="F9" s="8" t="str">
        <f t="shared" si="1"/>
        <v>Ekonomi</v>
      </c>
      <c r="G9" s="20">
        <f t="shared" si="2"/>
        <v>500000</v>
      </c>
      <c r="H9" s="8" t="str">
        <f t="shared" si="3"/>
        <v>Paket HORE</v>
      </c>
      <c r="I9" s="20">
        <f t="shared" si="4"/>
        <v>75000</v>
      </c>
      <c r="J9" s="20">
        <f t="shared" si="5"/>
        <v>0</v>
      </c>
      <c r="K9" s="20">
        <f t="shared" si="6"/>
        <v>575000</v>
      </c>
    </row>
    <row r="10" spans="1:11" x14ac:dyDescent="0.25">
      <c r="A10" s="2">
        <v>7</v>
      </c>
      <c r="B10" s="2" t="s">
        <v>41</v>
      </c>
      <c r="C10" s="13" t="s">
        <v>48</v>
      </c>
      <c r="D10" s="17">
        <v>45168</v>
      </c>
      <c r="E10" s="8" t="str">
        <f t="shared" si="0"/>
        <v>Jakarta - Surabaya</v>
      </c>
      <c r="F10" s="8" t="str">
        <f t="shared" si="1"/>
        <v>Bisnis</v>
      </c>
      <c r="G10" s="20">
        <f t="shared" si="2"/>
        <v>2500000</v>
      </c>
      <c r="H10" s="8" t="str">
        <f t="shared" si="3"/>
        <v>Paket YES</v>
      </c>
      <c r="I10" s="20">
        <f t="shared" si="4"/>
        <v>50000</v>
      </c>
      <c r="J10" s="20">
        <f t="shared" si="5"/>
        <v>100000</v>
      </c>
      <c r="K10" s="20">
        <f t="shared" si="6"/>
        <v>2450000</v>
      </c>
    </row>
    <row r="12" spans="1:11" x14ac:dyDescent="0.25">
      <c r="A12" s="4" t="s">
        <v>24</v>
      </c>
      <c r="G12" s="12" t="s">
        <v>50</v>
      </c>
    </row>
    <row r="13" spans="1:11" x14ac:dyDescent="0.25">
      <c r="A13" s="34" t="s">
        <v>4</v>
      </c>
      <c r="B13" s="34" t="s">
        <v>0</v>
      </c>
      <c r="C13" s="31" t="s">
        <v>25</v>
      </c>
      <c r="D13" s="32"/>
      <c r="E13" s="33"/>
      <c r="G13" s="6" t="s">
        <v>49</v>
      </c>
      <c r="H13" s="14" t="s">
        <v>30</v>
      </c>
      <c r="I13" s="14" t="s">
        <v>31</v>
      </c>
    </row>
    <row r="14" spans="1:11" x14ac:dyDescent="0.25">
      <c r="A14" s="35"/>
      <c r="B14" s="35"/>
      <c r="C14" s="6" t="s">
        <v>26</v>
      </c>
      <c r="D14" s="6" t="s">
        <v>27</v>
      </c>
      <c r="E14" s="6" t="s">
        <v>28</v>
      </c>
      <c r="G14" s="2" t="s">
        <v>32</v>
      </c>
      <c r="H14" s="19" t="s">
        <v>26</v>
      </c>
      <c r="I14" s="19">
        <v>0.03</v>
      </c>
    </row>
    <row r="15" spans="1:11" x14ac:dyDescent="0.25">
      <c r="A15" s="11" t="s">
        <v>16</v>
      </c>
      <c r="B15" s="1" t="s">
        <v>20</v>
      </c>
      <c r="C15" s="18">
        <v>2000000</v>
      </c>
      <c r="D15" s="18">
        <v>2500000</v>
      </c>
      <c r="E15" s="18">
        <v>3000000</v>
      </c>
      <c r="G15" s="2" t="s">
        <v>33</v>
      </c>
      <c r="H15" s="19" t="s">
        <v>27</v>
      </c>
      <c r="I15" s="19">
        <v>0.04</v>
      </c>
    </row>
    <row r="16" spans="1:11" x14ac:dyDescent="0.25">
      <c r="A16" s="11" t="s">
        <v>17</v>
      </c>
      <c r="B16" s="1" t="s">
        <v>21</v>
      </c>
      <c r="C16" s="18">
        <v>1500000</v>
      </c>
      <c r="D16" s="18">
        <v>2000000</v>
      </c>
      <c r="E16" s="18">
        <v>2500000</v>
      </c>
      <c r="G16" s="2" t="s">
        <v>34</v>
      </c>
      <c r="H16" s="19" t="s">
        <v>28</v>
      </c>
      <c r="I16" s="19">
        <v>0.05</v>
      </c>
    </row>
    <row r="17" spans="1:8" x14ac:dyDescent="0.25">
      <c r="A17" s="11" t="s">
        <v>18</v>
      </c>
      <c r="B17" s="1" t="s">
        <v>22</v>
      </c>
      <c r="C17" s="18">
        <v>500000</v>
      </c>
      <c r="D17" s="18">
        <v>750000</v>
      </c>
      <c r="E17" s="18">
        <v>1000000</v>
      </c>
    </row>
    <row r="18" spans="1:8" x14ac:dyDescent="0.25">
      <c r="A18" s="11" t="s">
        <v>19</v>
      </c>
      <c r="B18" s="1" t="s">
        <v>23</v>
      </c>
      <c r="C18" s="18">
        <v>2500000</v>
      </c>
      <c r="D18" s="18">
        <v>3000000</v>
      </c>
      <c r="E18" s="18">
        <v>3500000</v>
      </c>
    </row>
    <row r="20" spans="1:8" x14ac:dyDescent="0.25">
      <c r="A20" s="12" t="s">
        <v>15</v>
      </c>
    </row>
    <row r="21" spans="1:8" x14ac:dyDescent="0.25">
      <c r="A21" s="5" t="s">
        <v>4</v>
      </c>
      <c r="B21" s="13" t="s">
        <v>5</v>
      </c>
      <c r="C21" s="13" t="s">
        <v>6</v>
      </c>
      <c r="D21" s="13" t="s">
        <v>7</v>
      </c>
    </row>
    <row r="22" spans="1:8" x14ac:dyDescent="0.25">
      <c r="A22" s="5" t="s">
        <v>2</v>
      </c>
      <c r="B22" s="13" t="s">
        <v>12</v>
      </c>
      <c r="C22" s="13" t="s">
        <v>13</v>
      </c>
      <c r="D22" s="13" t="s">
        <v>14</v>
      </c>
    </row>
    <row r="23" spans="1:8" x14ac:dyDescent="0.25">
      <c r="A23" s="5" t="s">
        <v>1</v>
      </c>
      <c r="B23" s="3">
        <v>35000</v>
      </c>
      <c r="C23" s="3">
        <v>50000</v>
      </c>
      <c r="D23" s="3">
        <v>75000</v>
      </c>
    </row>
    <row r="25" spans="1:8" x14ac:dyDescent="0.25">
      <c r="A25" s="36" t="s">
        <v>58</v>
      </c>
      <c r="B25" s="37"/>
      <c r="C25" s="37"/>
      <c r="D25" s="37"/>
      <c r="E25" s="37"/>
      <c r="F25" s="37"/>
      <c r="G25" s="37"/>
      <c r="H25" s="38"/>
    </row>
    <row r="26" spans="1:8" x14ac:dyDescent="0.25">
      <c r="A26" s="25" t="s">
        <v>55</v>
      </c>
      <c r="B26" s="26"/>
      <c r="C26" s="26"/>
      <c r="D26" s="26"/>
      <c r="E26" s="26"/>
      <c r="F26" s="26"/>
      <c r="G26" s="26"/>
      <c r="H26" s="27"/>
    </row>
    <row r="27" spans="1:8" x14ac:dyDescent="0.25">
      <c r="A27" s="28" t="s">
        <v>59</v>
      </c>
      <c r="B27" s="29"/>
      <c r="C27" s="29"/>
      <c r="D27" s="29"/>
      <c r="E27" s="29"/>
      <c r="F27" s="29"/>
      <c r="G27" s="29"/>
      <c r="H27" s="30"/>
    </row>
    <row r="28" spans="1:8" x14ac:dyDescent="0.25">
      <c r="A28" s="28" t="s">
        <v>60</v>
      </c>
      <c r="B28" s="29"/>
      <c r="C28" s="29"/>
      <c r="D28" s="29"/>
      <c r="E28" s="29"/>
      <c r="F28" s="29"/>
      <c r="G28" s="29"/>
      <c r="H28" s="30"/>
    </row>
    <row r="29" spans="1:8" x14ac:dyDescent="0.25">
      <c r="A29" s="28" t="s">
        <v>61</v>
      </c>
      <c r="B29" s="29"/>
      <c r="C29" s="29"/>
      <c r="D29" s="29"/>
      <c r="E29" s="29"/>
      <c r="F29" s="29"/>
      <c r="G29" s="29"/>
      <c r="H29" s="30"/>
    </row>
    <row r="30" spans="1:8" x14ac:dyDescent="0.25">
      <c r="A30" s="28" t="s">
        <v>56</v>
      </c>
      <c r="B30" s="29"/>
      <c r="C30" s="29"/>
      <c r="D30" s="29"/>
      <c r="E30" s="29"/>
      <c r="F30" s="29"/>
      <c r="G30" s="29"/>
      <c r="H30" s="30"/>
    </row>
    <row r="31" spans="1:8" x14ac:dyDescent="0.25">
      <c r="A31" s="21" t="s">
        <v>57</v>
      </c>
      <c r="B31" s="22"/>
      <c r="C31" s="22"/>
      <c r="D31" s="22"/>
      <c r="E31" s="22"/>
      <c r="F31" s="22"/>
      <c r="G31" s="22"/>
      <c r="H31" s="23"/>
    </row>
  </sheetData>
  <mergeCells count="11">
    <mergeCell ref="A31:H31"/>
    <mergeCell ref="A1:K1"/>
    <mergeCell ref="A26:H26"/>
    <mergeCell ref="A27:H27"/>
    <mergeCell ref="A28:H28"/>
    <mergeCell ref="A29:H29"/>
    <mergeCell ref="A30:H30"/>
    <mergeCell ref="C13:E13"/>
    <mergeCell ref="B13:B14"/>
    <mergeCell ref="A13:A14"/>
    <mergeCell ref="A25:H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azzaury</dc:creator>
  <cp:lastModifiedBy>Thinkpad</cp:lastModifiedBy>
  <dcterms:created xsi:type="dcterms:W3CDTF">2023-08-10T09:42:26Z</dcterms:created>
  <dcterms:modified xsi:type="dcterms:W3CDTF">2025-09-20T09:17:13Z</dcterms:modified>
</cp:coreProperties>
</file>