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2" sheetId="2" r:id="rId1"/>
  </sheets>
  <calcPr calcId="145621"/>
</workbook>
</file>

<file path=xl/calcChain.xml><?xml version="1.0" encoding="utf-8"?>
<calcChain xmlns="http://schemas.openxmlformats.org/spreadsheetml/2006/main">
  <c r="T5" i="2" l="1"/>
  <c r="T6" i="2"/>
  <c r="T7" i="2"/>
  <c r="T8" i="2"/>
  <c r="T4" i="2"/>
  <c r="L5" i="2"/>
  <c r="L6" i="2"/>
  <c r="L7" i="2"/>
  <c r="L8" i="2"/>
  <c r="L4" i="2"/>
  <c r="N5" i="2"/>
  <c r="N6" i="2"/>
  <c r="N7" i="2"/>
  <c r="N8" i="2"/>
  <c r="N4" i="2"/>
  <c r="E9" i="2"/>
  <c r="F9" i="2"/>
  <c r="G9" i="2"/>
  <c r="E10" i="2"/>
  <c r="F10" i="2"/>
  <c r="G10" i="2"/>
  <c r="D9" i="2"/>
  <c r="D10" i="2"/>
  <c r="AA7" i="2"/>
  <c r="AF2" i="2"/>
  <c r="X2" i="2"/>
  <c r="P2" i="2"/>
  <c r="H10" i="2"/>
  <c r="W7" i="2" s="1"/>
  <c r="C10" i="2"/>
  <c r="H9" i="2"/>
  <c r="O6" i="2" s="1"/>
  <c r="C9" i="2"/>
  <c r="J8" i="2" l="1"/>
  <c r="S4" i="2"/>
  <c r="Z7" i="2"/>
  <c r="AA6" i="2"/>
  <c r="R5" i="2"/>
  <c r="Z8" i="2"/>
  <c r="Z6" i="2"/>
  <c r="AD6" i="2"/>
  <c r="V5" i="2"/>
  <c r="AD7" i="2"/>
  <c r="S5" i="2"/>
  <c r="AB6" i="2"/>
  <c r="AA8" i="2"/>
  <c r="AB4" i="2"/>
  <c r="AB7" i="2"/>
  <c r="K5" i="2"/>
  <c r="O4" i="2"/>
  <c r="O5" i="2"/>
  <c r="K8" i="2"/>
  <c r="R8" i="2"/>
  <c r="W4" i="2"/>
  <c r="S8" i="2"/>
  <c r="V8" i="2"/>
  <c r="W8" i="2"/>
  <c r="Z4" i="2"/>
  <c r="Z5" i="2"/>
  <c r="AA4" i="2"/>
  <c r="AA5" i="2"/>
  <c r="AB5" i="2"/>
  <c r="AD5" i="2"/>
  <c r="AE5" i="2"/>
  <c r="O7" i="2"/>
  <c r="K7" i="2"/>
  <c r="R7" i="2"/>
  <c r="V4" i="2"/>
  <c r="S7" i="2"/>
  <c r="V7" i="2"/>
  <c r="AE4" i="2"/>
  <c r="AB8" i="2"/>
  <c r="AD8" i="2"/>
  <c r="AE8" i="2"/>
  <c r="K6" i="2"/>
  <c r="R6" i="2"/>
  <c r="S6" i="2"/>
  <c r="V6" i="2"/>
  <c r="W6" i="2"/>
  <c r="AD4" i="2"/>
  <c r="AE7" i="2"/>
  <c r="W5" i="2"/>
  <c r="AE6" i="2"/>
  <c r="O8" i="2"/>
  <c r="K4" i="2"/>
  <c r="X5" i="2" l="1"/>
  <c r="AF6" i="2"/>
  <c r="AF7" i="2"/>
  <c r="AF4" i="2"/>
  <c r="X6" i="2"/>
  <c r="AF8" i="2"/>
  <c r="X7" i="2"/>
  <c r="AF5" i="2"/>
  <c r="X8" i="2"/>
  <c r="J7" i="2"/>
  <c r="P7" i="2" s="1"/>
  <c r="J5" i="2"/>
  <c r="P5" i="2" s="1"/>
  <c r="P8" i="2"/>
  <c r="J6" i="2"/>
  <c r="P6" i="2" s="1"/>
  <c r="J4" i="2"/>
  <c r="P4" i="2" s="1"/>
  <c r="R4" i="2"/>
  <c r="X4" i="2" s="1"/>
</calcChain>
</file>

<file path=xl/sharedStrings.xml><?xml version="1.0" encoding="utf-8"?>
<sst xmlns="http://schemas.openxmlformats.org/spreadsheetml/2006/main" count="53" uniqueCount="26">
  <si>
    <t>L1</t>
  </si>
  <si>
    <t>L2</t>
  </si>
  <si>
    <t>L3</t>
  </si>
  <si>
    <t>P(x)</t>
  </si>
  <si>
    <t>Index size</t>
  </si>
  <si>
    <t>Alternative</t>
  </si>
  <si>
    <t>Best</t>
  </si>
  <si>
    <t>Worst</t>
  </si>
  <si>
    <t>Precision</t>
  </si>
  <si>
    <t>Recall</t>
  </si>
  <si>
    <t>Fall-out</t>
  </si>
  <si>
    <t>Search time</t>
  </si>
  <si>
    <t>Index time (min)</t>
  </si>
  <si>
    <t>L5</t>
  </si>
  <si>
    <t>L6</t>
  </si>
  <si>
    <t>E(Index size)</t>
  </si>
  <si>
    <t>E(Index time)</t>
  </si>
  <si>
    <t>E(Precision)</t>
  </si>
  <si>
    <t>E(Recall)</t>
  </si>
  <si>
    <t>E(Fall-out)</t>
  </si>
  <si>
    <t>E(Search time)</t>
  </si>
  <si>
    <t>Створення повнотекстового індексу MySQL</t>
  </si>
  <si>
    <t>Використання пошукової машини Sphinx</t>
  </si>
  <si>
    <t>Реалізація методу n-грам при n = 2</t>
  </si>
  <si>
    <t>Реалізація методу n-грам при n = 3..5</t>
  </si>
  <si>
    <t>Реалізація методу n-грам без індексації, для динамічної довжини грам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</si>
</sst>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834601729717416E-2"/>
          <c:y val="4.2834712992893147E-2"/>
          <c:w val="0.75477222741409045"/>
          <c:h val="0.7771932862272628"/>
        </c:manualLayout>
      </c:layout>
      <c:barChart>
        <c:barDir val="col"/>
        <c:grouping val="clustered"/>
        <c:varyColors val="0"/>
        <c:ser>
          <c:idx val="0"/>
          <c:order val="0"/>
          <c:tx>
            <c:v>Весовые коэффициенты 1</c:v>
          </c:tx>
          <c:invertIfNegative val="0"/>
          <c:cat>
            <c:strRef>
              <c:f>Лист2!$A$4:$A$8</c:f>
              <c:strCache>
                <c:ptCount val="5"/>
                <c:pt idx="0">
                  <c:v>Створення повнотекстового індексу MySQL</c:v>
                </c:pt>
                <c:pt idx="1">
                  <c:v>Використання пошукової машини Sphinx</c:v>
                </c:pt>
                <c:pt idx="2">
                  <c:v>Реалізація методу n-грам при n = 2</c:v>
                </c:pt>
                <c:pt idx="3">
                  <c:v>Реалізація методу n-грам при n = 3..5</c:v>
                </c:pt>
                <c:pt idx="4">
                  <c:v>Реалізація методу n-грам без індексації, для динамічної довжини грам</c:v>
                </c:pt>
              </c:strCache>
            </c:strRef>
          </c:cat>
          <c:val>
            <c:numRef>
              <c:f>Лист2!$P$4:$P$8</c:f>
              <c:numCache>
                <c:formatCode>General</c:formatCode>
                <c:ptCount val="5"/>
                <c:pt idx="0">
                  <c:v>0.41425794286918138</c:v>
                </c:pt>
                <c:pt idx="1">
                  <c:v>0.56872595210051036</c:v>
                </c:pt>
                <c:pt idx="2">
                  <c:v>0.49087301587301591</c:v>
                </c:pt>
                <c:pt idx="3">
                  <c:v>0.45347551741544678</c:v>
                </c:pt>
                <c:pt idx="4">
                  <c:v>0.8</c:v>
                </c:pt>
              </c:numCache>
            </c:numRef>
          </c:val>
        </c:ser>
        <c:ser>
          <c:idx val="1"/>
          <c:order val="1"/>
          <c:tx>
            <c:v>Весовые коэффициенты 2</c:v>
          </c:tx>
          <c:invertIfNegative val="0"/>
          <c:cat>
            <c:strRef>
              <c:f>Лист2!$A$4:$A$8</c:f>
              <c:strCache>
                <c:ptCount val="5"/>
                <c:pt idx="0">
                  <c:v>Створення повнотекстового індексу MySQL</c:v>
                </c:pt>
                <c:pt idx="1">
                  <c:v>Використання пошукової машини Sphinx</c:v>
                </c:pt>
                <c:pt idx="2">
                  <c:v>Реалізація методу n-грам при n = 2</c:v>
                </c:pt>
                <c:pt idx="3">
                  <c:v>Реалізація методу n-грам при n = 3..5</c:v>
                </c:pt>
                <c:pt idx="4">
                  <c:v>Реалізація методу n-грам без індексації, для динамічної довжини грам</c:v>
                </c:pt>
              </c:strCache>
            </c:strRef>
          </c:cat>
          <c:val>
            <c:numRef>
              <c:f>Лист2!$X$4:$X$8</c:f>
              <c:numCache>
                <c:formatCode>General</c:formatCode>
                <c:ptCount val="5"/>
                <c:pt idx="0">
                  <c:v>0.70502870043188071</c:v>
                </c:pt>
                <c:pt idx="1">
                  <c:v>0.5963717836383311</c:v>
                </c:pt>
                <c:pt idx="2">
                  <c:v>0.36815476190476187</c:v>
                </c:pt>
                <c:pt idx="3">
                  <c:v>0.49278741027566758</c:v>
                </c:pt>
                <c:pt idx="4">
                  <c:v>0.97804878048780497</c:v>
                </c:pt>
              </c:numCache>
            </c:numRef>
          </c:val>
        </c:ser>
        <c:ser>
          <c:idx val="2"/>
          <c:order val="2"/>
          <c:tx>
            <c:v>Весовые коэффициенты 3</c:v>
          </c:tx>
          <c:invertIfNegative val="0"/>
          <c:cat>
            <c:strRef>
              <c:f>Лист2!$A$4:$A$8</c:f>
              <c:strCache>
                <c:ptCount val="5"/>
                <c:pt idx="0">
                  <c:v>Створення повнотекстового індексу MySQL</c:v>
                </c:pt>
                <c:pt idx="1">
                  <c:v>Використання пошукової машини Sphinx</c:v>
                </c:pt>
                <c:pt idx="2">
                  <c:v>Реалізація методу n-грам при n = 2</c:v>
                </c:pt>
                <c:pt idx="3">
                  <c:v>Реалізація методу n-грам при n = 3..5</c:v>
                </c:pt>
                <c:pt idx="4">
                  <c:v>Реалізація методу n-грам без індексації, для динамічної довжини грам</c:v>
                </c:pt>
              </c:strCache>
            </c:strRef>
          </c:cat>
          <c:val>
            <c:numRef>
              <c:f>Лист2!$AF$4:$AF$8</c:f>
              <c:numCache>
                <c:formatCode>General</c:formatCode>
                <c:ptCount val="5"/>
                <c:pt idx="0">
                  <c:v>0.51058425598743629</c:v>
                </c:pt>
                <c:pt idx="1">
                  <c:v>0.61063330125350723</c:v>
                </c:pt>
                <c:pt idx="2">
                  <c:v>0.5135912698412699</c:v>
                </c:pt>
                <c:pt idx="3">
                  <c:v>0.46878915243594632</c:v>
                </c:pt>
                <c:pt idx="4">
                  <c:v>0.98780487804878048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60864"/>
        <c:axId val="113341504"/>
      </c:barChart>
      <c:catAx>
        <c:axId val="76260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13341504"/>
        <c:crosses val="autoZero"/>
        <c:auto val="1"/>
        <c:lblAlgn val="ctr"/>
        <c:lblOffset val="100"/>
        <c:noMultiLvlLbl val="0"/>
      </c:catAx>
      <c:valAx>
        <c:axId val="113341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260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767288040253883"/>
          <c:y val="0.30583091142092356"/>
          <c:w val="0.14935221372338431"/>
          <c:h val="0.1155939280885800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580391847392963E-2"/>
          <c:y val="5.8559175070048548E-2"/>
          <c:w val="0.39157331763228209"/>
          <c:h val="0.90010824327091288"/>
        </c:manualLayout>
      </c:layout>
      <c:pieChart>
        <c:varyColors val="1"/>
        <c:ser>
          <c:idx val="0"/>
          <c:order val="0"/>
          <c:cat>
            <c:strRef>
              <c:f>Лист2!$A$4:$A$8</c:f>
              <c:strCache>
                <c:ptCount val="5"/>
                <c:pt idx="0">
                  <c:v>Створення повнотекстового індексу MySQL</c:v>
                </c:pt>
                <c:pt idx="1">
                  <c:v>Використання пошукової машини Sphinx</c:v>
                </c:pt>
                <c:pt idx="2">
                  <c:v>Реалізація методу n-грам при n = 2</c:v>
                </c:pt>
                <c:pt idx="3">
                  <c:v>Реалізація методу n-грам при n = 3..5</c:v>
                </c:pt>
                <c:pt idx="4">
                  <c:v>Реалізація методу n-грам без індексації, для динамічної довжини грам</c:v>
                </c:pt>
              </c:strCache>
            </c:strRef>
          </c:cat>
          <c:val>
            <c:numRef>
              <c:f>Лист2!$P$4:$P$8</c:f>
              <c:numCache>
                <c:formatCode>General</c:formatCode>
                <c:ptCount val="5"/>
                <c:pt idx="0">
                  <c:v>0.41425794286918138</c:v>
                </c:pt>
                <c:pt idx="1">
                  <c:v>0.56872595210051036</c:v>
                </c:pt>
                <c:pt idx="2">
                  <c:v>0.49087301587301591</c:v>
                </c:pt>
                <c:pt idx="3">
                  <c:v>0.45347551741544678</c:v>
                </c:pt>
                <c:pt idx="4">
                  <c:v>0.8</c:v>
                </c:pt>
              </c:numCache>
            </c:numRef>
          </c:val>
        </c:ser>
        <c:ser>
          <c:idx val="1"/>
          <c:order val="1"/>
          <c:cat>
            <c:strRef>
              <c:f>Лист2!$A$4:$A$8</c:f>
              <c:strCache>
                <c:ptCount val="5"/>
                <c:pt idx="0">
                  <c:v>Створення повнотекстового індексу MySQL</c:v>
                </c:pt>
                <c:pt idx="1">
                  <c:v>Використання пошукової машини Sphinx</c:v>
                </c:pt>
                <c:pt idx="2">
                  <c:v>Реалізація методу n-грам при n = 2</c:v>
                </c:pt>
                <c:pt idx="3">
                  <c:v>Реалізація методу n-грам при n = 3..5</c:v>
                </c:pt>
                <c:pt idx="4">
                  <c:v>Реалізація методу n-грам без індексації, для динамічної довжини грам</c:v>
                </c:pt>
              </c:strCache>
            </c:strRef>
          </c:cat>
          <c:val>
            <c:numRef>
              <c:f>Лист2!$X$4:$X$8</c:f>
              <c:numCache>
                <c:formatCode>General</c:formatCode>
                <c:ptCount val="5"/>
                <c:pt idx="0">
                  <c:v>0.70502870043188071</c:v>
                </c:pt>
                <c:pt idx="1">
                  <c:v>0.5963717836383311</c:v>
                </c:pt>
                <c:pt idx="2">
                  <c:v>0.36815476190476187</c:v>
                </c:pt>
                <c:pt idx="3">
                  <c:v>0.49278741027566758</c:v>
                </c:pt>
                <c:pt idx="4">
                  <c:v>0.97804878048780497</c:v>
                </c:pt>
              </c:numCache>
            </c:numRef>
          </c:val>
        </c:ser>
        <c:ser>
          <c:idx val="2"/>
          <c:order val="2"/>
          <c:cat>
            <c:strRef>
              <c:f>Лист2!$A$4:$A$8</c:f>
              <c:strCache>
                <c:ptCount val="5"/>
                <c:pt idx="0">
                  <c:v>Створення повнотекстового індексу MySQL</c:v>
                </c:pt>
                <c:pt idx="1">
                  <c:v>Використання пошукової машини Sphinx</c:v>
                </c:pt>
                <c:pt idx="2">
                  <c:v>Реалізація методу n-грам при n = 2</c:v>
                </c:pt>
                <c:pt idx="3">
                  <c:v>Реалізація методу n-грам при n = 3..5</c:v>
                </c:pt>
                <c:pt idx="4">
                  <c:v>Реалізація методу n-грам без індексації, для динамічної довжини грам</c:v>
                </c:pt>
              </c:strCache>
            </c:strRef>
          </c:cat>
          <c:val>
            <c:numRef>
              <c:f>Лист2!$AF$4:$AF$8</c:f>
              <c:numCache>
                <c:formatCode>General</c:formatCode>
                <c:ptCount val="5"/>
                <c:pt idx="0">
                  <c:v>0.51058425598743629</c:v>
                </c:pt>
                <c:pt idx="1">
                  <c:v>0.61063330125350723</c:v>
                </c:pt>
                <c:pt idx="2">
                  <c:v>0.5135912698412699</c:v>
                </c:pt>
                <c:pt idx="3">
                  <c:v>0.46878915243594632</c:v>
                </c:pt>
                <c:pt idx="4">
                  <c:v>0.98780487804878048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6363256610354431"/>
          <c:y val="0.24178575870494776"/>
          <c:w val="0.34166666666666667"/>
          <c:h val="0.3620411517903136"/>
        </c:manualLayout>
      </c:layout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215346</xdr:colOff>
      <xdr:row>12</xdr:row>
      <xdr:rowOff>77856</xdr:rowOff>
    </xdr:from>
    <xdr:to>
      <xdr:col>17</xdr:col>
      <xdr:colOff>571500</xdr:colOff>
      <xdr:row>43</xdr:row>
      <xdr:rowOff>132522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289892</xdr:colOff>
      <xdr:row>7</xdr:row>
      <xdr:rowOff>583097</xdr:rowOff>
    </xdr:from>
    <xdr:to>
      <xdr:col>30</xdr:col>
      <xdr:colOff>372718</xdr:colOff>
      <xdr:row>27</xdr:row>
      <xdr:rowOff>57978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abSelected="1" zoomScale="115" zoomScaleNormal="115" workbookViewId="0">
      <pane xSplit="1" topLeftCell="H1" activePane="topRight" state="frozen"/>
      <selection pane="topRight" activeCell="AA24" sqref="AA24"/>
    </sheetView>
  </sheetViews>
  <sheetFormatPr defaultRowHeight="15" x14ac:dyDescent="0.25"/>
  <cols>
    <col min="1" max="1" width="27.42578125" customWidth="1"/>
    <col min="2" max="2" width="6.7109375" customWidth="1"/>
    <col min="3" max="3" width="9.140625" customWidth="1"/>
    <col min="4" max="4" width="15.140625" customWidth="1"/>
    <col min="5" max="5" width="9" customWidth="1"/>
    <col min="6" max="6" width="6.140625" customWidth="1"/>
    <col min="7" max="7" width="7.5703125" customWidth="1"/>
    <col min="8" max="8" width="11" customWidth="1"/>
    <col min="9" max="9" width="9.5703125" customWidth="1"/>
    <col min="10" max="10" width="11.42578125" customWidth="1"/>
    <col min="11" max="11" width="11.85546875" customWidth="1"/>
    <col min="12" max="12" width="10.85546875" customWidth="1"/>
    <col min="13" max="13" width="7.7109375" customWidth="1"/>
    <col min="14" max="14" width="9.42578125" customWidth="1"/>
    <col min="15" max="15" width="13.140625" customWidth="1"/>
    <col min="16" max="16" width="8.85546875" customWidth="1"/>
    <col min="17" max="17" width="9" customWidth="1"/>
    <col min="18" max="18" width="11.28515625" customWidth="1"/>
    <col min="19" max="19" width="12.140625" customWidth="1"/>
    <col min="20" max="20" width="10.85546875" customWidth="1"/>
    <col min="21" max="21" width="8" customWidth="1"/>
    <col min="22" max="22" width="9.5703125" customWidth="1"/>
    <col min="23" max="23" width="12.85546875" customWidth="1"/>
    <col min="26" max="26" width="12" customWidth="1"/>
    <col min="27" max="27" width="13.140625" customWidth="1"/>
    <col min="28" max="28" width="11.140625" customWidth="1"/>
    <col min="29" max="29" width="8.28515625" customWidth="1"/>
    <col min="31" max="31" width="13" customWidth="1"/>
  </cols>
  <sheetData>
    <row r="1" spans="1:32" x14ac:dyDescent="0.25">
      <c r="J1" s="1" t="s">
        <v>0</v>
      </c>
      <c r="K1" s="1" t="s">
        <v>1</v>
      </c>
      <c r="L1" s="1" t="s">
        <v>2</v>
      </c>
      <c r="M1" s="1" t="s">
        <v>2</v>
      </c>
      <c r="N1" s="1" t="s">
        <v>13</v>
      </c>
      <c r="O1" s="1" t="s">
        <v>14</v>
      </c>
      <c r="P1" s="6"/>
      <c r="R1" s="1" t="s">
        <v>0</v>
      </c>
      <c r="S1" s="1" t="s">
        <v>1</v>
      </c>
      <c r="T1" s="1" t="s">
        <v>2</v>
      </c>
      <c r="U1" s="1" t="s">
        <v>2</v>
      </c>
      <c r="V1" s="1" t="s">
        <v>13</v>
      </c>
      <c r="W1" s="1" t="s">
        <v>14</v>
      </c>
      <c r="X1" s="6"/>
      <c r="Z1" s="1" t="s">
        <v>0</v>
      </c>
      <c r="AA1" s="1" t="s">
        <v>1</v>
      </c>
      <c r="AB1" s="1" t="s">
        <v>2</v>
      </c>
      <c r="AC1" s="1" t="s">
        <v>2</v>
      </c>
      <c r="AD1" s="1" t="s">
        <v>13</v>
      </c>
      <c r="AE1" s="1" t="s">
        <v>14</v>
      </c>
      <c r="AF1" s="6"/>
    </row>
    <row r="2" spans="1:32" x14ac:dyDescent="0.25">
      <c r="J2" s="4">
        <v>0.1</v>
      </c>
      <c r="K2" s="4">
        <v>0.1</v>
      </c>
      <c r="L2" s="4">
        <v>0.2</v>
      </c>
      <c r="M2" s="4">
        <v>0.2</v>
      </c>
      <c r="N2" s="4">
        <v>0.2</v>
      </c>
      <c r="O2" s="4">
        <v>0.2</v>
      </c>
      <c r="P2" s="9">
        <f>SUM(J2:O2)</f>
        <v>1</v>
      </c>
      <c r="Q2" s="5"/>
      <c r="R2" s="4">
        <v>0.05</v>
      </c>
      <c r="S2" s="4">
        <v>0.05</v>
      </c>
      <c r="T2" s="4">
        <v>0.15</v>
      </c>
      <c r="U2" s="4">
        <v>0.15</v>
      </c>
      <c r="V2" s="4">
        <v>0.15</v>
      </c>
      <c r="W2" s="4">
        <v>0.45</v>
      </c>
      <c r="X2" s="9">
        <f>SUM(R2:W2)</f>
        <v>1</v>
      </c>
      <c r="Z2" s="4">
        <v>0.05</v>
      </c>
      <c r="AA2" s="4">
        <v>0.05</v>
      </c>
      <c r="AB2" s="4">
        <v>0.25</v>
      </c>
      <c r="AC2" s="4">
        <v>0.15</v>
      </c>
      <c r="AD2" s="4">
        <v>0.25</v>
      </c>
      <c r="AE2" s="4">
        <v>0.25</v>
      </c>
      <c r="AF2" s="9">
        <f>SUM(Z2:AE2)</f>
        <v>1</v>
      </c>
    </row>
    <row r="3" spans="1:32" x14ac:dyDescent="0.25">
      <c r="A3" s="2" t="s">
        <v>5</v>
      </c>
      <c r="C3" s="7" t="s">
        <v>4</v>
      </c>
      <c r="D3" s="7" t="s">
        <v>12</v>
      </c>
      <c r="E3" s="7" t="s">
        <v>8</v>
      </c>
      <c r="F3" s="7" t="s">
        <v>9</v>
      </c>
      <c r="G3" s="7" t="s">
        <v>10</v>
      </c>
      <c r="H3" s="7" t="s">
        <v>11</v>
      </c>
      <c r="I3" s="5"/>
      <c r="J3" s="7" t="s">
        <v>15</v>
      </c>
      <c r="K3" s="7" t="s">
        <v>16</v>
      </c>
      <c r="L3" s="7" t="s">
        <v>17</v>
      </c>
      <c r="M3" s="7" t="s">
        <v>18</v>
      </c>
      <c r="N3" s="7" t="s">
        <v>19</v>
      </c>
      <c r="O3" s="7" t="s">
        <v>20</v>
      </c>
      <c r="P3" s="7" t="s">
        <v>3</v>
      </c>
      <c r="Q3" s="5"/>
      <c r="R3" s="7" t="s">
        <v>15</v>
      </c>
      <c r="S3" s="7" t="s">
        <v>16</v>
      </c>
      <c r="T3" s="7" t="s">
        <v>17</v>
      </c>
      <c r="U3" s="7" t="s">
        <v>18</v>
      </c>
      <c r="V3" s="7" t="s">
        <v>19</v>
      </c>
      <c r="W3" s="7" t="s">
        <v>20</v>
      </c>
      <c r="X3" s="8" t="s">
        <v>3</v>
      </c>
      <c r="Z3" s="7" t="s">
        <v>15</v>
      </c>
      <c r="AA3" s="7" t="s">
        <v>16</v>
      </c>
      <c r="AB3" s="7" t="s">
        <v>17</v>
      </c>
      <c r="AC3" s="7" t="s">
        <v>18</v>
      </c>
      <c r="AD3" s="7" t="s">
        <v>19</v>
      </c>
      <c r="AE3" s="7" t="s">
        <v>20</v>
      </c>
      <c r="AF3" s="8" t="s">
        <v>3</v>
      </c>
    </row>
    <row r="4" spans="1:32" ht="30" x14ac:dyDescent="0.25">
      <c r="A4" s="3" t="s">
        <v>21</v>
      </c>
      <c r="C4" s="4">
        <v>3.2</v>
      </c>
      <c r="D4" s="4">
        <v>0.43</v>
      </c>
      <c r="E4" s="4">
        <v>0.23</v>
      </c>
      <c r="F4" s="4">
        <v>1</v>
      </c>
      <c r="G4" s="4">
        <v>0.25</v>
      </c>
      <c r="H4" s="4">
        <v>7.0000000000000007E-2</v>
      </c>
      <c r="J4" s="4">
        <f t="shared" ref="J4:J8" si="0">(C4-C$10)/(C$9-C$10)</f>
        <v>0.9434628975265017</v>
      </c>
      <c r="K4" s="4">
        <f>(D4-D$10)/(D$9-D$10)</f>
        <v>0.99044444444444446</v>
      </c>
      <c r="L4" s="4">
        <f>(E4-E$10)/(E$9-E$10)</f>
        <v>0</v>
      </c>
      <c r="M4" s="4">
        <v>1</v>
      </c>
      <c r="N4" s="4">
        <f>(G4-G$10)/(G$9-G$10)</f>
        <v>5.5555555555555608E-2</v>
      </c>
      <c r="O4" s="4">
        <f>(H4-H$9)/(H$10-H$9)</f>
        <v>0</v>
      </c>
      <c r="P4" s="4">
        <f>J4*$J$2+K4*$K$2+L4*$L$2+M4*$M$2+N4*$N$2+O8*$O$2</f>
        <v>0.41425794286918138</v>
      </c>
      <c r="R4" s="4">
        <f t="shared" ref="R4:R8" si="1">(C4-C$10)/(C$9-C$10)</f>
        <v>0.9434628975265017</v>
      </c>
      <c r="S4" s="4">
        <f>(D4-D$10)/(D$9-D$10)</f>
        <v>0.99044444444444446</v>
      </c>
      <c r="T4" s="4">
        <f>(E4-E$10)/(E$9-E$10)</f>
        <v>0</v>
      </c>
      <c r="U4" s="4">
        <v>1</v>
      </c>
      <c r="V4" s="4">
        <f t="shared" ref="V4:V8" si="2">(G4-G$10)/(G$9-G$10)</f>
        <v>5.5555555555555608E-2</v>
      </c>
      <c r="W4" s="4">
        <f t="shared" ref="W4:W8" si="3">(H4-H$10)/(H$9-H$10)</f>
        <v>1</v>
      </c>
      <c r="X4" s="4">
        <f>R4*R$2+S4*S$2+T4*T$2+U4*U$2+V4*V$2+W4*W$2</f>
        <v>0.70502870043188071</v>
      </c>
      <c r="Z4" s="4">
        <f>(C4-C$10)/(C$9-C$10)</f>
        <v>0.9434628975265017</v>
      </c>
      <c r="AA4" s="4">
        <f>(D4-D$10)/(D$9-D$10)</f>
        <v>0.99044444444444446</v>
      </c>
      <c r="AB4" s="4">
        <f>(E4-E$10)/(E$9-E$10)</f>
        <v>0</v>
      </c>
      <c r="AC4" s="4">
        <v>1</v>
      </c>
      <c r="AD4" s="4">
        <f t="shared" ref="AD4:AE8" si="4">(G4-G$10)/(G$9-G$10)</f>
        <v>5.5555555555555608E-2</v>
      </c>
      <c r="AE4" s="4">
        <f t="shared" si="4"/>
        <v>1</v>
      </c>
      <c r="AF4" s="4">
        <f>Z4*Z$2+AA4*AA$2+AB4*AB$2+AC4*AC$2+AD4*AD$2+AE4*AE$2</f>
        <v>0.51058425598743629</v>
      </c>
    </row>
    <row r="5" spans="1:32" ht="30" x14ac:dyDescent="0.25">
      <c r="A5" s="3" t="s">
        <v>22</v>
      </c>
      <c r="C5" s="4">
        <v>15.5</v>
      </c>
      <c r="D5" s="4">
        <v>8</v>
      </c>
      <c r="E5" s="4">
        <v>0.57999999999999996</v>
      </c>
      <c r="F5" s="4">
        <v>1</v>
      </c>
      <c r="G5" s="4">
        <v>0.18</v>
      </c>
      <c r="H5" s="4">
        <v>0.28999999999999998</v>
      </c>
      <c r="J5" s="4">
        <f t="shared" si="0"/>
        <v>0.72614840989399299</v>
      </c>
      <c r="K5" s="4">
        <f>(D5-D$10)/(D$9-D$10)</f>
        <v>0.82222222222222219</v>
      </c>
      <c r="L5" s="4">
        <f t="shared" ref="L5:L8" si="5">(E5-E$10)/(E$9-E$10)</f>
        <v>0.62499999999999989</v>
      </c>
      <c r="M5" s="4">
        <v>1</v>
      </c>
      <c r="N5" s="4">
        <f t="shared" ref="N5:N8" si="6">(G5-G$10)/(G$9-G$10)</f>
        <v>0.44444444444444453</v>
      </c>
      <c r="O5" s="4">
        <f t="shared" ref="O5:O8" si="7">(H5-H$9)/(H$10-H$9)</f>
        <v>0.53658536585365846</v>
      </c>
      <c r="P5" s="4">
        <f t="shared" ref="P5:P8" si="8">J5*$J$2+K5*$K$2+L5*$L$2+M5*$M$2+N5*$N$2+O9*$O$2</f>
        <v>0.56872595210051036</v>
      </c>
      <c r="R5" s="4">
        <f t="shared" si="1"/>
        <v>0.72614840989399299</v>
      </c>
      <c r="S5" s="4">
        <f>(D5-D$10)/(D$9-D$10)</f>
        <v>0.82222222222222219</v>
      </c>
      <c r="T5" s="4">
        <f t="shared" ref="T5:T8" si="9">(E5-E$10)/(E$9-E$10)</f>
        <v>0.62499999999999989</v>
      </c>
      <c r="U5" s="4">
        <v>1</v>
      </c>
      <c r="V5" s="4">
        <f t="shared" si="2"/>
        <v>0.44444444444444453</v>
      </c>
      <c r="W5" s="4">
        <f t="shared" si="3"/>
        <v>0.46341463414634149</v>
      </c>
      <c r="X5" s="4">
        <f t="shared" ref="X5:X8" si="10">R5*R$2+S5*S$2+T5*T$2+U5*U$2+V5*V$2+W5*W$2</f>
        <v>0.5963717836383311</v>
      </c>
      <c r="Z5" s="4">
        <f t="shared" ref="Z5:Z8" si="11">(C5-C$10)/(C$9-C$10)</f>
        <v>0.72614840989399299</v>
      </c>
      <c r="AA5" s="4">
        <f>(D5-D$10)/(D$9-D$10)</f>
        <v>0.82222222222222219</v>
      </c>
      <c r="AB5" s="4">
        <f>(E5-E$10)/(E$9-E$10)</f>
        <v>0.62499999999999989</v>
      </c>
      <c r="AC5" s="4">
        <v>1</v>
      </c>
      <c r="AD5" s="4">
        <f t="shared" si="4"/>
        <v>0.44444444444444453</v>
      </c>
      <c r="AE5" s="4">
        <f t="shared" si="4"/>
        <v>0.46341463414634149</v>
      </c>
      <c r="AF5" s="4">
        <f t="shared" ref="AF5:AF8" si="12">Z5*Z$2+AA5*AA$2+AB5*AB$2+AC5*AC$2+AD5*AD$2+AE5*AE$2</f>
        <v>0.61063330125350723</v>
      </c>
    </row>
    <row r="6" spans="1:32" ht="30" x14ac:dyDescent="0.25">
      <c r="A6" s="3" t="s">
        <v>23</v>
      </c>
      <c r="C6" s="4">
        <v>56.6</v>
      </c>
      <c r="D6" s="5">
        <v>45</v>
      </c>
      <c r="E6" s="4">
        <v>0.64</v>
      </c>
      <c r="F6" s="4">
        <v>1</v>
      </c>
      <c r="G6" s="4">
        <v>0.13</v>
      </c>
      <c r="H6" s="4">
        <v>0.48</v>
      </c>
      <c r="J6" s="4">
        <f t="shared" si="0"/>
        <v>0</v>
      </c>
      <c r="K6" s="4">
        <f>(D6-D$10)/(D$9-D$10)</f>
        <v>0</v>
      </c>
      <c r="L6" s="4">
        <f t="shared" si="5"/>
        <v>0.7321428571428571</v>
      </c>
      <c r="M6" s="4">
        <v>1</v>
      </c>
      <c r="N6" s="4">
        <f t="shared" si="6"/>
        <v>0.72222222222222232</v>
      </c>
      <c r="O6" s="4">
        <f t="shared" si="7"/>
        <v>1</v>
      </c>
      <c r="P6" s="4">
        <f t="shared" si="8"/>
        <v>0.49087301587301591</v>
      </c>
      <c r="R6" s="4">
        <f t="shared" si="1"/>
        <v>0</v>
      </c>
      <c r="S6" s="4">
        <f>(D6-D$10)/(D$9-D$10)</f>
        <v>0</v>
      </c>
      <c r="T6" s="4">
        <f t="shared" si="9"/>
        <v>0.7321428571428571</v>
      </c>
      <c r="U6" s="4">
        <v>1</v>
      </c>
      <c r="V6" s="4">
        <f t="shared" si="2"/>
        <v>0.72222222222222232</v>
      </c>
      <c r="W6" s="4">
        <f t="shared" si="3"/>
        <v>0</v>
      </c>
      <c r="X6" s="4">
        <f t="shared" si="10"/>
        <v>0.36815476190476187</v>
      </c>
      <c r="Z6" s="4">
        <f t="shared" si="11"/>
        <v>0</v>
      </c>
      <c r="AA6" s="4">
        <f>(D6-D$10)/(D$9-D$10)</f>
        <v>0</v>
      </c>
      <c r="AB6" s="4">
        <f>(E6-E$10)/(E$9-E$10)</f>
        <v>0.7321428571428571</v>
      </c>
      <c r="AC6" s="4">
        <v>1</v>
      </c>
      <c r="AD6" s="4">
        <f t="shared" si="4"/>
        <v>0.72222222222222232</v>
      </c>
      <c r="AE6" s="4">
        <f t="shared" si="4"/>
        <v>0</v>
      </c>
      <c r="AF6" s="4">
        <f t="shared" si="12"/>
        <v>0.5135912698412699</v>
      </c>
    </row>
    <row r="7" spans="1:32" ht="30" x14ac:dyDescent="0.25">
      <c r="A7" s="3" t="s">
        <v>24</v>
      </c>
      <c r="C7" s="4">
        <v>13.8</v>
      </c>
      <c r="D7" s="4">
        <v>18</v>
      </c>
      <c r="E7" s="4">
        <v>0.56000000000000005</v>
      </c>
      <c r="F7" s="4">
        <v>1</v>
      </c>
      <c r="G7" s="4">
        <v>0.26</v>
      </c>
      <c r="H7" s="4">
        <v>0.31</v>
      </c>
      <c r="J7" s="4">
        <f t="shared" si="0"/>
        <v>0.7561837455830388</v>
      </c>
      <c r="K7" s="4">
        <f>(D7-D$10)/(D$9-D$10)</f>
        <v>0.6</v>
      </c>
      <c r="L7" s="4">
        <f t="shared" si="5"/>
        <v>0.5892857142857143</v>
      </c>
      <c r="M7" s="4">
        <v>1</v>
      </c>
      <c r="N7" s="4">
        <f t="shared" si="6"/>
        <v>0</v>
      </c>
      <c r="O7" s="4">
        <f t="shared" si="7"/>
        <v>0.58536585365853655</v>
      </c>
      <c r="P7" s="4">
        <f t="shared" si="8"/>
        <v>0.45347551741544678</v>
      </c>
      <c r="R7" s="4">
        <f t="shared" si="1"/>
        <v>0.7561837455830388</v>
      </c>
      <c r="S7" s="4">
        <f>(D7-D$10)/(D$9-D$10)</f>
        <v>0.6</v>
      </c>
      <c r="T7" s="4">
        <f t="shared" si="9"/>
        <v>0.5892857142857143</v>
      </c>
      <c r="U7" s="4">
        <v>1</v>
      </c>
      <c r="V7" s="4">
        <f t="shared" si="2"/>
        <v>0</v>
      </c>
      <c r="W7" s="4">
        <f t="shared" si="3"/>
        <v>0.41463414634146339</v>
      </c>
      <c r="X7" s="4">
        <f t="shared" si="10"/>
        <v>0.49278741027566758</v>
      </c>
      <c r="Z7" s="4">
        <f t="shared" si="11"/>
        <v>0.7561837455830388</v>
      </c>
      <c r="AA7" s="4">
        <f>(D7-D$10)/(D$9-D$10)</f>
        <v>0.6</v>
      </c>
      <c r="AB7" s="4">
        <f>(E7-E$10)/(E$9-E$10)</f>
        <v>0.5892857142857143</v>
      </c>
      <c r="AC7" s="4">
        <v>1</v>
      </c>
      <c r="AD7" s="4">
        <f t="shared" si="4"/>
        <v>0</v>
      </c>
      <c r="AE7" s="4">
        <f t="shared" si="4"/>
        <v>0.41463414634146339</v>
      </c>
      <c r="AF7" s="4">
        <f t="shared" si="12"/>
        <v>0.46878915243594632</v>
      </c>
    </row>
    <row r="8" spans="1:32" ht="46.5" customHeight="1" x14ac:dyDescent="0.25">
      <c r="A8" s="3" t="s">
        <v>25</v>
      </c>
      <c r="C8" s="4">
        <v>0</v>
      </c>
      <c r="D8" s="4">
        <v>0</v>
      </c>
      <c r="E8" s="4">
        <v>0.79</v>
      </c>
      <c r="F8" s="4">
        <v>1</v>
      </c>
      <c r="G8" s="4">
        <v>0.08</v>
      </c>
      <c r="H8" s="4">
        <v>0.09</v>
      </c>
      <c r="J8" s="4">
        <f t="shared" si="0"/>
        <v>1</v>
      </c>
      <c r="K8" s="4">
        <f>(D8-D$10)/(D$9-D$10)</f>
        <v>1</v>
      </c>
      <c r="L8" s="4">
        <f t="shared" si="5"/>
        <v>1</v>
      </c>
      <c r="M8" s="4">
        <v>1</v>
      </c>
      <c r="N8" s="4">
        <f t="shared" si="6"/>
        <v>1</v>
      </c>
      <c r="O8" s="4">
        <f t="shared" si="7"/>
        <v>4.878048780487803E-2</v>
      </c>
      <c r="P8" s="4">
        <f t="shared" si="8"/>
        <v>0.8</v>
      </c>
      <c r="R8" s="4">
        <f t="shared" si="1"/>
        <v>1</v>
      </c>
      <c r="S8" s="4">
        <f>(D8-D$10)/(D$9-D$10)</f>
        <v>1</v>
      </c>
      <c r="T8" s="4">
        <f t="shared" si="9"/>
        <v>1</v>
      </c>
      <c r="U8" s="4">
        <v>1</v>
      </c>
      <c r="V8" s="4">
        <f t="shared" si="2"/>
        <v>1</v>
      </c>
      <c r="W8" s="4">
        <f t="shared" si="3"/>
        <v>0.95121951219512202</v>
      </c>
      <c r="X8" s="4">
        <f t="shared" si="10"/>
        <v>0.97804878048780497</v>
      </c>
      <c r="Z8" s="4">
        <f t="shared" si="11"/>
        <v>1</v>
      </c>
      <c r="AA8" s="4">
        <f>(D8-D$10)/(D$9-D$10)</f>
        <v>1</v>
      </c>
      <c r="AB8" s="4">
        <f>(E8-E$10)/(E$9-E$10)</f>
        <v>1</v>
      </c>
      <c r="AC8" s="4">
        <v>1</v>
      </c>
      <c r="AD8" s="4">
        <f t="shared" si="4"/>
        <v>1</v>
      </c>
      <c r="AE8" s="4">
        <f t="shared" si="4"/>
        <v>0.95121951219512202</v>
      </c>
      <c r="AF8" s="4">
        <f t="shared" si="12"/>
        <v>0.98780487804878048</v>
      </c>
    </row>
    <row r="9" spans="1:32" x14ac:dyDescent="0.25">
      <c r="A9" s="1" t="s">
        <v>6</v>
      </c>
      <c r="C9" s="4">
        <f>MIN(C4:C8)</f>
        <v>0</v>
      </c>
      <c r="D9" s="4">
        <f>MIN(D4:D8)</f>
        <v>0</v>
      </c>
      <c r="E9" s="4">
        <f>MAX(E4:E8)</f>
        <v>0.79</v>
      </c>
      <c r="F9" s="4">
        <f t="shared" ref="F9:H9" si="13">MIN(F4:F8)</f>
        <v>1</v>
      </c>
      <c r="G9" s="4">
        <f t="shared" si="13"/>
        <v>0.08</v>
      </c>
      <c r="H9" s="4">
        <f t="shared" si="13"/>
        <v>7.0000000000000007E-2</v>
      </c>
    </row>
    <row r="10" spans="1:32" x14ac:dyDescent="0.25">
      <c r="A10" s="1" t="s">
        <v>7</v>
      </c>
      <c r="C10" s="4">
        <f>MAX(C4:C8)</f>
        <v>56.6</v>
      </c>
      <c r="D10" s="4">
        <f t="shared" ref="D10:H10" si="14">MAX(D4:D8)</f>
        <v>45</v>
      </c>
      <c r="E10" s="4">
        <f>MIN(E4:E8)</f>
        <v>0.23</v>
      </c>
      <c r="F10" s="4">
        <f t="shared" si="14"/>
        <v>1</v>
      </c>
      <c r="G10" s="4">
        <f t="shared" si="14"/>
        <v>0.26</v>
      </c>
      <c r="H10" s="4">
        <f t="shared" si="14"/>
        <v>0.48</v>
      </c>
    </row>
    <row r="17" spans="27:27" x14ac:dyDescent="0.25">
      <c r="AA17" s="10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2018-01-08T10:40:26Z</dcterms:modified>
</cp:coreProperties>
</file>