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 Fadillah\RI\UX Matric - Project B\"/>
    </mc:Choice>
  </mc:AlternateContent>
  <xr:revisionPtr revIDLastSave="0" documentId="13_ncr:1_{1686EC57-0D77-47F0-9AAA-C4384AE920DB}" xr6:coauthVersionLast="47" xr6:coauthVersionMax="47" xr10:uidLastSave="{00000000-0000-0000-0000-000000000000}"/>
  <bookViews>
    <workbookView xWindow="-108" yWindow="-108" windowWidth="23256" windowHeight="12456" xr2:uid="{F719F06F-C033-4E81-A50D-7325229B5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M11" i="1"/>
  <c r="N11" i="1" s="1"/>
  <c r="M4" i="1"/>
  <c r="C24" i="1"/>
  <c r="D24" i="1"/>
  <c r="E24" i="1"/>
  <c r="B24" i="1"/>
  <c r="M7" i="1"/>
  <c r="N7" i="1" s="1"/>
  <c r="M12" i="1"/>
  <c r="N12" i="1" s="1"/>
  <c r="M13" i="1"/>
  <c r="N13" i="1" s="1"/>
  <c r="M10" i="1"/>
  <c r="N10" i="1" s="1"/>
  <c r="M9" i="1"/>
  <c r="N9" i="1" s="1"/>
  <c r="M8" i="1"/>
  <c r="N8" i="1" s="1"/>
  <c r="M6" i="1"/>
  <c r="N6" i="1" s="1"/>
  <c r="M5" i="1"/>
  <c r="N4" i="1" l="1"/>
  <c r="B21" i="1"/>
  <c r="B23" i="1" s="1"/>
  <c r="C23" i="1"/>
  <c r="D23" i="1"/>
  <c r="B25" i="1"/>
  <c r="B26" i="1"/>
  <c r="N5" i="1"/>
  <c r="E21" i="1"/>
  <c r="E23" i="1" s="1"/>
  <c r="N14" i="1" l="1"/>
  <c r="B30" i="1"/>
</calcChain>
</file>

<file path=xl/sharedStrings.xml><?xml version="1.0" encoding="utf-8"?>
<sst xmlns="http://schemas.openxmlformats.org/spreadsheetml/2006/main" count="52" uniqueCount="33">
  <si>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</si>
  <si>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</si>
  <si>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</si>
  <si>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</si>
  <si>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</si>
  <si>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</si>
  <si>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</si>
  <si>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</si>
  <si>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</si>
  <si>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</si>
  <si>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</si>
  <si>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Q1</t>
  </si>
  <si>
    <t>Q2</t>
  </si>
  <si>
    <t>Q3</t>
  </si>
  <si>
    <t>Q4</t>
  </si>
  <si>
    <t>Data Responden</t>
  </si>
  <si>
    <t>Skor UMUX</t>
  </si>
  <si>
    <t>Average</t>
  </si>
  <si>
    <t>Validity Test Pearson</t>
  </si>
  <si>
    <t>Rcount</t>
  </si>
  <si>
    <t>Rtabel</t>
  </si>
  <si>
    <t>Keterangan</t>
  </si>
  <si>
    <t>Total</t>
  </si>
  <si>
    <t>Data Telah Diproses</t>
  </si>
  <si>
    <t>Nilai Acuan</t>
  </si>
  <si>
    <t>Nilai Cronchbach Alpha</t>
  </si>
  <si>
    <t>N</t>
  </si>
  <si>
    <t>Kesimpulan</t>
  </si>
  <si>
    <t>Reability Test</t>
  </si>
  <si>
    <t>Varian</t>
  </si>
  <si>
    <t>Jumlah Varian</t>
  </si>
  <si>
    <t>Varian Total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</si>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</sst>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7621</xdr:colOff>
      <xdr:row>25</xdr:row>
      <xdr:rowOff>7620</xdr:rowOff>
    </xdr:from>
    <xdr:to>
      <xdr:col>12</xdr:col>
      <xdr:colOff>11163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2DE69-BD47-CCE6-1601-D410BA7DF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7381" y="5859780"/>
          <a:ext cx="3211562" cy="906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B275-5E0A-4C61-B7E8-93E6971F7B9A}">
  <dimension ref="A1:N30"/>
  <sheetViews>
    <sheetView tabSelected="1" workbookViewId="0">
      <selection activeCell="T14" sqref="T14"/>
    </sheetView>
  </sheetViews>
  <sheetFormatPr defaultRowHeight="14.4" x14ac:dyDescent="0.3"/>
  <cols>
    <col min="1" max="1" width="12" customWidth="1"/>
    <col min="6" max="6" width="17.88671875" customWidth="1"/>
    <col min="7" max="7" width="17.6640625" customWidth="1"/>
    <col min="8" max="8" width="11.21875" customWidth="1"/>
    <col min="14" max="14" width="11.21875" customWidth="1"/>
  </cols>
  <sheetData>
    <row r="1" spans="1:14" x14ac:dyDescent="0.3">
      <c r="A1" s="10" t="s">
        <v>15</v>
      </c>
      <c r="B1" s="10"/>
      <c r="C1" s="10"/>
      <c r="D1" s="10"/>
      <c r="E1" s="10"/>
      <c r="F1" s="5"/>
      <c r="G1" s="5"/>
      <c r="H1" s="10" t="s">
        <v>23</v>
      </c>
      <c r="I1" s="12"/>
      <c r="J1" s="12"/>
      <c r="K1" s="12"/>
      <c r="L1" s="12"/>
      <c r="M1" s="12"/>
      <c r="N1" s="12"/>
    </row>
    <row r="3" spans="1:14" ht="15" thickBot="1" x14ac:dyDescent="0.35">
      <c r="A3" s="1" t="s">
        <v>0</v>
      </c>
      <c r="B3" s="1" t="s">
        <v>11</v>
      </c>
      <c r="C3" s="1" t="s">
        <v>12</v>
      </c>
      <c r="D3" s="1" t="s">
        <v>13</v>
      </c>
      <c r="E3" s="1" t="s">
        <v>14</v>
      </c>
      <c r="F3" s="6"/>
      <c r="G3" s="6"/>
      <c r="H3" s="1" t="s">
        <v>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22</v>
      </c>
      <c r="N3" s="1" t="s">
        <v>16</v>
      </c>
    </row>
    <row r="4" spans="1:14" ht="15" thickBot="1" x14ac:dyDescent="0.35">
      <c r="A4" s="1" t="s">
        <v>1</v>
      </c>
      <c r="B4" s="8">
        <v>6</v>
      </c>
      <c r="C4" s="8">
        <v>2</v>
      </c>
      <c r="D4" s="8">
        <v>7</v>
      </c>
      <c r="E4" s="8">
        <v>1</v>
      </c>
      <c r="F4" s="3"/>
      <c r="G4" s="3"/>
      <c r="H4" s="2" t="s">
        <v>1</v>
      </c>
      <c r="I4" s="8">
        <v>6</v>
      </c>
      <c r="J4" s="8">
        <v>2</v>
      </c>
      <c r="K4" s="8">
        <v>7</v>
      </c>
      <c r="L4" s="8">
        <v>1</v>
      </c>
      <c r="M4" s="2">
        <f>SUM(I4:L4)</f>
        <v>16</v>
      </c>
      <c r="N4" s="4">
        <f>(M4/24)*100</f>
        <v>66.666666666666657</v>
      </c>
    </row>
    <row r="5" spans="1:14" ht="15" thickBot="1" x14ac:dyDescent="0.35">
      <c r="A5" s="1" t="s">
        <v>2</v>
      </c>
      <c r="B5" s="8">
        <v>7</v>
      </c>
      <c r="C5" s="8">
        <v>3</v>
      </c>
      <c r="D5" s="8">
        <v>4</v>
      </c>
      <c r="E5" s="8">
        <v>4</v>
      </c>
      <c r="F5" s="3"/>
      <c r="G5" s="3"/>
      <c r="H5" s="2" t="s">
        <v>2</v>
      </c>
      <c r="I5" s="8">
        <v>7</v>
      </c>
      <c r="J5" s="8">
        <v>3</v>
      </c>
      <c r="K5" s="8">
        <v>4</v>
      </c>
      <c r="L5" s="8">
        <v>4</v>
      </c>
      <c r="M5" s="2">
        <f t="shared" ref="M5:M13" si="0">SUM(I5:L5)</f>
        <v>18</v>
      </c>
      <c r="N5" s="4">
        <f t="shared" ref="N5:N13" si="1">(M5/24)*100</f>
        <v>75</v>
      </c>
    </row>
    <row r="6" spans="1:14" ht="15" thickBot="1" x14ac:dyDescent="0.35">
      <c r="A6" s="1" t="s">
        <v>3</v>
      </c>
      <c r="B6" s="8">
        <v>6</v>
      </c>
      <c r="C6" s="8">
        <v>1</v>
      </c>
      <c r="D6" s="8">
        <v>7</v>
      </c>
      <c r="E6" s="8">
        <v>2</v>
      </c>
      <c r="F6" s="3"/>
      <c r="G6" s="3"/>
      <c r="H6" s="2" t="s">
        <v>3</v>
      </c>
      <c r="I6" s="8">
        <v>6</v>
      </c>
      <c r="J6" s="8">
        <v>1</v>
      </c>
      <c r="K6" s="8">
        <v>7</v>
      </c>
      <c r="L6" s="8">
        <v>2</v>
      </c>
      <c r="M6" s="2">
        <f t="shared" si="0"/>
        <v>16</v>
      </c>
      <c r="N6" s="4">
        <f t="shared" si="1"/>
        <v>66.666666666666657</v>
      </c>
    </row>
    <row r="7" spans="1:14" ht="15" thickBot="1" x14ac:dyDescent="0.35">
      <c r="A7" s="1" t="s">
        <v>4</v>
      </c>
      <c r="B7" s="8">
        <v>5</v>
      </c>
      <c r="C7" s="8">
        <v>2</v>
      </c>
      <c r="D7" s="8">
        <v>6</v>
      </c>
      <c r="E7" s="8">
        <v>1</v>
      </c>
      <c r="F7" s="3"/>
      <c r="G7" s="3"/>
      <c r="H7" s="2" t="s">
        <v>4</v>
      </c>
      <c r="I7" s="8">
        <v>5</v>
      </c>
      <c r="J7" s="8">
        <v>2</v>
      </c>
      <c r="K7" s="8">
        <v>6</v>
      </c>
      <c r="L7" s="8">
        <v>1</v>
      </c>
      <c r="M7" s="2">
        <f t="shared" si="0"/>
        <v>14</v>
      </c>
      <c r="N7" s="4">
        <f t="shared" si="1"/>
        <v>58.333333333333336</v>
      </c>
    </row>
    <row r="8" spans="1:14" ht="15" thickBot="1" x14ac:dyDescent="0.35">
      <c r="A8" s="1" t="s">
        <v>5</v>
      </c>
      <c r="B8" s="8">
        <v>7</v>
      </c>
      <c r="C8" s="8">
        <v>1</v>
      </c>
      <c r="D8" s="8">
        <v>6</v>
      </c>
      <c r="E8" s="8">
        <v>4</v>
      </c>
      <c r="F8" s="3"/>
      <c r="G8" s="3"/>
      <c r="H8" s="2" t="s">
        <v>5</v>
      </c>
      <c r="I8" s="8">
        <v>7</v>
      </c>
      <c r="J8" s="8">
        <v>1</v>
      </c>
      <c r="K8" s="8">
        <v>6</v>
      </c>
      <c r="L8" s="8">
        <v>4</v>
      </c>
      <c r="M8" s="2">
        <f t="shared" si="0"/>
        <v>18</v>
      </c>
      <c r="N8" s="4">
        <f t="shared" si="1"/>
        <v>75</v>
      </c>
    </row>
    <row r="9" spans="1:14" ht="15" thickBot="1" x14ac:dyDescent="0.35">
      <c r="A9" s="1" t="s">
        <v>6</v>
      </c>
      <c r="B9" s="8">
        <v>5</v>
      </c>
      <c r="C9" s="8">
        <v>1</v>
      </c>
      <c r="D9" s="8">
        <v>7</v>
      </c>
      <c r="E9" s="8">
        <v>2</v>
      </c>
      <c r="F9" s="3"/>
      <c r="G9" s="3"/>
      <c r="H9" s="2" t="s">
        <v>6</v>
      </c>
      <c r="I9" s="8">
        <v>5</v>
      </c>
      <c r="J9" s="8">
        <v>1</v>
      </c>
      <c r="K9" s="8">
        <v>7</v>
      </c>
      <c r="L9" s="8">
        <v>2</v>
      </c>
      <c r="M9" s="2">
        <f t="shared" si="0"/>
        <v>15</v>
      </c>
      <c r="N9" s="4">
        <f t="shared" si="1"/>
        <v>62.5</v>
      </c>
    </row>
    <row r="10" spans="1:14" ht="15" thickBot="1" x14ac:dyDescent="0.35">
      <c r="A10" s="1" t="s">
        <v>7</v>
      </c>
      <c r="B10" s="8">
        <v>7</v>
      </c>
      <c r="C10" s="8">
        <v>2</v>
      </c>
      <c r="D10" s="8">
        <v>6</v>
      </c>
      <c r="E10" s="8">
        <v>1</v>
      </c>
      <c r="F10" s="3"/>
      <c r="G10" s="3"/>
      <c r="H10" s="2" t="s">
        <v>7</v>
      </c>
      <c r="I10" s="8">
        <v>7</v>
      </c>
      <c r="J10" s="8">
        <v>2</v>
      </c>
      <c r="K10" s="8">
        <v>6</v>
      </c>
      <c r="L10" s="8">
        <v>1</v>
      </c>
      <c r="M10" s="2">
        <f t="shared" si="0"/>
        <v>16</v>
      </c>
      <c r="N10" s="4">
        <f t="shared" si="1"/>
        <v>66.666666666666657</v>
      </c>
    </row>
    <row r="11" spans="1:14" ht="15" thickBot="1" x14ac:dyDescent="0.35">
      <c r="A11" s="1" t="s">
        <v>8</v>
      </c>
      <c r="B11" s="8">
        <v>7</v>
      </c>
      <c r="C11" s="8">
        <v>1</v>
      </c>
      <c r="D11" s="8">
        <v>3</v>
      </c>
      <c r="E11" s="8">
        <v>3</v>
      </c>
      <c r="F11" s="3"/>
      <c r="G11" s="3"/>
      <c r="H11" s="2" t="s">
        <v>8</v>
      </c>
      <c r="I11" s="8">
        <v>7</v>
      </c>
      <c r="J11" s="8">
        <v>1</v>
      </c>
      <c r="K11" s="8">
        <v>3</v>
      </c>
      <c r="L11" s="8">
        <v>3</v>
      </c>
      <c r="M11" s="2">
        <f t="shared" si="0"/>
        <v>14</v>
      </c>
      <c r="N11" s="4">
        <f t="shared" si="1"/>
        <v>58.333333333333336</v>
      </c>
    </row>
    <row r="12" spans="1:14" ht="15" thickBot="1" x14ac:dyDescent="0.35">
      <c r="A12" s="1" t="s">
        <v>9</v>
      </c>
      <c r="B12" s="8">
        <v>5</v>
      </c>
      <c r="C12" s="8">
        <v>2</v>
      </c>
      <c r="D12" s="8">
        <v>7</v>
      </c>
      <c r="E12" s="8">
        <v>2</v>
      </c>
      <c r="F12" s="3"/>
      <c r="G12" s="3"/>
      <c r="H12" s="2" t="s">
        <v>9</v>
      </c>
      <c r="I12" s="8">
        <v>5</v>
      </c>
      <c r="J12" s="8">
        <v>2</v>
      </c>
      <c r="K12" s="8">
        <v>7</v>
      </c>
      <c r="L12" s="8">
        <v>2</v>
      </c>
      <c r="M12" s="2">
        <f t="shared" si="0"/>
        <v>16</v>
      </c>
      <c r="N12" s="4">
        <f t="shared" si="1"/>
        <v>66.666666666666657</v>
      </c>
    </row>
    <row r="13" spans="1:14" ht="15" thickBot="1" x14ac:dyDescent="0.35">
      <c r="A13" s="1" t="s">
        <v>10</v>
      </c>
      <c r="B13" s="8">
        <v>7</v>
      </c>
      <c r="C13" s="8">
        <v>1</v>
      </c>
      <c r="D13" s="8">
        <v>7</v>
      </c>
      <c r="E13" s="8">
        <v>7</v>
      </c>
      <c r="F13" s="3"/>
      <c r="G13" s="3"/>
      <c r="H13" s="2" t="s">
        <v>10</v>
      </c>
      <c r="I13" s="8">
        <v>7</v>
      </c>
      <c r="J13" s="8">
        <v>1</v>
      </c>
      <c r="K13" s="8">
        <v>7</v>
      </c>
      <c r="L13" s="8">
        <v>7</v>
      </c>
      <c r="M13" s="2">
        <f t="shared" si="0"/>
        <v>22</v>
      </c>
      <c r="N13" s="4">
        <f t="shared" si="1"/>
        <v>91.666666666666657</v>
      </c>
    </row>
    <row r="14" spans="1:14" x14ac:dyDescent="0.3">
      <c r="A14" s="5"/>
      <c r="B14" s="5"/>
      <c r="C14" s="5"/>
      <c r="D14" s="5"/>
      <c r="E14" s="5"/>
      <c r="F14" s="3"/>
      <c r="G14" s="3"/>
      <c r="H14" s="11" t="s">
        <v>17</v>
      </c>
      <c r="I14" s="11"/>
      <c r="J14" s="11"/>
      <c r="K14" s="11"/>
      <c r="L14" s="11"/>
      <c r="M14" s="11"/>
      <c r="N14" s="4">
        <f>AVERAGE(N4:N13)</f>
        <v>68.749999999999986</v>
      </c>
    </row>
    <row r="15" spans="1:14" x14ac:dyDescent="0.3">
      <c r="F15" s="3"/>
      <c r="G15" s="3"/>
    </row>
    <row r="16" spans="1:14" x14ac:dyDescent="0.3">
      <c r="F16" s="3"/>
      <c r="G16" s="3"/>
    </row>
    <row r="17" spans="1:7" x14ac:dyDescent="0.3">
      <c r="F17" s="3"/>
      <c r="G17" s="3"/>
    </row>
    <row r="18" spans="1:7" x14ac:dyDescent="0.3">
      <c r="F18" s="3"/>
      <c r="G18" s="3"/>
    </row>
    <row r="19" spans="1:7" x14ac:dyDescent="0.3">
      <c r="A19" s="11" t="s">
        <v>18</v>
      </c>
      <c r="B19" s="11"/>
      <c r="C19" s="11"/>
      <c r="D19" s="11"/>
      <c r="E19" s="11"/>
      <c r="F19" s="3"/>
      <c r="G19" s="3"/>
    </row>
    <row r="20" spans="1:7" x14ac:dyDescent="0.3">
      <c r="A20" s="4"/>
      <c r="B20" s="1" t="s">
        <v>11</v>
      </c>
      <c r="C20" s="1" t="s">
        <v>12</v>
      </c>
      <c r="D20" s="1" t="s">
        <v>13</v>
      </c>
      <c r="E20" s="1" t="s">
        <v>14</v>
      </c>
      <c r="F20" s="3"/>
      <c r="G20" s="3"/>
    </row>
    <row r="21" spans="1:7" x14ac:dyDescent="0.3">
      <c r="A21" s="4" t="s">
        <v>19</v>
      </c>
      <c r="B21" s="4">
        <f>PEARSON(I4:I13,$M$4:$M$13)</f>
        <v>0.51044330833754326</v>
      </c>
      <c r="C21" s="4">
        <f>PEARSON(J4:J13,$M$4:$M$13)</f>
        <v>-6.7085393678538607E-2</v>
      </c>
      <c r="D21" s="4">
        <f>PEARSON(K4:K13,$M$4:$M$13)</f>
        <v>0.23217534438233078</v>
      </c>
      <c r="E21" s="4">
        <f>PEARSON(L4:L13,$M$4:$M$13)</f>
        <v>0.85688174319940125</v>
      </c>
      <c r="F21" s="5"/>
      <c r="G21" s="3"/>
    </row>
    <row r="22" spans="1:7" x14ac:dyDescent="0.3">
      <c r="A22" s="4" t="s">
        <v>20</v>
      </c>
      <c r="B22" s="7">
        <v>0.49730000000000002</v>
      </c>
      <c r="C22" s="7">
        <v>0.49730000000000002</v>
      </c>
      <c r="D22" s="7">
        <v>0.49730000000000002</v>
      </c>
      <c r="E22" s="7">
        <v>0.49730000000000002</v>
      </c>
    </row>
    <row r="23" spans="1:7" x14ac:dyDescent="0.3">
      <c r="A23" s="4" t="s">
        <v>21</v>
      </c>
      <c r="B23" s="2" t="str">
        <f>IF(B21&gt;B22,"Valid","Tidak Valid")</f>
        <v>Valid</v>
      </c>
      <c r="C23" s="2" t="str">
        <f>IF(C21&gt;C22,"Valid","Tidak Valid")</f>
        <v>Tidak Valid</v>
      </c>
      <c r="D23" s="2" t="str">
        <f>IF(D21&gt;D22,"Valid","Tidak Valid")</f>
        <v>Tidak Valid</v>
      </c>
      <c r="E23" s="2" t="str">
        <f>IF(E21&gt;E22,"Valid","Tidak Valid")</f>
        <v>Valid</v>
      </c>
    </row>
    <row r="24" spans="1:7" x14ac:dyDescent="0.3">
      <c r="A24" s="4" t="s">
        <v>29</v>
      </c>
      <c r="B24" s="4">
        <f>VAR(I4:I13)</f>
        <v>0.844444444444447</v>
      </c>
      <c r="C24" s="4">
        <f>VAR(J4:J13)</f>
        <v>0.48888888888888871</v>
      </c>
      <c r="D24" s="4">
        <f>VAR(K4:K13)</f>
        <v>2</v>
      </c>
      <c r="E24" s="4">
        <f>VAR(L4:L13)</f>
        <v>3.566666666666666</v>
      </c>
    </row>
    <row r="25" spans="1:7" x14ac:dyDescent="0.3">
      <c r="A25" s="4" t="s">
        <v>30</v>
      </c>
      <c r="B25" s="9">
        <f>SUM(B24:E24)</f>
        <v>6.9000000000000021</v>
      </c>
      <c r="C25" s="9"/>
      <c r="D25" s="9"/>
      <c r="E25" s="9"/>
    </row>
    <row r="26" spans="1:7" x14ac:dyDescent="0.3">
      <c r="A26" s="4" t="s">
        <v>31</v>
      </c>
      <c r="B26" s="9">
        <f>VAR(M4:M13)</f>
        <v>5.6111111111111107</v>
      </c>
      <c r="C26" s="9"/>
      <c r="D26" s="9"/>
      <c r="E26" s="9"/>
    </row>
    <row r="28" spans="1:7" x14ac:dyDescent="0.3">
      <c r="A28" s="1" t="s">
        <v>28</v>
      </c>
      <c r="B28" s="1"/>
      <c r="C28" s="1"/>
      <c r="D28" s="1"/>
      <c r="E28" s="1"/>
      <c r="F28" s="1"/>
    </row>
    <row r="29" spans="1:7" x14ac:dyDescent="0.3">
      <c r="A29" s="2" t="s">
        <v>24</v>
      </c>
      <c r="B29" s="9" t="s">
        <v>25</v>
      </c>
      <c r="C29" s="9"/>
      <c r="D29" s="9"/>
      <c r="E29" s="2" t="s">
        <v>26</v>
      </c>
      <c r="F29" s="2" t="s">
        <v>27</v>
      </c>
    </row>
    <row r="30" spans="1:7" x14ac:dyDescent="0.3">
      <c r="A30" s="2">
        <v>0.7</v>
      </c>
      <c r="B30" s="9">
        <f>4/3*(1-B25/B26)</f>
        <v>-0.3062706270627068</v>
      </c>
      <c r="C30" s="9"/>
      <c r="D30" s="9"/>
      <c r="E30" s="2">
        <v>4</v>
      </c>
      <c r="F30" s="2" t="s">
        <v>32</v>
      </c>
    </row>
  </sheetData>
  <mergeCells count="8">
    <mergeCell ref="B30:D30"/>
    <mergeCell ref="A1:E1"/>
    <mergeCell ref="A19:E19"/>
    <mergeCell ref="H1:N1"/>
    <mergeCell ref="H14:M14"/>
    <mergeCell ref="B29:D29"/>
    <mergeCell ref="B25:E25"/>
    <mergeCell ref="B26:E2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Arvanda Fildza</dc:creator>
  <cp:lastModifiedBy>Fadillah</cp:lastModifiedBy>
  <dcterms:created xsi:type="dcterms:W3CDTF">2023-12-11T08:08:25Z</dcterms:created>
  <dcterms:modified xsi:type="dcterms:W3CDTF">2023-12-25T17:20:05Z</dcterms:modified>
</cp:coreProperties>
</file>