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760"/>
  </bookViews>
  <sheets>
    <sheet name="AHP" sheetId="1" r:id="rId1"/>
    <sheet name="Hasil Kuisioner Stake Holder" sheetId="2" r:id="rId2"/>
    <sheet name="Hasil Diskusi Cost Develop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4" i="1" l="1"/>
  <c r="T5" i="1"/>
  <c r="T6" i="1"/>
  <c r="T7" i="1"/>
  <c r="T8" i="1"/>
  <c r="T9" i="1"/>
  <c r="T10" i="1"/>
  <c r="T11" i="1"/>
  <c r="T12" i="1"/>
  <c r="T13" i="1"/>
  <c r="T3" i="1"/>
  <c r="S4" i="1"/>
  <c r="S5" i="1"/>
  <c r="S6" i="1"/>
  <c r="S7" i="1"/>
  <c r="S8" i="1"/>
  <c r="S9" i="1"/>
  <c r="S10" i="1"/>
  <c r="S11" i="1"/>
  <c r="S12" i="1"/>
  <c r="S13" i="1"/>
  <c r="S3" i="1"/>
  <c r="R4" i="1" l="1"/>
  <c r="R5" i="1"/>
  <c r="R14" i="1" s="1"/>
  <c r="R6" i="1"/>
  <c r="R7" i="1"/>
  <c r="R8" i="1"/>
  <c r="R9" i="1"/>
  <c r="R10" i="1"/>
  <c r="R11" i="1"/>
  <c r="R12" i="1"/>
  <c r="R13" i="1"/>
  <c r="R3" i="1"/>
  <c r="AC48" i="1"/>
  <c r="Y33" i="1"/>
  <c r="Z33" i="1"/>
  <c r="AA33" i="1"/>
  <c r="AB33" i="1"/>
  <c r="AC33" i="1"/>
  <c r="AD33" i="1"/>
  <c r="AE33" i="1"/>
  <c r="AF33" i="1"/>
  <c r="AG33" i="1"/>
  <c r="AH33" i="1"/>
  <c r="X33" i="1"/>
  <c r="G15" i="1"/>
  <c r="E15" i="1"/>
  <c r="O18" i="2"/>
  <c r="N18" i="2"/>
  <c r="AC38" i="1" l="1"/>
  <c r="AC39" i="1"/>
  <c r="AC40" i="1"/>
  <c r="AC41" i="1"/>
  <c r="AC42" i="1"/>
  <c r="AC43" i="1"/>
  <c r="AC44" i="1"/>
  <c r="AC45" i="1"/>
  <c r="AC46" i="1"/>
  <c r="AC47" i="1"/>
  <c r="AC37" i="1"/>
  <c r="AB38" i="1"/>
  <c r="AB39" i="1"/>
  <c r="AB40" i="1"/>
  <c r="AB41" i="1"/>
  <c r="AB42" i="1"/>
  <c r="AB43" i="1"/>
  <c r="AB44" i="1"/>
  <c r="AB45" i="1"/>
  <c r="AB46" i="1"/>
  <c r="AB47" i="1"/>
  <c r="AB37" i="1"/>
  <c r="M32" i="1"/>
  <c r="J30" i="1"/>
  <c r="M15" i="1"/>
  <c r="M29" i="1" s="1"/>
  <c r="L15" i="1"/>
  <c r="L28" i="1" s="1"/>
  <c r="K15" i="1"/>
  <c r="K31" i="1" s="1"/>
  <c r="D15" i="1"/>
  <c r="D31" i="1" s="1"/>
  <c r="F15" i="1"/>
  <c r="F26" i="1" s="1"/>
  <c r="G23" i="1"/>
  <c r="H15" i="1"/>
  <c r="H32" i="1" s="1"/>
  <c r="I15" i="1"/>
  <c r="I28" i="1" s="1"/>
  <c r="J15" i="1"/>
  <c r="J32" i="1" s="1"/>
  <c r="C15" i="1"/>
  <c r="C23" i="1" s="1"/>
  <c r="AA22" i="1"/>
  <c r="Z22" i="1"/>
  <c r="Y22" i="1"/>
  <c r="AH32" i="1"/>
  <c r="AG32" i="1"/>
  <c r="AF32" i="1"/>
  <c r="AE32" i="1"/>
  <c r="AD32" i="1"/>
  <c r="AC32" i="1"/>
  <c r="AB32" i="1"/>
  <c r="AA32" i="1"/>
  <c r="Z32" i="1"/>
  <c r="Y32" i="1"/>
  <c r="X32" i="1"/>
  <c r="AH31" i="1"/>
  <c r="AG31" i="1"/>
  <c r="AF31" i="1"/>
  <c r="AE31" i="1"/>
  <c r="AD31" i="1"/>
  <c r="AC31" i="1"/>
  <c r="AB31" i="1"/>
  <c r="AA31" i="1"/>
  <c r="Z31" i="1"/>
  <c r="Y31" i="1"/>
  <c r="X31" i="1"/>
  <c r="AH30" i="1"/>
  <c r="AG30" i="1"/>
  <c r="AF30" i="1"/>
  <c r="AE30" i="1"/>
  <c r="AD30" i="1"/>
  <c r="AC30" i="1"/>
  <c r="AB30" i="1"/>
  <c r="AA30" i="1"/>
  <c r="Z30" i="1"/>
  <c r="Y30" i="1"/>
  <c r="X30" i="1"/>
  <c r="AH29" i="1"/>
  <c r="AG29" i="1"/>
  <c r="AF29" i="1"/>
  <c r="AE29" i="1"/>
  <c r="AD29" i="1"/>
  <c r="AC29" i="1"/>
  <c r="AB29" i="1"/>
  <c r="AA29" i="1"/>
  <c r="Z29" i="1"/>
  <c r="Y29" i="1"/>
  <c r="X29" i="1"/>
  <c r="AH28" i="1"/>
  <c r="AG28" i="1"/>
  <c r="AF28" i="1"/>
  <c r="AE28" i="1"/>
  <c r="AD28" i="1"/>
  <c r="AC28" i="1"/>
  <c r="AB28" i="1"/>
  <c r="AA28" i="1"/>
  <c r="Z28" i="1"/>
  <c r="Y28" i="1"/>
  <c r="X28" i="1"/>
  <c r="AH27" i="1"/>
  <c r="AG27" i="1"/>
  <c r="AF27" i="1"/>
  <c r="AE27" i="1"/>
  <c r="AD27" i="1"/>
  <c r="AC27" i="1"/>
  <c r="AB27" i="1"/>
  <c r="AA27" i="1"/>
  <c r="Z27" i="1"/>
  <c r="Y27" i="1"/>
  <c r="X27" i="1"/>
  <c r="AH26" i="1"/>
  <c r="AG26" i="1"/>
  <c r="AF26" i="1"/>
  <c r="AE26" i="1"/>
  <c r="AD26" i="1"/>
  <c r="AC26" i="1"/>
  <c r="AB26" i="1"/>
  <c r="AA26" i="1"/>
  <c r="Z26" i="1"/>
  <c r="Y26" i="1"/>
  <c r="X26" i="1"/>
  <c r="AH25" i="1"/>
  <c r="AG25" i="1"/>
  <c r="AF25" i="1"/>
  <c r="AE25" i="1"/>
  <c r="AD25" i="1"/>
  <c r="AC25" i="1"/>
  <c r="AB25" i="1"/>
  <c r="AA25" i="1"/>
  <c r="Z25" i="1"/>
  <c r="Y25" i="1"/>
  <c r="X25" i="1"/>
  <c r="AH24" i="1"/>
  <c r="AG24" i="1"/>
  <c r="AF24" i="1"/>
  <c r="AE24" i="1"/>
  <c r="AD24" i="1"/>
  <c r="AC24" i="1"/>
  <c r="AB24" i="1"/>
  <c r="AA24" i="1"/>
  <c r="Z24" i="1"/>
  <c r="Y24" i="1"/>
  <c r="X24" i="1"/>
  <c r="AH23" i="1"/>
  <c r="AG23" i="1"/>
  <c r="AF23" i="1"/>
  <c r="AE23" i="1"/>
  <c r="AD23" i="1"/>
  <c r="AC23" i="1"/>
  <c r="AB23" i="1"/>
  <c r="AA23" i="1"/>
  <c r="Z23" i="1"/>
  <c r="Y23" i="1"/>
  <c r="X23" i="1"/>
  <c r="AH22" i="1"/>
  <c r="AG22" i="1"/>
  <c r="AF22" i="1"/>
  <c r="AE22" i="1"/>
  <c r="AD22" i="1"/>
  <c r="AC22" i="1"/>
  <c r="AB22" i="1"/>
  <c r="X22" i="1"/>
  <c r="Y15" i="1"/>
  <c r="Z15" i="1"/>
  <c r="AA15" i="1"/>
  <c r="AB15" i="1"/>
  <c r="AC15" i="1"/>
  <c r="AD15" i="1"/>
  <c r="AE15" i="1"/>
  <c r="AF15" i="1"/>
  <c r="AG15" i="1"/>
  <c r="AH15" i="1"/>
  <c r="X15" i="1"/>
  <c r="J22" i="1" l="1"/>
  <c r="J23" i="1"/>
  <c r="J27" i="1"/>
  <c r="J28" i="1"/>
  <c r="J29" i="1"/>
  <c r="K32" i="1"/>
  <c r="K24" i="1"/>
  <c r="K25" i="1"/>
  <c r="K26" i="1"/>
  <c r="K28" i="1"/>
  <c r="K29" i="1"/>
  <c r="K22" i="1"/>
  <c r="K30" i="1"/>
  <c r="K27" i="1"/>
  <c r="K23" i="1"/>
  <c r="J25" i="1"/>
  <c r="J31" i="1"/>
  <c r="J24" i="1"/>
  <c r="J26" i="1"/>
  <c r="I29" i="1"/>
  <c r="I25" i="1"/>
  <c r="I26" i="1"/>
  <c r="I22" i="1"/>
  <c r="I30" i="1"/>
  <c r="I27" i="1"/>
  <c r="I31" i="1"/>
  <c r="I32" i="1"/>
  <c r="I23" i="1"/>
  <c r="I24" i="1"/>
  <c r="H26" i="1"/>
  <c r="H23" i="1"/>
  <c r="H24" i="1"/>
  <c r="H30" i="1"/>
  <c r="H27" i="1"/>
  <c r="H29" i="1"/>
  <c r="H22" i="1"/>
  <c r="H31" i="1"/>
  <c r="H25" i="1"/>
  <c r="H28" i="1"/>
  <c r="G28" i="1"/>
  <c r="G26" i="1"/>
  <c r="G31" i="1"/>
  <c r="G24" i="1"/>
  <c r="G22" i="1"/>
  <c r="G29" i="1"/>
  <c r="G27" i="1"/>
  <c r="G32" i="1"/>
  <c r="G30" i="1"/>
  <c r="G25" i="1"/>
  <c r="F27" i="1"/>
  <c r="F23" i="1"/>
  <c r="F25" i="1"/>
  <c r="F24" i="1"/>
  <c r="F29" i="1"/>
  <c r="F30" i="1"/>
  <c r="F31" i="1"/>
  <c r="F22" i="1"/>
  <c r="F32" i="1"/>
  <c r="F28" i="1"/>
  <c r="D27" i="1"/>
  <c r="D26" i="1"/>
  <c r="D23" i="1"/>
  <c r="D29" i="1"/>
  <c r="D24" i="1"/>
  <c r="D28" i="1"/>
  <c r="D30" i="1"/>
  <c r="D32" i="1"/>
  <c r="D22" i="1"/>
  <c r="D25" i="1"/>
  <c r="M28" i="1"/>
  <c r="M24" i="1"/>
  <c r="L26" i="1"/>
  <c r="M31" i="1"/>
  <c r="M27" i="1"/>
  <c r="M23" i="1"/>
  <c r="M26" i="1"/>
  <c r="M30" i="1"/>
  <c r="M22" i="1"/>
  <c r="M25" i="1"/>
  <c r="L27" i="1"/>
  <c r="L32" i="1"/>
  <c r="L31" i="1"/>
  <c r="L30" i="1"/>
  <c r="L25" i="1"/>
  <c r="L24" i="1"/>
  <c r="L23" i="1"/>
  <c r="L29" i="1"/>
  <c r="L22" i="1"/>
  <c r="C27" i="1"/>
  <c r="C31" i="1"/>
  <c r="C26" i="1"/>
  <c r="C29" i="1"/>
  <c r="C25" i="1"/>
  <c r="C24" i="1"/>
  <c r="C30" i="1"/>
  <c r="C32" i="1"/>
  <c r="C28" i="1"/>
  <c r="C22" i="1"/>
  <c r="E27" i="1"/>
  <c r="E25" i="1"/>
  <c r="E32" i="1"/>
  <c r="E29" i="1"/>
  <c r="E30" i="1"/>
  <c r="E31" i="1"/>
  <c r="E24" i="1"/>
  <c r="E22" i="1"/>
  <c r="E26" i="1"/>
  <c r="E23" i="1"/>
  <c r="E28" i="1"/>
  <c r="I33" i="1" l="1"/>
  <c r="C33" i="1"/>
  <c r="J33" i="1"/>
  <c r="D33" i="1"/>
  <c r="E33" i="1"/>
  <c r="G33" i="1"/>
  <c r="M33" i="1"/>
  <c r="L33" i="1"/>
  <c r="F33" i="1"/>
  <c r="H33" i="1"/>
  <c r="K33" i="1"/>
  <c r="F38" i="1"/>
  <c r="G38" i="1" s="1"/>
  <c r="Q4" i="1" s="1"/>
  <c r="F39" i="1"/>
  <c r="G39" i="1" s="1"/>
  <c r="Q5" i="1" s="1"/>
  <c r="F42" i="1"/>
  <c r="G42" i="1" s="1"/>
  <c r="Q8" i="1" s="1"/>
  <c r="F41" i="1"/>
  <c r="G41" i="1" s="1"/>
  <c r="Q7" i="1" s="1"/>
  <c r="F43" i="1"/>
  <c r="G43" i="1" s="1"/>
  <c r="Q9" i="1" s="1"/>
  <c r="F37" i="1"/>
  <c r="G37" i="1" s="1"/>
  <c r="F46" i="1"/>
  <c r="G46" i="1" s="1"/>
  <c r="Q12" i="1" s="1"/>
  <c r="F40" i="1"/>
  <c r="G40" i="1" s="1"/>
  <c r="Q6" i="1" s="1"/>
  <c r="F44" i="1"/>
  <c r="G44" i="1" s="1"/>
  <c r="Q10" i="1" s="1"/>
  <c r="F45" i="1"/>
  <c r="G45" i="1" s="1"/>
  <c r="Q11" i="1" s="1"/>
  <c r="F47" i="1"/>
  <c r="G47" i="1" s="1"/>
  <c r="Q13" i="1" s="1"/>
  <c r="G48" i="1" l="1"/>
  <c r="Q3" i="1"/>
  <c r="Q14" i="1" s="1"/>
</calcChain>
</file>

<file path=xl/sharedStrings.xml><?xml version="1.0" encoding="utf-8"?>
<sst xmlns="http://schemas.openxmlformats.org/spreadsheetml/2006/main" count="282" uniqueCount="72">
  <si>
    <t>Rec 1</t>
  </si>
  <si>
    <t>Rec 2</t>
  </si>
  <si>
    <t>Rec 3</t>
  </si>
  <si>
    <t>Rec 4</t>
  </si>
  <si>
    <t>Rec 5</t>
  </si>
  <si>
    <t>Rec 6</t>
  </si>
  <si>
    <t>Rec 7</t>
  </si>
  <si>
    <t>Rec 8</t>
  </si>
  <si>
    <t>Rec 9</t>
  </si>
  <si>
    <t>F 1.1 Sistem memungkinkan pengguna mendaftarkan akun baru dengan memasukkan beberapa data pengguna.</t>
  </si>
  <si>
    <t>F 2.1 Sistem dapat menampilkan daftar kos yang tersedia di sekitar lokasi pengguna</t>
  </si>
  <si>
    <t>F 2.2 Sistem dapat menampilkan Peta persebaran kos dilokasi sekitar pengguna</t>
  </si>
  <si>
    <t>F 2.3 Sistem dapat memberikan informasi lengkap fasilitas, gambar, dan ketersediaan kamar</t>
  </si>
  <si>
    <t>F 2.4 Sistem dapat membuat pengguna dapat memberikan review dan rating terhadap kos yang ditempati</t>
  </si>
  <si>
    <t>F 2.5 Sistem memungkinkan pengguna untuk bertransaksi menggunakan sistem</t>
  </si>
  <si>
    <t>F 3.1 Sistem memungkinkan pengguna yang memiliki akun sebagai pemilik kos untuk mengiklankan kosnya dengan menginputkan data</t>
  </si>
  <si>
    <t>F 3.2 Sistem memungkinkan pengguna untuk mengupload gambar kamar kosnya</t>
  </si>
  <si>
    <t>F 4.1 Sistem dapat memberikan media untuk berdiskusi antar pencari kos dan pemilik kos dengan chatting atau telfon</t>
  </si>
  <si>
    <t>Cost</t>
  </si>
  <si>
    <t>Value</t>
  </si>
  <si>
    <t>Hasil Kuisioner pengukuran Value dari tiap tiap kebutuhan yang dilakukan kepada stake holder</t>
  </si>
  <si>
    <t>Timestamp</t>
  </si>
  <si>
    <t>Siapa nama kamu</t>
  </si>
  <si>
    <t>Berapa NRP Kamu</t>
  </si>
  <si>
    <t>Sistem memungkinkan pengguna mendaftarkan akun baru dengan memasukkan beberapa data pengguna</t>
  </si>
  <si>
    <t>Sistem dapat menampilkan daftar kos yang tersedia di sekitar lokasi pengguna</t>
  </si>
  <si>
    <t>Sistem dapat menampilkan peta persebaran kos dilokasi sekitar pengguna</t>
  </si>
  <si>
    <t>Sistem dapat memberikan informasi lengkap fasilitas, gambar, dan ketersediaan kamar</t>
  </si>
  <si>
    <t>Sistem memungkinkan pengguna memberikan review dan rating terdahap kos yang ditempati</t>
  </si>
  <si>
    <t>Sistem memungkinkan pengguna untuk bertransaksi menggunakan sistem</t>
  </si>
  <si>
    <t>Sistem memungkinkan pengguna yang memiliki akun sebagi pemilik kos untuk mengiklankan kosnya dengan menginputkan data</t>
  </si>
  <si>
    <t>Sistem memungkinkan pengguna untuk mengupload gambar kamar kosnya</t>
  </si>
  <si>
    <t>Sistem dapat memberikan media untuk berdiskusi antar pencari kos dan pemilik kos dengan chatting atau telfon</t>
  </si>
  <si>
    <t>Paksi</t>
  </si>
  <si>
    <t>Perlu</t>
  </si>
  <si>
    <t>Sangat perlu</t>
  </si>
  <si>
    <t>Agak perlu</t>
  </si>
  <si>
    <t>I Dewa Putu Wiprah A</t>
  </si>
  <si>
    <t>Mhd Fadly Hasan</t>
  </si>
  <si>
    <t>Tidak perlu</t>
  </si>
  <si>
    <t>Mohammad Rizaldi HP</t>
  </si>
  <si>
    <t>Wildan Ghiffarie Budhi</t>
  </si>
  <si>
    <t>Hisam Widi Prayoga</t>
  </si>
  <si>
    <t>Satria Ade Veda Karuniawan</t>
  </si>
  <si>
    <t>Zaky</t>
  </si>
  <si>
    <t>Muhammad Rafi Fadhilah</t>
  </si>
  <si>
    <t>Indikator</t>
  </si>
  <si>
    <t>Sangat Perlu</t>
  </si>
  <si>
    <t>tidak perlu</t>
  </si>
  <si>
    <t>sangat tidak perlu</t>
  </si>
  <si>
    <t>Sum</t>
  </si>
  <si>
    <t>Tingkat Value Kebutuhan berdasarkan Kuisioner (value tinggi ke value rendah)</t>
  </si>
  <si>
    <t>No</t>
  </si>
  <si>
    <t>Kebutuhan</t>
  </si>
  <si>
    <t>Normalize</t>
  </si>
  <si>
    <t>sum</t>
  </si>
  <si>
    <t>Value (%)</t>
  </si>
  <si>
    <t>Muhammad Akmal Fakhri B</t>
  </si>
  <si>
    <t>Ammar Dwi Anwari</t>
  </si>
  <si>
    <t>M. Harits F</t>
  </si>
  <si>
    <t>cost</t>
  </si>
  <si>
    <t>Rec 10</t>
  </si>
  <si>
    <t>Rec 11</t>
  </si>
  <si>
    <t>F 5.1 Sistem dapat memberikan pengelolaan database sistem, seperti data pengguna, kos, komentar, dan rating</t>
  </si>
  <si>
    <t>F 5.2 Sistem memiliki informasi berupa log dari aktivitas pengguna yang digunakan admin untuk kebutuhan maintenance</t>
  </si>
  <si>
    <t>Sistem dapat memberikan pengelolaan database sistem, seperti data pengguna, kos, komentar, dan rating</t>
  </si>
  <si>
    <t>Sistem memiliki informasi berupa log dari aktivitas pengguna yang digunakan admin untuk kebutuhan maintenance</t>
  </si>
  <si>
    <t>Sum/11</t>
  </si>
  <si>
    <t xml:space="preserve">sum </t>
  </si>
  <si>
    <t>sum/11</t>
  </si>
  <si>
    <t>High Margin</t>
  </si>
  <si>
    <t>Low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</si>
</sst>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22"/>
      <color theme="1"/>
      <name val="Calibri"/>
      <family val="2"/>
      <scheme val="minor"/>
    </font>
    <font>
      <sz val="10"/>
      <color theme="1"/>
      <name val="Arial"/>
      <family val="2"/>
    </font>
    <font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4" fillId="0" borderId="0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22" fontId="4" fillId="0" borderId="1" xfId="0" applyNumberFormat="1" applyFont="1" applyBorder="1" applyAlignment="1">
      <alignment horizontal="right" wrapText="1"/>
    </xf>
    <xf numFmtId="0" fontId="0" fillId="0" borderId="1" xfId="0" applyBorder="1"/>
    <xf numFmtId="0" fontId="0" fillId="0" borderId="1" xfId="0" applyBorder="1" applyAlignment="1">
      <alignment horizontal="left" vertical="top"/>
    </xf>
    <xf numFmtId="2" fontId="0" fillId="0" borderId="1" xfId="0" applyNumberFormat="1" applyBorder="1"/>
    <xf numFmtId="12" fontId="0" fillId="0" borderId="1" xfId="0" applyNumberFormat="1" applyBorder="1"/>
    <xf numFmtId="12" fontId="0" fillId="0" borderId="1" xfId="0" applyNumberFormat="1" applyBorder="1" applyAlignment="1">
      <alignment horizontal="right" vertical="center"/>
    </xf>
    <xf numFmtId="12" fontId="0" fillId="0" borderId="1" xfId="0" applyNumberFormat="1" applyFill="1" applyBorder="1" applyAlignment="1">
      <alignment horizontal="right" vertical="center"/>
    </xf>
    <xf numFmtId="12" fontId="0" fillId="0" borderId="1" xfId="0" applyNumberFormat="1" applyFill="1" applyBorder="1" applyAlignment="1">
      <alignment horizontal="right" vertical="top"/>
    </xf>
    <xf numFmtId="0" fontId="0" fillId="0" borderId="1" xfId="0" applyFill="1" applyBorder="1"/>
    <xf numFmtId="2" fontId="0" fillId="0" borderId="1" xfId="0" applyNumberFormat="1" applyBorder="1" applyAlignment="1">
      <alignment horizontal="right" vertical="center"/>
    </xf>
    <xf numFmtId="2" fontId="0" fillId="0" borderId="0" xfId="0" applyNumberFormat="1"/>
    <xf numFmtId="0" fontId="0" fillId="0" borderId="0" xfId="0" applyBorder="1"/>
    <xf numFmtId="0" fontId="2" fillId="0" borderId="1" xfId="0" applyFont="1" applyBorder="1" applyAlignment="1">
      <alignment vertical="top" wrapText="1"/>
    </xf>
    <xf numFmtId="1" fontId="0" fillId="0" borderId="1" xfId="0" applyNumberFormat="1" applyBorder="1"/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left" vertical="top" wrapText="1"/>
    </xf>
    <xf numFmtId="0" fontId="0" fillId="0" borderId="1" xfId="0" applyBorder="1" applyAlignment="1">
      <alignment vertical="center" wrapText="1"/>
    </xf>
    <xf numFmtId="0" fontId="0" fillId="0" borderId="0" xfId="0" applyFill="1" applyBorder="1"/>
    <xf numFmtId="1" fontId="0" fillId="0" borderId="0" xfId="0" applyNumberFormat="1" applyFill="1" applyBorder="1"/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right" vertical="top"/>
    </xf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horizontal="right" vertical="top"/>
    </xf>
    <xf numFmtId="0" fontId="0" fillId="0" borderId="0" xfId="0" applyBorder="1" applyAlignment="1">
      <alignment horizontal="left" vertical="top" wrapText="1"/>
    </xf>
    <xf numFmtId="0" fontId="0" fillId="0" borderId="2" xfId="0" applyBorder="1"/>
    <xf numFmtId="12" fontId="0" fillId="0" borderId="4" xfId="0" applyNumberFormat="1" applyBorder="1"/>
    <xf numFmtId="12" fontId="0" fillId="0" borderId="6" xfId="0" applyNumberFormat="1" applyBorder="1"/>
    <xf numFmtId="12" fontId="0" fillId="0" borderId="5" xfId="0" applyNumberFormat="1" applyBorder="1"/>
    <xf numFmtId="0" fontId="4" fillId="0" borderId="0" xfId="0" applyFont="1"/>
    <xf numFmtId="49" fontId="0" fillId="0" borderId="0" xfId="0" applyNumberFormat="1"/>
    <xf numFmtId="1" fontId="0" fillId="0" borderId="0" xfId="0" applyNumberFormat="1"/>
    <xf numFmtId="1" fontId="0" fillId="0" borderId="0" xfId="0" applyNumberFormat="1" applyBorder="1"/>
    <xf numFmtId="12" fontId="0" fillId="0" borderId="7" xfId="0" applyNumberFormat="1" applyFill="1" applyBorder="1"/>
    <xf numFmtId="0" fontId="5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left" vertical="top" wrapText="1"/>
    </xf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Skala</a:t>
            </a:r>
            <a:r>
              <a:rPr lang="en-US" baseline="0"/>
              <a:t> Prioritas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Requirements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Rec. 1</a:t>
                    </a:r>
                  </a:p>
                </c:rich>
              </c:tx>
              <c:dLblPos val="t"/>
              <c:showLegendKey val="0"/>
              <c:showVal val="1"/>
              <c:showCatName val="1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7FA8-49E9-961E-3C1F7283AA09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Rec.</a:t>
                    </a:r>
                    <a:r>
                      <a:rPr lang="en-US" baseline="0"/>
                      <a:t> 2</a:t>
                    </a:r>
                  </a:p>
                </c:rich>
              </c:tx>
              <c:dLblPos val="t"/>
              <c:showLegendKey val="0"/>
              <c:showVal val="1"/>
              <c:showCatName val="1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7FA8-49E9-961E-3C1F7283AA09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Rec. 3</a:t>
                    </a:r>
                  </a:p>
                </c:rich>
              </c:tx>
              <c:dLblPos val="t"/>
              <c:showLegendKey val="0"/>
              <c:showVal val="1"/>
              <c:showCatName val="1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7FA8-49E9-961E-3C1F7283AA09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Rec.</a:t>
                    </a:r>
                    <a:r>
                      <a:rPr lang="en-US" baseline="0"/>
                      <a:t> 4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1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7FA8-49E9-961E-3C1F7283AA09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Rec. 5</a:t>
                    </a:r>
                  </a:p>
                </c:rich>
              </c:tx>
              <c:dLblPos val="t"/>
              <c:showLegendKey val="0"/>
              <c:showVal val="1"/>
              <c:showCatName val="1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7FA8-49E9-961E-3C1F7283AA09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Rec.</a:t>
                    </a:r>
                    <a:r>
                      <a:rPr lang="en-US" baseline="0"/>
                      <a:t> 6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1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7FA8-49E9-961E-3C1F7283AA09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Rec.</a:t>
                    </a:r>
                    <a:r>
                      <a:rPr lang="en-US" baseline="0"/>
                      <a:t> </a:t>
                    </a:r>
                    <a:r>
                      <a:rPr lang="en-US"/>
                      <a:t>7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7FA8-49E9-961E-3C1F7283AA09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/>
                      <a:t>Rec.</a:t>
                    </a:r>
                    <a:r>
                      <a:rPr lang="en-US" baseline="0"/>
                      <a:t> 8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1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7FA8-49E9-961E-3C1F7283AA09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/>
                      <a:t>Rec. 9</a:t>
                    </a:r>
                  </a:p>
                </c:rich>
              </c:tx>
              <c:dLblPos val="t"/>
              <c:showLegendKey val="0"/>
              <c:showVal val="1"/>
              <c:showCatName val="1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7FA8-49E9-961E-3C1F7283AA09}"/>
                </c:ext>
              </c:extLst>
            </c:dLbl>
            <c:dLbl>
              <c:idx val="9"/>
              <c:layout>
                <c:manualLayout>
                  <c:x val="-2.9377195703080412E-2"/>
                  <c:y val="-2.199524645057431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Rec. 10</a:t>
                    </a:r>
                  </a:p>
                </c:rich>
              </c:tx>
              <c:dLblPos val="r"/>
              <c:showLegendKey val="0"/>
              <c:showVal val="1"/>
              <c:showCatName val="1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7FA8-49E9-961E-3C1F7283AA09}"/>
                </c:ext>
              </c:extLst>
            </c:dLbl>
            <c:dLbl>
              <c:idx val="10"/>
              <c:layout>
                <c:manualLayout>
                  <c:x val="-3.1917668124415585E-2"/>
                  <c:y val="3.361547992440006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Rec. 11</a:t>
                    </a:r>
                  </a:p>
                </c:rich>
              </c:tx>
              <c:dLblPos val="r"/>
              <c:showLegendKey val="0"/>
              <c:showVal val="1"/>
              <c:showCatName val="1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7FA8-49E9-961E-3C1F7283A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t"/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AHP!$R$3:$R$13</c:f>
              <c:numCache>
                <c:formatCode>0</c:formatCode>
                <c:ptCount val="11"/>
                <c:pt idx="0">
                  <c:v>4.8011276010756783</c:v>
                </c:pt>
                <c:pt idx="1">
                  <c:v>7.0087426775242809</c:v>
                </c:pt>
                <c:pt idx="2">
                  <c:v>12.474047732065484</c:v>
                </c:pt>
                <c:pt idx="3">
                  <c:v>7.0087426775242809</c:v>
                </c:pt>
                <c:pt idx="4">
                  <c:v>9.4425662069360463</c:v>
                </c:pt>
                <c:pt idx="5">
                  <c:v>15.757044815196258</c:v>
                </c:pt>
                <c:pt idx="6">
                  <c:v>5.9233846543672142</c:v>
                </c:pt>
                <c:pt idx="7">
                  <c:v>7.0087426775242809</c:v>
                </c:pt>
                <c:pt idx="8">
                  <c:v>18.728831649052058</c:v>
                </c:pt>
                <c:pt idx="9">
                  <c:v>5.9233846543672142</c:v>
                </c:pt>
                <c:pt idx="10">
                  <c:v>5.9233846543672142</c:v>
                </c:pt>
              </c:numCache>
            </c:numRef>
          </c:xVal>
          <c:yVal>
            <c:numRef>
              <c:f>AHP!$Q$3:$Q$13</c:f>
              <c:numCache>
                <c:formatCode>0</c:formatCode>
                <c:ptCount val="11"/>
                <c:pt idx="0">
                  <c:v>13.657176722466643</c:v>
                </c:pt>
                <c:pt idx="1">
                  <c:v>16.345001097667836</c:v>
                </c:pt>
                <c:pt idx="2">
                  <c:v>5.8510333544156516</c:v>
                </c:pt>
                <c:pt idx="3">
                  <c:v>11.517025908610576</c:v>
                </c:pt>
                <c:pt idx="4">
                  <c:v>3.4205672017709716</c:v>
                </c:pt>
                <c:pt idx="5">
                  <c:v>1.5743654502183742</c:v>
                </c:pt>
                <c:pt idx="6">
                  <c:v>19.694858055510657</c:v>
                </c:pt>
                <c:pt idx="7">
                  <c:v>13.657176722466643</c:v>
                </c:pt>
                <c:pt idx="8">
                  <c:v>3.1416271320988591</c:v>
                </c:pt>
                <c:pt idx="9">
                  <c:v>5.8510333544156516</c:v>
                </c:pt>
                <c:pt idx="10">
                  <c:v>5.2901350003581395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2C-42CC-B2F9-DBF5D260899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1947264"/>
        <c:axId val="141949184"/>
      </c:scatterChart>
      <c:scatterChart>
        <c:scatterStyle val="smoothMarker"/>
        <c:varyColors val="0"/>
        <c:ser>
          <c:idx val="1"/>
          <c:order val="1"/>
          <c:tx>
            <c:v>High margin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AHP!$R$2:$R$13</c:f>
              <c:numCache>
                <c:formatCode>0</c:formatCode>
                <c:ptCount val="12"/>
                <c:pt idx="0" formatCode="General">
                  <c:v>0</c:v>
                </c:pt>
                <c:pt idx="1">
                  <c:v>4.8011276010756783</c:v>
                </c:pt>
                <c:pt idx="2">
                  <c:v>7.0087426775242809</c:v>
                </c:pt>
                <c:pt idx="3">
                  <c:v>12.474047732065484</c:v>
                </c:pt>
                <c:pt idx="4">
                  <c:v>7.0087426775242809</c:v>
                </c:pt>
                <c:pt idx="5">
                  <c:v>9.4425662069360463</c:v>
                </c:pt>
                <c:pt idx="6">
                  <c:v>15.757044815196258</c:v>
                </c:pt>
                <c:pt idx="7">
                  <c:v>5.9233846543672142</c:v>
                </c:pt>
                <c:pt idx="8">
                  <c:v>7.0087426775242809</c:v>
                </c:pt>
                <c:pt idx="9">
                  <c:v>18.728831649052058</c:v>
                </c:pt>
                <c:pt idx="10">
                  <c:v>5.9233846543672142</c:v>
                </c:pt>
                <c:pt idx="11">
                  <c:v>5.9233846543672142</c:v>
                </c:pt>
              </c:numCache>
            </c:numRef>
          </c:xVal>
          <c:yVal>
            <c:numRef>
              <c:f>AHP!$S$2:$S$13</c:f>
              <c:numCache>
                <c:formatCode>0</c:formatCode>
                <c:ptCount val="12"/>
                <c:pt idx="0" formatCode="General">
                  <c:v>0</c:v>
                </c:pt>
                <c:pt idx="1">
                  <c:v>9.6022552021513565</c:v>
                </c:pt>
                <c:pt idx="2">
                  <c:v>14.017485355048562</c:v>
                </c:pt>
                <c:pt idx="3">
                  <c:v>24.948095464130969</c:v>
                </c:pt>
                <c:pt idx="4">
                  <c:v>14.017485355048562</c:v>
                </c:pt>
                <c:pt idx="5">
                  <c:v>18.885132413872093</c:v>
                </c:pt>
                <c:pt idx="6">
                  <c:v>31.514089630392515</c:v>
                </c:pt>
                <c:pt idx="7">
                  <c:v>11.846769308734428</c:v>
                </c:pt>
                <c:pt idx="8">
                  <c:v>14.017485355048562</c:v>
                </c:pt>
                <c:pt idx="9">
                  <c:v>37.457663298104116</c:v>
                </c:pt>
                <c:pt idx="10">
                  <c:v>11.846769308734428</c:v>
                </c:pt>
                <c:pt idx="11">
                  <c:v>11.846769308734428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FA8-49E9-961E-3C1F7283AA09}"/>
            </c:ext>
          </c:extLst>
        </c:ser>
        <c:ser>
          <c:idx val="2"/>
          <c:order val="2"/>
          <c:tx>
            <c:v>Low Margin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AHP!$R$2:$R$13</c:f>
              <c:numCache>
                <c:formatCode>0</c:formatCode>
                <c:ptCount val="12"/>
                <c:pt idx="0" formatCode="General">
                  <c:v>0</c:v>
                </c:pt>
                <c:pt idx="1">
                  <c:v>4.8011276010756783</c:v>
                </c:pt>
                <c:pt idx="2">
                  <c:v>7.0087426775242809</c:v>
                </c:pt>
                <c:pt idx="3">
                  <c:v>12.474047732065484</c:v>
                </c:pt>
                <c:pt idx="4">
                  <c:v>7.0087426775242809</c:v>
                </c:pt>
                <c:pt idx="5">
                  <c:v>9.4425662069360463</c:v>
                </c:pt>
                <c:pt idx="6">
                  <c:v>15.757044815196258</c:v>
                </c:pt>
                <c:pt idx="7">
                  <c:v>5.9233846543672142</c:v>
                </c:pt>
                <c:pt idx="8">
                  <c:v>7.0087426775242809</c:v>
                </c:pt>
                <c:pt idx="9">
                  <c:v>18.728831649052058</c:v>
                </c:pt>
                <c:pt idx="10">
                  <c:v>5.9233846543672142</c:v>
                </c:pt>
                <c:pt idx="11">
                  <c:v>5.9233846543672142</c:v>
                </c:pt>
              </c:numCache>
            </c:numRef>
          </c:xVal>
          <c:yVal>
            <c:numRef>
              <c:f>AHP!$T$2:$T$13</c:f>
              <c:numCache>
                <c:formatCode>0</c:formatCode>
                <c:ptCount val="12"/>
                <c:pt idx="0" formatCode="General">
                  <c:v>0</c:v>
                </c:pt>
                <c:pt idx="1">
                  <c:v>2.4005638005378391</c:v>
                </c:pt>
                <c:pt idx="2">
                  <c:v>3.5043713387621405</c:v>
                </c:pt>
                <c:pt idx="3">
                  <c:v>6.2370238660327422</c:v>
                </c:pt>
                <c:pt idx="4">
                  <c:v>3.5043713387621405</c:v>
                </c:pt>
                <c:pt idx="5">
                  <c:v>4.7212831034680232</c:v>
                </c:pt>
                <c:pt idx="6">
                  <c:v>7.8785224075981288</c:v>
                </c:pt>
                <c:pt idx="7">
                  <c:v>2.9616923271836071</c:v>
                </c:pt>
                <c:pt idx="8">
                  <c:v>3.5043713387621405</c:v>
                </c:pt>
                <c:pt idx="9">
                  <c:v>9.3644158245260289</c:v>
                </c:pt>
                <c:pt idx="10">
                  <c:v>2.9616923271836071</c:v>
                </c:pt>
                <c:pt idx="11">
                  <c:v>2.9616923271836071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FA8-49E9-961E-3C1F7283A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69728"/>
        <c:axId val="152568192"/>
      </c:scatterChart>
      <c:valAx>
        <c:axId val="14194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949184"/>
        <c:crosses val="autoZero"/>
        <c:crossBetween val="midCat"/>
      </c:valAx>
      <c:valAx>
        <c:axId val="14194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947264"/>
        <c:crosses val="autoZero"/>
        <c:crossBetween val="midCat"/>
      </c:valAx>
      <c:valAx>
        <c:axId val="1525681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2569728"/>
        <c:crosses val="max"/>
        <c:crossBetween val="midCat"/>
      </c:valAx>
      <c:valAx>
        <c:axId val="152569728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2568192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16</xdr:row>
      <xdr:rowOff>66674</xdr:rowOff>
    </xdr:from>
    <xdr:to>
      <xdr:col>6</xdr:col>
      <xdr:colOff>352425</xdr:colOff>
      <xdr:row>19</xdr:row>
      <xdr:rowOff>114299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xmlns="" id="{0BFEA97E-DFC9-448A-9C26-C2C567558963}"/>
            </a:ext>
          </a:extLst>
        </xdr:cNvPr>
        <xdr:cNvSpPr/>
      </xdr:nvSpPr>
      <xdr:spPr>
        <a:xfrm>
          <a:off x="3324225" y="7591424"/>
          <a:ext cx="685800" cy="6191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231321</xdr:colOff>
      <xdr:row>15</xdr:row>
      <xdr:rowOff>149679</xdr:rowOff>
    </xdr:from>
    <xdr:to>
      <xdr:col>28</xdr:col>
      <xdr:colOff>334736</xdr:colOff>
      <xdr:row>19</xdr:row>
      <xdr:rowOff>6804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xmlns="" id="{F5051AA4-67B5-43B7-9F49-10C9EF7AE1C4}"/>
            </a:ext>
          </a:extLst>
        </xdr:cNvPr>
        <xdr:cNvSpPr/>
      </xdr:nvSpPr>
      <xdr:spPr>
        <a:xfrm>
          <a:off x="19458214" y="4150179"/>
          <a:ext cx="715736" cy="6191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27217</xdr:colOff>
      <xdr:row>15</xdr:row>
      <xdr:rowOff>166006</xdr:rowOff>
    </xdr:from>
    <xdr:to>
      <xdr:col>19</xdr:col>
      <xdr:colOff>775607</xdr:colOff>
      <xdr:row>44</xdr:row>
      <xdr:rowOff>122463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CF0E3767-227B-4F9C-9F27-1124FD5A6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48"/>
  <sheetViews>
    <sheetView tabSelected="1" zoomScale="70" zoomScaleNormal="70" workbookViewId="0">
      <selection activeCell="P12" sqref="P12"/>
    </sheetView>
  </sheetViews>
  <sheetFormatPr defaultRowHeight="15" x14ac:dyDescent="0.25"/>
  <cols>
    <col min="6" max="6" width="9.5703125" bestFit="1" customWidth="1"/>
    <col min="16" max="16" width="73.85546875" customWidth="1"/>
    <col min="17" max="17" width="12.140625" customWidth="1"/>
    <col min="18" max="18" width="10.7109375" customWidth="1"/>
    <col min="19" max="19" width="13" customWidth="1"/>
    <col min="20" max="20" width="12.140625" customWidth="1"/>
    <col min="21" max="21" width="10.7109375" customWidth="1"/>
    <col min="22" max="22" width="10.5703125" bestFit="1" customWidth="1"/>
    <col min="23" max="23" width="10.5703125" customWidth="1"/>
  </cols>
  <sheetData>
    <row r="1" spans="2:48" x14ac:dyDescent="0.25">
      <c r="R1" t="s">
        <v>60</v>
      </c>
      <c r="S1" s="4" t="s">
        <v>70</v>
      </c>
      <c r="T1" s="4" t="s">
        <v>71</v>
      </c>
    </row>
    <row r="2" spans="2:48" x14ac:dyDescent="0.25">
      <c r="O2" s="4" t="s">
        <v>52</v>
      </c>
      <c r="P2" s="4" t="s">
        <v>53</v>
      </c>
      <c r="Q2" s="4" t="s">
        <v>56</v>
      </c>
      <c r="R2" s="11">
        <v>0</v>
      </c>
      <c r="S2" s="11">
        <v>0</v>
      </c>
      <c r="T2" s="11">
        <v>0</v>
      </c>
      <c r="U2" s="20"/>
    </row>
    <row r="3" spans="2:48" ht="30" x14ac:dyDescent="0.25">
      <c r="B3" s="4" t="s">
        <v>19</v>
      </c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4" t="s">
        <v>61</v>
      </c>
      <c r="M3" s="4" t="s">
        <v>62</v>
      </c>
      <c r="O3" s="4">
        <v>1</v>
      </c>
      <c r="P3" s="15" t="s">
        <v>9</v>
      </c>
      <c r="Q3" s="16">
        <f>G37*100</f>
        <v>13.657176722466643</v>
      </c>
      <c r="R3" s="16">
        <f>AC37*100</f>
        <v>4.8011276010756783</v>
      </c>
      <c r="S3" s="16">
        <f>R3*2</f>
        <v>9.6022552021513565</v>
      </c>
      <c r="T3" s="16">
        <f>R3/2</f>
        <v>2.4005638005378391</v>
      </c>
      <c r="U3" s="34"/>
      <c r="W3" s="4" t="s">
        <v>18</v>
      </c>
      <c r="X3" s="4" t="s">
        <v>0</v>
      </c>
      <c r="Y3" s="4" t="s">
        <v>1</v>
      </c>
      <c r="Z3" s="4" t="s">
        <v>2</v>
      </c>
      <c r="AA3" s="4" t="s">
        <v>3</v>
      </c>
      <c r="AB3" s="4" t="s">
        <v>4</v>
      </c>
      <c r="AC3" s="4" t="s">
        <v>5</v>
      </c>
      <c r="AD3" s="4" t="s">
        <v>6</v>
      </c>
      <c r="AE3" s="4" t="s">
        <v>7</v>
      </c>
      <c r="AF3" s="4" t="s">
        <v>8</v>
      </c>
      <c r="AG3" s="4" t="s">
        <v>61</v>
      </c>
      <c r="AH3" s="4" t="s">
        <v>62</v>
      </c>
    </row>
    <row r="4" spans="2:48" ht="30" x14ac:dyDescent="0.25">
      <c r="B4" s="4" t="s">
        <v>0</v>
      </c>
      <c r="C4" s="8">
        <v>1</v>
      </c>
      <c r="D4" s="8">
        <v>1</v>
      </c>
      <c r="E4" s="8">
        <v>3</v>
      </c>
      <c r="F4" s="8">
        <v>1</v>
      </c>
      <c r="G4" s="8">
        <v>4</v>
      </c>
      <c r="H4" s="8">
        <v>7</v>
      </c>
      <c r="I4" s="8">
        <v>0.5</v>
      </c>
      <c r="J4" s="8">
        <v>1</v>
      </c>
      <c r="K4" s="8">
        <v>5</v>
      </c>
      <c r="L4" s="8">
        <v>3</v>
      </c>
      <c r="M4" s="8">
        <v>3</v>
      </c>
      <c r="O4" s="4">
        <v>2</v>
      </c>
      <c r="P4" s="15" t="s">
        <v>10</v>
      </c>
      <c r="Q4" s="16">
        <f t="shared" ref="Q4:Q13" si="0">G38*100</f>
        <v>16.345001097667836</v>
      </c>
      <c r="R4" s="16">
        <f t="shared" ref="R4:R13" si="1">AC38*100</f>
        <v>7.0087426775242809</v>
      </c>
      <c r="S4" s="16">
        <f t="shared" ref="S4:S13" si="2">R4*2</f>
        <v>14.017485355048562</v>
      </c>
      <c r="T4" s="16">
        <f t="shared" ref="T4:T13" si="3">R4/2</f>
        <v>3.5043713387621405</v>
      </c>
      <c r="U4" s="34"/>
      <c r="W4" s="4" t="s">
        <v>0</v>
      </c>
      <c r="X4" s="7">
        <v>1</v>
      </c>
      <c r="Y4" s="7">
        <v>0.5</v>
      </c>
      <c r="Z4" s="7">
        <v>0.33333333333333331</v>
      </c>
      <c r="AA4" s="7">
        <v>0.5</v>
      </c>
      <c r="AB4" s="7">
        <v>0.5</v>
      </c>
      <c r="AC4" s="7">
        <v>0.33333333333333331</v>
      </c>
      <c r="AD4" s="7">
        <v>1</v>
      </c>
      <c r="AE4" s="7">
        <v>0.5</v>
      </c>
      <c r="AF4" s="7">
        <v>0.33333333333333331</v>
      </c>
      <c r="AG4" s="7">
        <v>1</v>
      </c>
      <c r="AH4" s="7">
        <v>1</v>
      </c>
    </row>
    <row r="5" spans="2:48" x14ac:dyDescent="0.25">
      <c r="B5" s="4" t="s">
        <v>1</v>
      </c>
      <c r="C5" s="8">
        <v>1</v>
      </c>
      <c r="D5" s="8">
        <v>1</v>
      </c>
      <c r="E5" s="9">
        <v>3</v>
      </c>
      <c r="F5" s="10">
        <v>2</v>
      </c>
      <c r="G5" s="9">
        <v>5</v>
      </c>
      <c r="H5" s="9">
        <v>7</v>
      </c>
      <c r="I5" s="9">
        <v>1</v>
      </c>
      <c r="J5" s="9">
        <v>1</v>
      </c>
      <c r="K5" s="9">
        <v>5</v>
      </c>
      <c r="L5" s="9">
        <v>3</v>
      </c>
      <c r="M5" s="9">
        <v>4</v>
      </c>
      <c r="O5" s="4">
        <v>3</v>
      </c>
      <c r="P5" s="15" t="s">
        <v>11</v>
      </c>
      <c r="Q5" s="16">
        <f t="shared" si="0"/>
        <v>5.8510333544156516</v>
      </c>
      <c r="R5" s="16">
        <f t="shared" si="1"/>
        <v>12.474047732065484</v>
      </c>
      <c r="S5" s="16">
        <f t="shared" si="2"/>
        <v>24.948095464130969</v>
      </c>
      <c r="T5" s="16">
        <f t="shared" si="3"/>
        <v>6.2370238660327422</v>
      </c>
      <c r="U5" s="34"/>
      <c r="W5" s="4" t="s">
        <v>1</v>
      </c>
      <c r="X5" s="7">
        <v>2</v>
      </c>
      <c r="Y5" s="7">
        <v>1</v>
      </c>
      <c r="Z5" s="7">
        <v>0.5</v>
      </c>
      <c r="AA5" s="7">
        <v>1</v>
      </c>
      <c r="AB5" s="7">
        <v>1</v>
      </c>
      <c r="AC5" s="7">
        <v>0.5</v>
      </c>
      <c r="AD5" s="7">
        <v>1</v>
      </c>
      <c r="AE5" s="7">
        <v>1</v>
      </c>
      <c r="AF5" s="7">
        <v>0.33333333333333331</v>
      </c>
      <c r="AG5" s="7">
        <v>1</v>
      </c>
      <c r="AH5" s="7">
        <v>1</v>
      </c>
      <c r="AI5" s="35"/>
      <c r="AJ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</row>
    <row r="6" spans="2:48" ht="30" x14ac:dyDescent="0.25">
      <c r="B6" s="4" t="s">
        <v>2</v>
      </c>
      <c r="C6" s="8">
        <v>0.33333333333333331</v>
      </c>
      <c r="D6" s="8">
        <v>0.33333333333333331</v>
      </c>
      <c r="E6" s="8">
        <v>1</v>
      </c>
      <c r="F6" s="8">
        <v>0.5</v>
      </c>
      <c r="G6" s="8">
        <v>2</v>
      </c>
      <c r="H6" s="8">
        <v>5</v>
      </c>
      <c r="I6" s="8">
        <v>0.25</v>
      </c>
      <c r="J6" s="8">
        <v>0.33333333333333331</v>
      </c>
      <c r="K6" s="8">
        <v>3</v>
      </c>
      <c r="L6" s="8">
        <v>1</v>
      </c>
      <c r="M6" s="8">
        <v>1</v>
      </c>
      <c r="O6" s="4">
        <v>4</v>
      </c>
      <c r="P6" s="15" t="s">
        <v>12</v>
      </c>
      <c r="Q6" s="16">
        <f t="shared" si="0"/>
        <v>11.517025908610576</v>
      </c>
      <c r="R6" s="16">
        <f t="shared" si="1"/>
        <v>7.0087426775242809</v>
      </c>
      <c r="S6" s="16">
        <f t="shared" si="2"/>
        <v>14.017485355048562</v>
      </c>
      <c r="T6" s="16">
        <f t="shared" si="3"/>
        <v>3.5043713387621405</v>
      </c>
      <c r="U6" s="34"/>
      <c r="W6" s="4" t="s">
        <v>2</v>
      </c>
      <c r="X6" s="7">
        <v>3</v>
      </c>
      <c r="Y6" s="7">
        <v>2</v>
      </c>
      <c r="Z6" s="7">
        <v>1</v>
      </c>
      <c r="AA6" s="7">
        <v>2</v>
      </c>
      <c r="AB6" s="7">
        <v>1</v>
      </c>
      <c r="AC6" s="7">
        <v>1</v>
      </c>
      <c r="AD6" s="7">
        <v>2</v>
      </c>
      <c r="AE6" s="7">
        <v>2</v>
      </c>
      <c r="AF6" s="7">
        <v>0.5</v>
      </c>
      <c r="AG6" s="7">
        <v>2</v>
      </c>
      <c r="AH6" s="7">
        <v>2</v>
      </c>
    </row>
    <row r="7" spans="2:48" ht="30" x14ac:dyDescent="0.25">
      <c r="B7" s="4" t="s">
        <v>3</v>
      </c>
      <c r="C7" s="8">
        <v>1</v>
      </c>
      <c r="D7" s="8">
        <v>0.5</v>
      </c>
      <c r="E7" s="8">
        <v>2</v>
      </c>
      <c r="F7" s="8">
        <v>1</v>
      </c>
      <c r="G7" s="8">
        <v>4</v>
      </c>
      <c r="H7" s="8">
        <v>6</v>
      </c>
      <c r="I7" s="8">
        <v>0.5</v>
      </c>
      <c r="J7" s="8">
        <v>1</v>
      </c>
      <c r="K7" s="8">
        <v>4</v>
      </c>
      <c r="L7" s="8">
        <v>2</v>
      </c>
      <c r="M7" s="8">
        <v>3</v>
      </c>
      <c r="O7" s="4">
        <v>5</v>
      </c>
      <c r="P7" s="15" t="s">
        <v>13</v>
      </c>
      <c r="Q7" s="16">
        <f t="shared" si="0"/>
        <v>3.4205672017709716</v>
      </c>
      <c r="R7" s="16">
        <f t="shared" si="1"/>
        <v>9.4425662069360463</v>
      </c>
      <c r="S7" s="16">
        <f t="shared" si="2"/>
        <v>18.885132413872093</v>
      </c>
      <c r="T7" s="16">
        <f t="shared" si="3"/>
        <v>4.7212831034680232</v>
      </c>
      <c r="U7" s="34"/>
      <c r="W7" s="4" t="s">
        <v>3</v>
      </c>
      <c r="X7" s="7">
        <v>2</v>
      </c>
      <c r="Y7" s="7">
        <v>1</v>
      </c>
      <c r="Z7" s="7">
        <v>0.5</v>
      </c>
      <c r="AA7" s="7">
        <v>1</v>
      </c>
      <c r="AB7" s="7">
        <v>1</v>
      </c>
      <c r="AC7" s="7">
        <v>0.5</v>
      </c>
      <c r="AD7" s="7">
        <v>1</v>
      </c>
      <c r="AE7" s="7">
        <v>1</v>
      </c>
      <c r="AF7" s="7">
        <v>0.33333333333333331</v>
      </c>
      <c r="AG7" s="7">
        <v>1</v>
      </c>
      <c r="AH7" s="7">
        <v>1</v>
      </c>
      <c r="AL7" s="13"/>
    </row>
    <row r="8" spans="2:48" x14ac:dyDescent="0.25">
      <c r="B8" s="4" t="s">
        <v>4</v>
      </c>
      <c r="C8" s="8">
        <v>0.25</v>
      </c>
      <c r="D8" s="8">
        <v>0.2</v>
      </c>
      <c r="E8" s="8">
        <v>0.5</v>
      </c>
      <c r="F8" s="8">
        <v>0.25</v>
      </c>
      <c r="G8" s="8">
        <v>1</v>
      </c>
      <c r="H8" s="8">
        <v>4</v>
      </c>
      <c r="I8" s="8">
        <v>0.2</v>
      </c>
      <c r="J8" s="8">
        <v>0.25</v>
      </c>
      <c r="K8" s="8">
        <v>1</v>
      </c>
      <c r="L8" s="8">
        <v>0.5</v>
      </c>
      <c r="M8" s="8">
        <v>0.5</v>
      </c>
      <c r="O8" s="4">
        <v>6</v>
      </c>
      <c r="P8" s="15" t="s">
        <v>14</v>
      </c>
      <c r="Q8" s="16">
        <f t="shared" si="0"/>
        <v>1.5743654502183742</v>
      </c>
      <c r="R8" s="16">
        <f t="shared" si="1"/>
        <v>15.757044815196258</v>
      </c>
      <c r="S8" s="16">
        <f t="shared" si="2"/>
        <v>31.514089630392515</v>
      </c>
      <c r="T8" s="16">
        <f t="shared" si="3"/>
        <v>7.8785224075981288</v>
      </c>
      <c r="U8" s="34"/>
      <c r="W8" s="4" t="s">
        <v>4</v>
      </c>
      <c r="X8" s="7">
        <v>2</v>
      </c>
      <c r="Y8" s="7">
        <v>1</v>
      </c>
      <c r="Z8" s="7">
        <v>1</v>
      </c>
      <c r="AA8" s="7">
        <v>1</v>
      </c>
      <c r="AB8" s="7">
        <v>1</v>
      </c>
      <c r="AC8" s="7">
        <v>0.5</v>
      </c>
      <c r="AD8" s="7">
        <v>2</v>
      </c>
      <c r="AE8" s="7">
        <v>1</v>
      </c>
      <c r="AF8" s="7">
        <v>0.5</v>
      </c>
      <c r="AG8" s="7">
        <v>2</v>
      </c>
      <c r="AH8" s="7">
        <v>2</v>
      </c>
      <c r="AL8" s="32"/>
    </row>
    <row r="9" spans="2:48" ht="30" x14ac:dyDescent="0.25">
      <c r="B9" s="4" t="s">
        <v>5</v>
      </c>
      <c r="C9" s="8">
        <v>0.14285714285714285</v>
      </c>
      <c r="D9" s="8">
        <v>0.14285714285714285</v>
      </c>
      <c r="E9" s="8">
        <v>0.2</v>
      </c>
      <c r="F9" s="8">
        <v>0.16666666666666666</v>
      </c>
      <c r="G9" s="8">
        <v>0.25</v>
      </c>
      <c r="H9" s="8">
        <v>1</v>
      </c>
      <c r="I9" s="8">
        <v>0.14285714285714285</v>
      </c>
      <c r="J9" s="8">
        <v>0.14285714285714285</v>
      </c>
      <c r="K9" s="8">
        <v>0.25</v>
      </c>
      <c r="L9" s="8">
        <v>0.2</v>
      </c>
      <c r="M9" s="8">
        <v>0.2</v>
      </c>
      <c r="O9" s="4">
        <v>7</v>
      </c>
      <c r="P9" s="15" t="s">
        <v>15</v>
      </c>
      <c r="Q9" s="16">
        <f t="shared" si="0"/>
        <v>19.694858055510657</v>
      </c>
      <c r="R9" s="16">
        <f t="shared" si="1"/>
        <v>5.9233846543672142</v>
      </c>
      <c r="S9" s="16">
        <f t="shared" si="2"/>
        <v>11.846769308734428</v>
      </c>
      <c r="T9" s="16">
        <f t="shared" si="3"/>
        <v>2.9616923271836071</v>
      </c>
      <c r="U9" s="34"/>
      <c r="W9" s="4" t="s">
        <v>5</v>
      </c>
      <c r="X9" s="7">
        <v>3</v>
      </c>
      <c r="Y9" s="7">
        <v>2</v>
      </c>
      <c r="Z9" s="7">
        <v>1</v>
      </c>
      <c r="AA9" s="7">
        <v>2</v>
      </c>
      <c r="AB9" s="7">
        <v>2</v>
      </c>
      <c r="AC9" s="7">
        <v>1</v>
      </c>
      <c r="AD9" s="7">
        <v>3</v>
      </c>
      <c r="AE9" s="7">
        <v>2</v>
      </c>
      <c r="AF9" s="7">
        <v>1</v>
      </c>
      <c r="AG9" s="7">
        <v>3</v>
      </c>
      <c r="AH9" s="7">
        <v>3</v>
      </c>
      <c r="AL9" s="32"/>
    </row>
    <row r="10" spans="2:48" x14ac:dyDescent="0.25">
      <c r="B10" s="4" t="s">
        <v>6</v>
      </c>
      <c r="C10" s="8">
        <v>2</v>
      </c>
      <c r="D10" s="8">
        <v>1</v>
      </c>
      <c r="E10" s="8">
        <v>4</v>
      </c>
      <c r="F10" s="8">
        <v>2</v>
      </c>
      <c r="G10" s="8">
        <v>5</v>
      </c>
      <c r="H10" s="8">
        <v>7</v>
      </c>
      <c r="I10" s="8">
        <v>1</v>
      </c>
      <c r="J10" s="8">
        <v>2</v>
      </c>
      <c r="K10" s="8">
        <v>5</v>
      </c>
      <c r="L10" s="8">
        <v>4</v>
      </c>
      <c r="M10" s="8">
        <v>4</v>
      </c>
      <c r="O10" s="4">
        <v>8</v>
      </c>
      <c r="P10" s="15" t="s">
        <v>16</v>
      </c>
      <c r="Q10" s="16">
        <f t="shared" si="0"/>
        <v>13.657176722466643</v>
      </c>
      <c r="R10" s="16">
        <f t="shared" si="1"/>
        <v>7.0087426775242809</v>
      </c>
      <c r="S10" s="16">
        <f t="shared" si="2"/>
        <v>14.017485355048562</v>
      </c>
      <c r="T10" s="16">
        <f t="shared" si="3"/>
        <v>3.5043713387621405</v>
      </c>
      <c r="U10" s="34"/>
      <c r="W10" s="4" t="s">
        <v>6</v>
      </c>
      <c r="X10" s="7">
        <v>1</v>
      </c>
      <c r="Y10" s="7">
        <v>1</v>
      </c>
      <c r="Z10" s="7">
        <v>0.5</v>
      </c>
      <c r="AA10" s="7">
        <v>1</v>
      </c>
      <c r="AB10" s="7">
        <v>0.5</v>
      </c>
      <c r="AC10" s="7">
        <v>0.33333333333333331</v>
      </c>
      <c r="AD10" s="7">
        <v>1</v>
      </c>
      <c r="AE10" s="7">
        <v>1</v>
      </c>
      <c r="AF10" s="7">
        <v>0.33333333333333331</v>
      </c>
      <c r="AG10" s="7">
        <v>1</v>
      </c>
      <c r="AH10" s="7">
        <v>1</v>
      </c>
      <c r="AL10" s="32"/>
    </row>
    <row r="11" spans="2:48" ht="30" x14ac:dyDescent="0.25">
      <c r="B11" s="4" t="s">
        <v>7</v>
      </c>
      <c r="C11" s="8">
        <v>1</v>
      </c>
      <c r="D11" s="8">
        <v>1</v>
      </c>
      <c r="E11" s="8">
        <v>3</v>
      </c>
      <c r="F11" s="8">
        <v>1</v>
      </c>
      <c r="G11" s="8">
        <v>4</v>
      </c>
      <c r="H11" s="8">
        <v>7</v>
      </c>
      <c r="I11" s="8">
        <v>0.5</v>
      </c>
      <c r="J11" s="8">
        <v>1</v>
      </c>
      <c r="K11" s="8">
        <v>5</v>
      </c>
      <c r="L11" s="8">
        <v>3</v>
      </c>
      <c r="M11" s="8">
        <v>3</v>
      </c>
      <c r="O11" s="4">
        <v>9</v>
      </c>
      <c r="P11" s="15" t="s">
        <v>17</v>
      </c>
      <c r="Q11" s="16">
        <f t="shared" si="0"/>
        <v>3.1416271320988591</v>
      </c>
      <c r="R11" s="16">
        <f t="shared" si="1"/>
        <v>18.728831649052058</v>
      </c>
      <c r="S11" s="16">
        <f t="shared" si="2"/>
        <v>37.457663298104116</v>
      </c>
      <c r="T11" s="16">
        <f t="shared" si="3"/>
        <v>9.3644158245260289</v>
      </c>
      <c r="U11" s="34"/>
      <c r="W11" s="4" t="s">
        <v>7</v>
      </c>
      <c r="X11" s="7">
        <v>2</v>
      </c>
      <c r="Y11" s="7">
        <v>1</v>
      </c>
      <c r="Z11" s="7">
        <v>0.5</v>
      </c>
      <c r="AA11" s="7">
        <v>1</v>
      </c>
      <c r="AB11" s="7">
        <v>1</v>
      </c>
      <c r="AC11" s="7">
        <v>0.5</v>
      </c>
      <c r="AD11" s="7">
        <v>1</v>
      </c>
      <c r="AE11" s="7">
        <v>1</v>
      </c>
      <c r="AF11" s="7">
        <v>0.33333333333333331</v>
      </c>
      <c r="AG11" s="7">
        <v>1</v>
      </c>
      <c r="AH11" s="7">
        <v>1</v>
      </c>
      <c r="AL11" s="32"/>
    </row>
    <row r="12" spans="2:48" ht="15" customHeight="1" x14ac:dyDescent="0.25">
      <c r="B12" s="4" t="s">
        <v>8</v>
      </c>
      <c r="C12" s="8">
        <v>0.2</v>
      </c>
      <c r="D12" s="8">
        <v>0.2</v>
      </c>
      <c r="E12" s="8">
        <v>0.33333333333333331</v>
      </c>
      <c r="F12" s="8">
        <v>0.25</v>
      </c>
      <c r="G12" s="8">
        <v>1</v>
      </c>
      <c r="H12" s="8">
        <v>4</v>
      </c>
      <c r="I12" s="8">
        <v>0.2</v>
      </c>
      <c r="J12" s="8">
        <v>0.2</v>
      </c>
      <c r="K12" s="8">
        <v>1</v>
      </c>
      <c r="L12" s="8">
        <v>0.33333333333333331</v>
      </c>
      <c r="M12" s="8">
        <v>0.5</v>
      </c>
      <c r="O12" s="23">
        <v>10</v>
      </c>
      <c r="P12" s="22" t="s">
        <v>63</v>
      </c>
      <c r="Q12" s="16">
        <f t="shared" si="0"/>
        <v>5.8510333544156516</v>
      </c>
      <c r="R12" s="16">
        <f t="shared" si="1"/>
        <v>5.9233846543672142</v>
      </c>
      <c r="S12" s="16">
        <f t="shared" si="2"/>
        <v>11.846769308734428</v>
      </c>
      <c r="T12" s="16">
        <f t="shared" si="3"/>
        <v>2.9616923271836071</v>
      </c>
      <c r="U12" s="34"/>
      <c r="W12" s="4" t="s">
        <v>8</v>
      </c>
      <c r="X12" s="29">
        <v>3</v>
      </c>
      <c r="Y12" s="7">
        <v>3</v>
      </c>
      <c r="Z12" s="7">
        <v>2</v>
      </c>
      <c r="AA12" s="7">
        <v>3</v>
      </c>
      <c r="AB12" s="7">
        <v>2</v>
      </c>
      <c r="AC12" s="7">
        <v>1</v>
      </c>
      <c r="AD12" s="7">
        <v>3</v>
      </c>
      <c r="AE12" s="7">
        <v>3</v>
      </c>
      <c r="AF12" s="7">
        <v>1</v>
      </c>
      <c r="AG12" s="7">
        <v>3</v>
      </c>
      <c r="AH12" s="7">
        <v>3</v>
      </c>
      <c r="AL12" s="32"/>
    </row>
    <row r="13" spans="2:48" ht="15" customHeight="1" x14ac:dyDescent="0.25">
      <c r="B13" s="4" t="s">
        <v>61</v>
      </c>
      <c r="C13" s="8">
        <v>0.33333333333333331</v>
      </c>
      <c r="D13" s="8">
        <v>0.33333333333333331</v>
      </c>
      <c r="E13" s="8">
        <v>1</v>
      </c>
      <c r="F13" s="8">
        <v>0.5</v>
      </c>
      <c r="G13" s="8">
        <v>2</v>
      </c>
      <c r="H13" s="8">
        <v>5</v>
      </c>
      <c r="I13" s="8">
        <v>0.25</v>
      </c>
      <c r="J13" s="8">
        <v>0.33333333333333331</v>
      </c>
      <c r="K13" s="8">
        <v>3</v>
      </c>
      <c r="L13" s="8">
        <v>1</v>
      </c>
      <c r="M13" s="8">
        <v>1</v>
      </c>
      <c r="O13" s="23">
        <v>11</v>
      </c>
      <c r="P13" s="22" t="s">
        <v>64</v>
      </c>
      <c r="Q13" s="16">
        <f t="shared" si="0"/>
        <v>5.2901350003581395</v>
      </c>
      <c r="R13" s="16">
        <f t="shared" si="1"/>
        <v>5.9233846543672142</v>
      </c>
      <c r="S13" s="16">
        <f t="shared" si="2"/>
        <v>11.846769308734428</v>
      </c>
      <c r="T13" s="16">
        <f t="shared" si="3"/>
        <v>2.9616923271836071</v>
      </c>
      <c r="U13" s="34"/>
      <c r="W13" s="27" t="s">
        <v>61</v>
      </c>
      <c r="X13" s="7">
        <v>1</v>
      </c>
      <c r="Y13" s="28">
        <v>1</v>
      </c>
      <c r="Z13" s="7">
        <v>0.5</v>
      </c>
      <c r="AA13" s="7">
        <v>1</v>
      </c>
      <c r="AB13" s="7">
        <v>0.5</v>
      </c>
      <c r="AC13" s="7">
        <v>0.33333333333333331</v>
      </c>
      <c r="AD13" s="7">
        <v>1</v>
      </c>
      <c r="AE13" s="7">
        <v>1</v>
      </c>
      <c r="AF13" s="7">
        <v>0.33333333333333331</v>
      </c>
      <c r="AG13" s="7">
        <v>1</v>
      </c>
      <c r="AH13" s="7">
        <v>1</v>
      </c>
      <c r="AL13" s="32"/>
    </row>
    <row r="14" spans="2:48" ht="15" customHeight="1" x14ac:dyDescent="0.25">
      <c r="B14" s="4" t="s">
        <v>62</v>
      </c>
      <c r="C14" s="8">
        <v>0.33333333333333331</v>
      </c>
      <c r="D14" s="8">
        <v>0.25</v>
      </c>
      <c r="E14" s="8">
        <v>1</v>
      </c>
      <c r="F14" s="8">
        <v>0.33333333333333331</v>
      </c>
      <c r="G14" s="8">
        <v>2</v>
      </c>
      <c r="H14" s="8">
        <v>5</v>
      </c>
      <c r="I14" s="8">
        <v>0.25</v>
      </c>
      <c r="J14" s="8">
        <v>0.33333333333333331</v>
      </c>
      <c r="K14" s="8">
        <v>2</v>
      </c>
      <c r="L14" s="8">
        <v>1</v>
      </c>
      <c r="M14" s="8">
        <v>1</v>
      </c>
      <c r="O14" s="25"/>
      <c r="P14" s="26"/>
      <c r="Q14" s="33">
        <f>SUM(Q3:Q13)</f>
        <v>100</v>
      </c>
      <c r="R14" s="21">
        <f>SUM(R3:R13)</f>
        <v>100</v>
      </c>
      <c r="S14" s="21"/>
      <c r="T14" s="21"/>
      <c r="U14" s="21"/>
      <c r="W14" s="4" t="s">
        <v>62</v>
      </c>
      <c r="X14" s="30">
        <v>1</v>
      </c>
      <c r="Y14" s="7">
        <v>1</v>
      </c>
      <c r="Z14" s="7">
        <v>0.5</v>
      </c>
      <c r="AA14" s="7">
        <v>1</v>
      </c>
      <c r="AB14" s="7">
        <v>0.5</v>
      </c>
      <c r="AC14" s="7">
        <v>0.33333333333333331</v>
      </c>
      <c r="AD14" s="7">
        <v>1</v>
      </c>
      <c r="AE14" s="7">
        <v>1</v>
      </c>
      <c r="AF14" s="7">
        <v>0.33333333333333331</v>
      </c>
      <c r="AG14" s="7">
        <v>1</v>
      </c>
      <c r="AH14" s="7">
        <v>1</v>
      </c>
      <c r="AL14" s="32"/>
    </row>
    <row r="15" spans="2:48" x14ac:dyDescent="0.25">
      <c r="B15" s="11" t="s">
        <v>55</v>
      </c>
      <c r="C15" s="7">
        <f>SUM(C4:C14)</f>
        <v>7.5928571428571425</v>
      </c>
      <c r="D15" s="7">
        <f t="shared" ref="D15:J15" si="4">SUM(D4:D14)</f>
        <v>5.9595238095238097</v>
      </c>
      <c r="E15" s="7">
        <f>SUM(E4:E14)</f>
        <v>19.033333333333331</v>
      </c>
      <c r="F15" s="7">
        <f t="shared" si="4"/>
        <v>9.0000000000000018</v>
      </c>
      <c r="G15" s="7">
        <f t="shared" si="4"/>
        <v>30.25</v>
      </c>
      <c r="H15" s="7">
        <f t="shared" si="4"/>
        <v>58</v>
      </c>
      <c r="I15" s="7">
        <f t="shared" si="4"/>
        <v>4.7928571428571436</v>
      </c>
      <c r="J15" s="7">
        <f t="shared" si="4"/>
        <v>7.5928571428571425</v>
      </c>
      <c r="K15" s="7">
        <f>SUM(K4:K14)</f>
        <v>34.25</v>
      </c>
      <c r="L15" s="7">
        <f>SUM(L4:L14)</f>
        <v>19.033333333333331</v>
      </c>
      <c r="M15" s="7">
        <f>SUM(M4:M14)</f>
        <v>21.2</v>
      </c>
      <c r="R15" s="21"/>
      <c r="S15" s="21"/>
      <c r="T15" s="21"/>
      <c r="U15" s="21"/>
      <c r="W15" s="11" t="s">
        <v>68</v>
      </c>
      <c r="X15" s="7">
        <f>SUM(X4:X14)</f>
        <v>21</v>
      </c>
      <c r="Y15" s="7">
        <f t="shared" ref="Y15:AH15" si="5">SUM(Y4:Y14)</f>
        <v>14.5</v>
      </c>
      <c r="Z15" s="7">
        <f t="shared" si="5"/>
        <v>8.3333333333333321</v>
      </c>
      <c r="AA15" s="7">
        <f t="shared" si="5"/>
        <v>14.5</v>
      </c>
      <c r="AB15" s="7">
        <f t="shared" si="5"/>
        <v>11</v>
      </c>
      <c r="AC15" s="7">
        <f t="shared" si="5"/>
        <v>6.3333333333333321</v>
      </c>
      <c r="AD15" s="7">
        <f t="shared" si="5"/>
        <v>17</v>
      </c>
      <c r="AE15" s="7">
        <f t="shared" si="5"/>
        <v>14.5</v>
      </c>
      <c r="AF15" s="7">
        <f t="shared" si="5"/>
        <v>5.333333333333333</v>
      </c>
      <c r="AG15" s="7">
        <f t="shared" si="5"/>
        <v>17</v>
      </c>
      <c r="AH15" s="7">
        <f t="shared" si="5"/>
        <v>17</v>
      </c>
      <c r="AL15" s="32"/>
    </row>
    <row r="16" spans="2:48" ht="15" customHeight="1" x14ac:dyDescent="0.25">
      <c r="X16" s="14"/>
      <c r="Y16" s="14"/>
      <c r="Z16" s="14"/>
      <c r="AA16" s="14"/>
      <c r="AB16" s="14"/>
      <c r="AC16" s="14"/>
      <c r="AD16" s="14"/>
      <c r="AE16" s="14"/>
      <c r="AF16" s="14"/>
      <c r="AL16" s="32"/>
    </row>
    <row r="17" spans="2:38" x14ac:dyDescent="0.25">
      <c r="H17" s="36" t="s">
        <v>54</v>
      </c>
      <c r="I17" s="36"/>
      <c r="J17" s="36"/>
      <c r="P17" s="24"/>
      <c r="AD17" s="36" t="s">
        <v>54</v>
      </c>
      <c r="AE17" s="36"/>
      <c r="AF17" s="36"/>
      <c r="AL17" s="13"/>
    </row>
    <row r="18" spans="2:38" x14ac:dyDescent="0.25">
      <c r="H18" s="36"/>
      <c r="I18" s="36"/>
      <c r="J18" s="36"/>
      <c r="AD18" s="36"/>
      <c r="AE18" s="36"/>
      <c r="AF18" s="36"/>
      <c r="AL18" s="13"/>
    </row>
    <row r="19" spans="2:38" x14ac:dyDescent="0.25">
      <c r="H19" s="36"/>
      <c r="I19" s="36"/>
      <c r="J19" s="36"/>
      <c r="AD19" s="36"/>
      <c r="AE19" s="36"/>
      <c r="AF19" s="36"/>
      <c r="AL19" s="13"/>
    </row>
    <row r="20" spans="2:38" x14ac:dyDescent="0.25">
      <c r="AL20" s="13"/>
    </row>
    <row r="21" spans="2:38" x14ac:dyDescent="0.25">
      <c r="B21" s="4" t="s">
        <v>19</v>
      </c>
      <c r="C21" s="4" t="s">
        <v>0</v>
      </c>
      <c r="D21" s="4" t="s">
        <v>1</v>
      </c>
      <c r="E21" s="4" t="s">
        <v>2</v>
      </c>
      <c r="F21" s="4" t="s">
        <v>3</v>
      </c>
      <c r="G21" s="4" t="s">
        <v>4</v>
      </c>
      <c r="H21" s="4" t="s">
        <v>5</v>
      </c>
      <c r="I21" s="4" t="s">
        <v>6</v>
      </c>
      <c r="J21" s="4" t="s">
        <v>7</v>
      </c>
      <c r="K21" s="4" t="s">
        <v>8</v>
      </c>
      <c r="L21" s="4" t="s">
        <v>61</v>
      </c>
      <c r="M21" s="4" t="s">
        <v>62</v>
      </c>
      <c r="V21" s="14"/>
      <c r="W21" s="4" t="s">
        <v>19</v>
      </c>
      <c r="X21" s="4" t="s">
        <v>0</v>
      </c>
      <c r="Y21" s="4" t="s">
        <v>1</v>
      </c>
      <c r="Z21" s="4" t="s">
        <v>2</v>
      </c>
      <c r="AA21" s="4" t="s">
        <v>3</v>
      </c>
      <c r="AB21" s="4" t="s">
        <v>4</v>
      </c>
      <c r="AC21" s="4" t="s">
        <v>5</v>
      </c>
      <c r="AD21" s="4" t="s">
        <v>6</v>
      </c>
      <c r="AE21" s="4" t="s">
        <v>7</v>
      </c>
      <c r="AF21" s="4" t="s">
        <v>8</v>
      </c>
      <c r="AG21" s="4" t="s">
        <v>61</v>
      </c>
      <c r="AH21" s="4" t="s">
        <v>62</v>
      </c>
      <c r="AL21" s="13"/>
    </row>
    <row r="22" spans="2:38" x14ac:dyDescent="0.25">
      <c r="B22" s="4" t="s">
        <v>0</v>
      </c>
      <c r="C22" s="12">
        <f>C4/C$15</f>
        <v>0.13170272812793979</v>
      </c>
      <c r="D22" s="12">
        <f t="shared" ref="D22:M22" si="6">D4/D$15</f>
        <v>0.16779864163004393</v>
      </c>
      <c r="E22" s="12">
        <f t="shared" si="6"/>
        <v>0.1576182136602452</v>
      </c>
      <c r="F22" s="12">
        <f t="shared" si="6"/>
        <v>0.11111111111111109</v>
      </c>
      <c r="G22" s="12">
        <f t="shared" si="6"/>
        <v>0.13223140495867769</v>
      </c>
      <c r="H22" s="12">
        <f t="shared" si="6"/>
        <v>0.1206896551724138</v>
      </c>
      <c r="I22" s="12">
        <f t="shared" si="6"/>
        <v>0.10432190760059611</v>
      </c>
      <c r="J22" s="12">
        <f t="shared" si="6"/>
        <v>0.13170272812793979</v>
      </c>
      <c r="K22" s="12">
        <f t="shared" si="6"/>
        <v>0.145985401459854</v>
      </c>
      <c r="L22" s="12">
        <f t="shared" si="6"/>
        <v>0.1576182136602452</v>
      </c>
      <c r="M22" s="12">
        <f t="shared" si="6"/>
        <v>0.14150943396226415</v>
      </c>
      <c r="W22" s="4" t="s">
        <v>0</v>
      </c>
      <c r="X22" s="12">
        <f>X4/X$15</f>
        <v>4.7619047619047616E-2</v>
      </c>
      <c r="Y22" s="12">
        <f>Y4/Y$15</f>
        <v>3.4482758620689655E-2</v>
      </c>
      <c r="Z22" s="12">
        <f>Z4/Z$15</f>
        <v>0.04</v>
      </c>
      <c r="AA22" s="12">
        <f>AA4/AA$15</f>
        <v>3.4482758620689655E-2</v>
      </c>
      <c r="AB22" s="12">
        <f t="shared" ref="AB22:AH22" si="7">AB4/AB$15</f>
        <v>4.5454545454545456E-2</v>
      </c>
      <c r="AC22" s="12">
        <f t="shared" si="7"/>
        <v>5.2631578947368425E-2</v>
      </c>
      <c r="AD22" s="12">
        <f t="shared" si="7"/>
        <v>5.8823529411764705E-2</v>
      </c>
      <c r="AE22" s="12">
        <f t="shared" si="7"/>
        <v>3.4482758620689655E-2</v>
      </c>
      <c r="AF22" s="12">
        <f t="shared" si="7"/>
        <v>6.25E-2</v>
      </c>
      <c r="AG22" s="12">
        <f t="shared" si="7"/>
        <v>5.8823529411764705E-2</v>
      </c>
      <c r="AH22" s="12">
        <f t="shared" si="7"/>
        <v>5.8823529411764705E-2</v>
      </c>
      <c r="AL22" s="13"/>
    </row>
    <row r="23" spans="2:38" x14ac:dyDescent="0.25">
      <c r="B23" s="4" t="s">
        <v>1</v>
      </c>
      <c r="C23" s="12">
        <f t="shared" ref="C23:M23" si="8">C5/C$15</f>
        <v>0.13170272812793979</v>
      </c>
      <c r="D23" s="12">
        <f t="shared" si="8"/>
        <v>0.16779864163004393</v>
      </c>
      <c r="E23" s="12">
        <f t="shared" si="8"/>
        <v>0.1576182136602452</v>
      </c>
      <c r="F23" s="12">
        <f t="shared" si="8"/>
        <v>0.22222222222222218</v>
      </c>
      <c r="G23" s="12">
        <f t="shared" si="8"/>
        <v>0.16528925619834711</v>
      </c>
      <c r="H23" s="12">
        <f t="shared" si="8"/>
        <v>0.1206896551724138</v>
      </c>
      <c r="I23" s="12">
        <f t="shared" si="8"/>
        <v>0.20864381520119221</v>
      </c>
      <c r="J23" s="12">
        <f t="shared" si="8"/>
        <v>0.13170272812793979</v>
      </c>
      <c r="K23" s="12">
        <f t="shared" si="8"/>
        <v>0.145985401459854</v>
      </c>
      <c r="L23" s="12">
        <f t="shared" si="8"/>
        <v>0.1576182136602452</v>
      </c>
      <c r="M23" s="12">
        <f t="shared" si="8"/>
        <v>0.18867924528301888</v>
      </c>
      <c r="W23" s="4" t="s">
        <v>1</v>
      </c>
      <c r="X23" s="12">
        <f t="shared" ref="X23:AH23" si="9">X5/X$15</f>
        <v>9.5238095238095233E-2</v>
      </c>
      <c r="Y23" s="12">
        <f t="shared" si="9"/>
        <v>6.8965517241379309E-2</v>
      </c>
      <c r="Z23" s="12">
        <f t="shared" si="9"/>
        <v>6.0000000000000012E-2</v>
      </c>
      <c r="AA23" s="12">
        <f t="shared" si="9"/>
        <v>6.8965517241379309E-2</v>
      </c>
      <c r="AB23" s="12">
        <f t="shared" si="9"/>
        <v>9.0909090909090912E-2</v>
      </c>
      <c r="AC23" s="12">
        <f t="shared" si="9"/>
        <v>7.8947368421052641E-2</v>
      </c>
      <c r="AD23" s="12">
        <f t="shared" si="9"/>
        <v>5.8823529411764705E-2</v>
      </c>
      <c r="AE23" s="12">
        <f t="shared" si="9"/>
        <v>6.8965517241379309E-2</v>
      </c>
      <c r="AF23" s="12">
        <f t="shared" si="9"/>
        <v>6.25E-2</v>
      </c>
      <c r="AG23" s="12">
        <f t="shared" si="9"/>
        <v>5.8823529411764705E-2</v>
      </c>
      <c r="AH23" s="12">
        <f t="shared" si="9"/>
        <v>5.8823529411764705E-2</v>
      </c>
    </row>
    <row r="24" spans="2:38" x14ac:dyDescent="0.25">
      <c r="B24" s="4" t="s">
        <v>2</v>
      </c>
      <c r="C24" s="12">
        <f t="shared" ref="C24:M24" si="10">C6/C$15</f>
        <v>4.390090937597993E-2</v>
      </c>
      <c r="D24" s="12">
        <f t="shared" si="10"/>
        <v>5.5932880543347975E-2</v>
      </c>
      <c r="E24" s="12">
        <f t="shared" si="10"/>
        <v>5.2539404553415069E-2</v>
      </c>
      <c r="F24" s="12">
        <f t="shared" si="10"/>
        <v>5.5555555555555546E-2</v>
      </c>
      <c r="G24" s="12">
        <f t="shared" si="10"/>
        <v>6.6115702479338845E-2</v>
      </c>
      <c r="H24" s="12">
        <f t="shared" si="10"/>
        <v>8.6206896551724144E-2</v>
      </c>
      <c r="I24" s="12">
        <f t="shared" si="10"/>
        <v>5.2160953800298053E-2</v>
      </c>
      <c r="J24" s="12">
        <f t="shared" si="10"/>
        <v>4.390090937597993E-2</v>
      </c>
      <c r="K24" s="12">
        <f t="shared" si="10"/>
        <v>8.7591240875912413E-2</v>
      </c>
      <c r="L24" s="12">
        <f t="shared" si="10"/>
        <v>5.2539404553415069E-2</v>
      </c>
      <c r="M24" s="12">
        <f t="shared" si="10"/>
        <v>4.716981132075472E-2</v>
      </c>
      <c r="W24" s="4" t="s">
        <v>2</v>
      </c>
      <c r="X24" s="12">
        <f t="shared" ref="X24:AH24" si="11">X6/X$15</f>
        <v>0.14285714285714285</v>
      </c>
      <c r="Y24" s="12">
        <f t="shared" si="11"/>
        <v>0.13793103448275862</v>
      </c>
      <c r="Z24" s="12">
        <f t="shared" si="11"/>
        <v>0.12000000000000002</v>
      </c>
      <c r="AA24" s="12">
        <f t="shared" si="11"/>
        <v>0.13793103448275862</v>
      </c>
      <c r="AB24" s="12">
        <f t="shared" si="11"/>
        <v>9.0909090909090912E-2</v>
      </c>
      <c r="AC24" s="12">
        <f t="shared" si="11"/>
        <v>0.15789473684210528</v>
      </c>
      <c r="AD24" s="12">
        <f t="shared" si="11"/>
        <v>0.11764705882352941</v>
      </c>
      <c r="AE24" s="12">
        <f t="shared" si="11"/>
        <v>0.13793103448275862</v>
      </c>
      <c r="AF24" s="12">
        <f t="shared" si="11"/>
        <v>9.375E-2</v>
      </c>
      <c r="AG24" s="12">
        <f t="shared" si="11"/>
        <v>0.11764705882352941</v>
      </c>
      <c r="AH24" s="12">
        <f t="shared" si="11"/>
        <v>0.11764705882352941</v>
      </c>
    </row>
    <row r="25" spans="2:38" x14ac:dyDescent="0.25">
      <c r="B25" s="4" t="s">
        <v>3</v>
      </c>
      <c r="C25" s="12">
        <f t="shared" ref="C25:M25" si="12">C7/C$15</f>
        <v>0.13170272812793979</v>
      </c>
      <c r="D25" s="12">
        <f t="shared" si="12"/>
        <v>8.3899320815021966E-2</v>
      </c>
      <c r="E25" s="12">
        <f t="shared" si="12"/>
        <v>0.10507880910683014</v>
      </c>
      <c r="F25" s="12">
        <f t="shared" si="12"/>
        <v>0.11111111111111109</v>
      </c>
      <c r="G25" s="12">
        <f t="shared" si="12"/>
        <v>0.13223140495867769</v>
      </c>
      <c r="H25" s="12">
        <f t="shared" si="12"/>
        <v>0.10344827586206896</v>
      </c>
      <c r="I25" s="12">
        <f t="shared" si="12"/>
        <v>0.10432190760059611</v>
      </c>
      <c r="J25" s="12">
        <f t="shared" si="12"/>
        <v>0.13170272812793979</v>
      </c>
      <c r="K25" s="12">
        <f t="shared" si="12"/>
        <v>0.11678832116788321</v>
      </c>
      <c r="L25" s="12">
        <f t="shared" si="12"/>
        <v>0.10507880910683014</v>
      </c>
      <c r="M25" s="12">
        <f t="shared" si="12"/>
        <v>0.14150943396226415</v>
      </c>
      <c r="W25" s="4" t="s">
        <v>3</v>
      </c>
      <c r="X25" s="12">
        <f t="shared" ref="X25:AH25" si="13">X7/X$15</f>
        <v>9.5238095238095233E-2</v>
      </c>
      <c r="Y25" s="12">
        <f t="shared" si="13"/>
        <v>6.8965517241379309E-2</v>
      </c>
      <c r="Z25" s="12">
        <f t="shared" si="13"/>
        <v>6.0000000000000012E-2</v>
      </c>
      <c r="AA25" s="12">
        <f t="shared" si="13"/>
        <v>6.8965517241379309E-2</v>
      </c>
      <c r="AB25" s="12">
        <f t="shared" si="13"/>
        <v>9.0909090909090912E-2</v>
      </c>
      <c r="AC25" s="12">
        <f t="shared" si="13"/>
        <v>7.8947368421052641E-2</v>
      </c>
      <c r="AD25" s="12">
        <f t="shared" si="13"/>
        <v>5.8823529411764705E-2</v>
      </c>
      <c r="AE25" s="12">
        <f t="shared" si="13"/>
        <v>6.8965517241379309E-2</v>
      </c>
      <c r="AF25" s="12">
        <f t="shared" si="13"/>
        <v>6.25E-2</v>
      </c>
      <c r="AG25" s="12">
        <f t="shared" si="13"/>
        <v>5.8823529411764705E-2</v>
      </c>
      <c r="AH25" s="12">
        <f t="shared" si="13"/>
        <v>5.8823529411764705E-2</v>
      </c>
    </row>
    <row r="26" spans="2:38" x14ac:dyDescent="0.25">
      <c r="B26" s="4" t="s">
        <v>4</v>
      </c>
      <c r="C26" s="12">
        <f t="shared" ref="C26:M26" si="14">C8/C$15</f>
        <v>3.2925682031984947E-2</v>
      </c>
      <c r="D26" s="12">
        <f t="shared" si="14"/>
        <v>3.3559728326008793E-2</v>
      </c>
      <c r="E26" s="12">
        <f t="shared" si="14"/>
        <v>2.6269702276707534E-2</v>
      </c>
      <c r="F26" s="12">
        <f t="shared" si="14"/>
        <v>2.7777777777777773E-2</v>
      </c>
      <c r="G26" s="12">
        <f t="shared" si="14"/>
        <v>3.3057851239669422E-2</v>
      </c>
      <c r="H26" s="12">
        <f t="shared" si="14"/>
        <v>6.8965517241379309E-2</v>
      </c>
      <c r="I26" s="12">
        <f t="shared" si="14"/>
        <v>4.1728763040238447E-2</v>
      </c>
      <c r="J26" s="12">
        <f t="shared" si="14"/>
        <v>3.2925682031984947E-2</v>
      </c>
      <c r="K26" s="12">
        <f t="shared" si="14"/>
        <v>2.9197080291970802E-2</v>
      </c>
      <c r="L26" s="12">
        <f t="shared" si="14"/>
        <v>2.6269702276707534E-2</v>
      </c>
      <c r="M26" s="12">
        <f t="shared" si="14"/>
        <v>2.358490566037736E-2</v>
      </c>
      <c r="W26" s="4" t="s">
        <v>4</v>
      </c>
      <c r="X26" s="12">
        <f t="shared" ref="X26:AH26" si="15">X8/X$15</f>
        <v>9.5238095238095233E-2</v>
      </c>
      <c r="Y26" s="12">
        <f t="shared" si="15"/>
        <v>6.8965517241379309E-2</v>
      </c>
      <c r="Z26" s="12">
        <f t="shared" si="15"/>
        <v>0.12000000000000002</v>
      </c>
      <c r="AA26" s="12">
        <f t="shared" si="15"/>
        <v>6.8965517241379309E-2</v>
      </c>
      <c r="AB26" s="12">
        <f t="shared" si="15"/>
        <v>9.0909090909090912E-2</v>
      </c>
      <c r="AC26" s="12">
        <f t="shared" si="15"/>
        <v>7.8947368421052641E-2</v>
      </c>
      <c r="AD26" s="12">
        <f t="shared" si="15"/>
        <v>0.11764705882352941</v>
      </c>
      <c r="AE26" s="12">
        <f t="shared" si="15"/>
        <v>6.8965517241379309E-2</v>
      </c>
      <c r="AF26" s="12">
        <f t="shared" si="15"/>
        <v>9.375E-2</v>
      </c>
      <c r="AG26" s="12">
        <f t="shared" si="15"/>
        <v>0.11764705882352941</v>
      </c>
      <c r="AH26" s="12">
        <f t="shared" si="15"/>
        <v>0.11764705882352941</v>
      </c>
    </row>
    <row r="27" spans="2:38" x14ac:dyDescent="0.25">
      <c r="B27" s="4" t="s">
        <v>5</v>
      </c>
      <c r="C27" s="12">
        <f t="shared" ref="C27:M27" si="16">C9/C$15</f>
        <v>1.881467544684854E-2</v>
      </c>
      <c r="D27" s="12">
        <f t="shared" si="16"/>
        <v>2.3971234518577706E-2</v>
      </c>
      <c r="E27" s="12">
        <f t="shared" si="16"/>
        <v>1.0507880910683014E-2</v>
      </c>
      <c r="F27" s="12">
        <f t="shared" si="16"/>
        <v>1.8518518518518514E-2</v>
      </c>
      <c r="G27" s="12">
        <f t="shared" si="16"/>
        <v>8.2644628099173556E-3</v>
      </c>
      <c r="H27" s="12">
        <f t="shared" si="16"/>
        <v>1.7241379310344827E-2</v>
      </c>
      <c r="I27" s="12">
        <f t="shared" si="16"/>
        <v>2.9806259314456029E-2</v>
      </c>
      <c r="J27" s="12">
        <f t="shared" si="16"/>
        <v>1.881467544684854E-2</v>
      </c>
      <c r="K27" s="12">
        <f t="shared" si="16"/>
        <v>7.2992700729927005E-3</v>
      </c>
      <c r="L27" s="12">
        <f t="shared" si="16"/>
        <v>1.0507880910683014E-2</v>
      </c>
      <c r="M27" s="12">
        <f t="shared" si="16"/>
        <v>9.4339622641509448E-3</v>
      </c>
      <c r="W27" s="4" t="s">
        <v>5</v>
      </c>
      <c r="X27" s="12">
        <f t="shared" ref="X27:AH27" si="17">X9/X$15</f>
        <v>0.14285714285714285</v>
      </c>
      <c r="Y27" s="12">
        <f t="shared" si="17"/>
        <v>0.13793103448275862</v>
      </c>
      <c r="Z27" s="12">
        <f t="shared" si="17"/>
        <v>0.12000000000000002</v>
      </c>
      <c r="AA27" s="12">
        <f t="shared" si="17"/>
        <v>0.13793103448275862</v>
      </c>
      <c r="AB27" s="12">
        <f t="shared" si="17"/>
        <v>0.18181818181818182</v>
      </c>
      <c r="AC27" s="12">
        <f t="shared" si="17"/>
        <v>0.15789473684210528</v>
      </c>
      <c r="AD27" s="12">
        <f t="shared" si="17"/>
        <v>0.17647058823529413</v>
      </c>
      <c r="AE27" s="12">
        <f t="shared" si="17"/>
        <v>0.13793103448275862</v>
      </c>
      <c r="AF27" s="12">
        <f t="shared" si="17"/>
        <v>0.1875</v>
      </c>
      <c r="AG27" s="12">
        <f t="shared" si="17"/>
        <v>0.17647058823529413</v>
      </c>
      <c r="AH27" s="12">
        <f t="shared" si="17"/>
        <v>0.17647058823529413</v>
      </c>
    </row>
    <row r="28" spans="2:38" x14ac:dyDescent="0.25">
      <c r="B28" s="4" t="s">
        <v>6</v>
      </c>
      <c r="C28" s="12">
        <f t="shared" ref="C28:M28" si="18">C10/C$15</f>
        <v>0.26340545625587958</v>
      </c>
      <c r="D28" s="12">
        <f t="shared" si="18"/>
        <v>0.16779864163004393</v>
      </c>
      <c r="E28" s="12">
        <f t="shared" si="18"/>
        <v>0.21015761821366027</v>
      </c>
      <c r="F28" s="12">
        <f t="shared" si="18"/>
        <v>0.22222222222222218</v>
      </c>
      <c r="G28" s="12">
        <f t="shared" si="18"/>
        <v>0.16528925619834711</v>
      </c>
      <c r="H28" s="12">
        <f t="shared" si="18"/>
        <v>0.1206896551724138</v>
      </c>
      <c r="I28" s="12">
        <f t="shared" si="18"/>
        <v>0.20864381520119221</v>
      </c>
      <c r="J28" s="12">
        <f t="shared" si="18"/>
        <v>0.26340545625587958</v>
      </c>
      <c r="K28" s="12">
        <f t="shared" si="18"/>
        <v>0.145985401459854</v>
      </c>
      <c r="L28" s="12">
        <f t="shared" si="18"/>
        <v>0.21015761821366027</v>
      </c>
      <c r="M28" s="12">
        <f t="shared" si="18"/>
        <v>0.18867924528301888</v>
      </c>
      <c r="W28" s="4" t="s">
        <v>6</v>
      </c>
      <c r="X28" s="12">
        <f t="shared" ref="X28:AH28" si="19">X10/X$15</f>
        <v>4.7619047619047616E-2</v>
      </c>
      <c r="Y28" s="12">
        <f t="shared" si="19"/>
        <v>6.8965517241379309E-2</v>
      </c>
      <c r="Z28" s="12">
        <f t="shared" si="19"/>
        <v>6.0000000000000012E-2</v>
      </c>
      <c r="AA28" s="12">
        <f t="shared" si="19"/>
        <v>6.8965517241379309E-2</v>
      </c>
      <c r="AB28" s="12">
        <f t="shared" si="19"/>
        <v>4.5454545454545456E-2</v>
      </c>
      <c r="AC28" s="12">
        <f t="shared" si="19"/>
        <v>5.2631578947368425E-2</v>
      </c>
      <c r="AD28" s="12">
        <f t="shared" si="19"/>
        <v>5.8823529411764705E-2</v>
      </c>
      <c r="AE28" s="12">
        <f t="shared" si="19"/>
        <v>6.8965517241379309E-2</v>
      </c>
      <c r="AF28" s="12">
        <f t="shared" si="19"/>
        <v>6.25E-2</v>
      </c>
      <c r="AG28" s="12">
        <f t="shared" si="19"/>
        <v>5.8823529411764705E-2</v>
      </c>
      <c r="AH28" s="12">
        <f t="shared" si="19"/>
        <v>5.8823529411764705E-2</v>
      </c>
    </row>
    <row r="29" spans="2:38" x14ac:dyDescent="0.25">
      <c r="B29" s="4" t="s">
        <v>7</v>
      </c>
      <c r="C29" s="12">
        <f t="shared" ref="C29:M29" si="20">C11/C$15</f>
        <v>0.13170272812793979</v>
      </c>
      <c r="D29" s="12">
        <f t="shared" si="20"/>
        <v>0.16779864163004393</v>
      </c>
      <c r="E29" s="12">
        <f t="shared" si="20"/>
        <v>0.1576182136602452</v>
      </c>
      <c r="F29" s="12">
        <f t="shared" si="20"/>
        <v>0.11111111111111109</v>
      </c>
      <c r="G29" s="12">
        <f t="shared" si="20"/>
        <v>0.13223140495867769</v>
      </c>
      <c r="H29" s="12">
        <f t="shared" si="20"/>
        <v>0.1206896551724138</v>
      </c>
      <c r="I29" s="12">
        <f t="shared" si="20"/>
        <v>0.10432190760059611</v>
      </c>
      <c r="J29" s="12">
        <f t="shared" si="20"/>
        <v>0.13170272812793979</v>
      </c>
      <c r="K29" s="12">
        <f t="shared" si="20"/>
        <v>0.145985401459854</v>
      </c>
      <c r="L29" s="12">
        <f t="shared" si="20"/>
        <v>0.1576182136602452</v>
      </c>
      <c r="M29" s="12">
        <f t="shared" si="20"/>
        <v>0.14150943396226415</v>
      </c>
      <c r="W29" s="4" t="s">
        <v>7</v>
      </c>
      <c r="X29" s="12">
        <f t="shared" ref="X29:AH29" si="21">X11/X$15</f>
        <v>9.5238095238095233E-2</v>
      </c>
      <c r="Y29" s="12">
        <f t="shared" si="21"/>
        <v>6.8965517241379309E-2</v>
      </c>
      <c r="Z29" s="12">
        <f t="shared" si="21"/>
        <v>6.0000000000000012E-2</v>
      </c>
      <c r="AA29" s="12">
        <f t="shared" si="21"/>
        <v>6.8965517241379309E-2</v>
      </c>
      <c r="AB29" s="12">
        <f t="shared" si="21"/>
        <v>9.0909090909090912E-2</v>
      </c>
      <c r="AC29" s="12">
        <f t="shared" si="21"/>
        <v>7.8947368421052641E-2</v>
      </c>
      <c r="AD29" s="12">
        <f t="shared" si="21"/>
        <v>5.8823529411764705E-2</v>
      </c>
      <c r="AE29" s="12">
        <f t="shared" si="21"/>
        <v>6.8965517241379309E-2</v>
      </c>
      <c r="AF29" s="12">
        <f t="shared" si="21"/>
        <v>6.25E-2</v>
      </c>
      <c r="AG29" s="12">
        <f t="shared" si="21"/>
        <v>5.8823529411764705E-2</v>
      </c>
      <c r="AH29" s="12">
        <f t="shared" si="21"/>
        <v>5.8823529411764705E-2</v>
      </c>
    </row>
    <row r="30" spans="2:38" x14ac:dyDescent="0.25">
      <c r="B30" s="4" t="s">
        <v>8</v>
      </c>
      <c r="C30" s="12">
        <f t="shared" ref="C30:M30" si="22">C12/C$15</f>
        <v>2.634054562558796E-2</v>
      </c>
      <c r="D30" s="12">
        <f t="shared" si="22"/>
        <v>3.3559728326008793E-2</v>
      </c>
      <c r="E30" s="12">
        <f t="shared" si="22"/>
        <v>1.7513134851138354E-2</v>
      </c>
      <c r="F30" s="12">
        <f t="shared" si="22"/>
        <v>2.7777777777777773E-2</v>
      </c>
      <c r="G30" s="12">
        <f t="shared" si="22"/>
        <v>3.3057851239669422E-2</v>
      </c>
      <c r="H30" s="12">
        <f t="shared" si="22"/>
        <v>6.8965517241379309E-2</v>
      </c>
      <c r="I30" s="12">
        <f t="shared" si="22"/>
        <v>4.1728763040238447E-2</v>
      </c>
      <c r="J30" s="12">
        <f t="shared" si="22"/>
        <v>2.634054562558796E-2</v>
      </c>
      <c r="K30" s="12">
        <f t="shared" si="22"/>
        <v>2.9197080291970802E-2</v>
      </c>
      <c r="L30" s="12">
        <f t="shared" si="22"/>
        <v>1.7513134851138354E-2</v>
      </c>
      <c r="M30" s="12">
        <f t="shared" si="22"/>
        <v>2.358490566037736E-2</v>
      </c>
      <c r="W30" s="4" t="s">
        <v>8</v>
      </c>
      <c r="X30" s="12">
        <f t="shared" ref="X30:AH30" si="23">X12/X$15</f>
        <v>0.14285714285714285</v>
      </c>
      <c r="Y30" s="12">
        <f t="shared" si="23"/>
        <v>0.20689655172413793</v>
      </c>
      <c r="Z30" s="12">
        <f t="shared" si="23"/>
        <v>0.24000000000000005</v>
      </c>
      <c r="AA30" s="12">
        <f t="shared" si="23"/>
        <v>0.20689655172413793</v>
      </c>
      <c r="AB30" s="12">
        <f t="shared" si="23"/>
        <v>0.18181818181818182</v>
      </c>
      <c r="AC30" s="12">
        <f t="shared" si="23"/>
        <v>0.15789473684210528</v>
      </c>
      <c r="AD30" s="12">
        <f t="shared" si="23"/>
        <v>0.17647058823529413</v>
      </c>
      <c r="AE30" s="12">
        <f t="shared" si="23"/>
        <v>0.20689655172413793</v>
      </c>
      <c r="AF30" s="12">
        <f t="shared" si="23"/>
        <v>0.1875</v>
      </c>
      <c r="AG30" s="12">
        <f t="shared" si="23"/>
        <v>0.17647058823529413</v>
      </c>
      <c r="AH30" s="12">
        <f t="shared" si="23"/>
        <v>0.17647058823529413</v>
      </c>
    </row>
    <row r="31" spans="2:38" x14ac:dyDescent="0.25">
      <c r="B31" s="4" t="s">
        <v>61</v>
      </c>
      <c r="C31" s="12">
        <f t="shared" ref="C31:M31" si="24">C13/C$15</f>
        <v>4.390090937597993E-2</v>
      </c>
      <c r="D31" s="12">
        <f t="shared" si="24"/>
        <v>5.5932880543347975E-2</v>
      </c>
      <c r="E31" s="12">
        <f t="shared" si="24"/>
        <v>5.2539404553415069E-2</v>
      </c>
      <c r="F31" s="12">
        <f t="shared" si="24"/>
        <v>5.5555555555555546E-2</v>
      </c>
      <c r="G31" s="12">
        <f t="shared" si="24"/>
        <v>6.6115702479338845E-2</v>
      </c>
      <c r="H31" s="12">
        <f t="shared" si="24"/>
        <v>8.6206896551724144E-2</v>
      </c>
      <c r="I31" s="12">
        <f t="shared" si="24"/>
        <v>5.2160953800298053E-2</v>
      </c>
      <c r="J31" s="12">
        <f t="shared" si="24"/>
        <v>4.390090937597993E-2</v>
      </c>
      <c r="K31" s="12">
        <f t="shared" si="24"/>
        <v>8.7591240875912413E-2</v>
      </c>
      <c r="L31" s="12">
        <f t="shared" si="24"/>
        <v>5.2539404553415069E-2</v>
      </c>
      <c r="M31" s="12">
        <f t="shared" si="24"/>
        <v>4.716981132075472E-2</v>
      </c>
      <c r="W31" s="4" t="s">
        <v>61</v>
      </c>
      <c r="X31" s="12">
        <f t="shared" ref="X31:AH31" si="25">X13/X$15</f>
        <v>4.7619047619047616E-2</v>
      </c>
      <c r="Y31" s="12">
        <f t="shared" si="25"/>
        <v>6.8965517241379309E-2</v>
      </c>
      <c r="Z31" s="12">
        <f t="shared" si="25"/>
        <v>6.0000000000000012E-2</v>
      </c>
      <c r="AA31" s="12">
        <f t="shared" si="25"/>
        <v>6.8965517241379309E-2</v>
      </c>
      <c r="AB31" s="12">
        <f t="shared" si="25"/>
        <v>4.5454545454545456E-2</v>
      </c>
      <c r="AC31" s="12">
        <f t="shared" si="25"/>
        <v>5.2631578947368425E-2</v>
      </c>
      <c r="AD31" s="12">
        <f t="shared" si="25"/>
        <v>5.8823529411764705E-2</v>
      </c>
      <c r="AE31" s="12">
        <f t="shared" si="25"/>
        <v>6.8965517241379309E-2</v>
      </c>
      <c r="AF31" s="12">
        <f t="shared" si="25"/>
        <v>6.25E-2</v>
      </c>
      <c r="AG31" s="12">
        <f t="shared" si="25"/>
        <v>5.8823529411764705E-2</v>
      </c>
      <c r="AH31" s="12">
        <f t="shared" si="25"/>
        <v>5.8823529411764705E-2</v>
      </c>
    </row>
    <row r="32" spans="2:38" x14ac:dyDescent="0.25">
      <c r="B32" s="4" t="s">
        <v>62</v>
      </c>
      <c r="C32" s="12">
        <f t="shared" ref="C32:M32" si="26">C14/C$15</f>
        <v>4.390090937597993E-2</v>
      </c>
      <c r="D32" s="12">
        <f t="shared" si="26"/>
        <v>4.1949660407510983E-2</v>
      </c>
      <c r="E32" s="12">
        <f t="shared" si="26"/>
        <v>5.2539404553415069E-2</v>
      </c>
      <c r="F32" s="12">
        <f t="shared" si="26"/>
        <v>3.7037037037037028E-2</v>
      </c>
      <c r="G32" s="12">
        <f t="shared" si="26"/>
        <v>6.6115702479338845E-2</v>
      </c>
      <c r="H32" s="12">
        <f t="shared" si="26"/>
        <v>8.6206896551724144E-2</v>
      </c>
      <c r="I32" s="12">
        <f t="shared" si="26"/>
        <v>5.2160953800298053E-2</v>
      </c>
      <c r="J32" s="12">
        <f t="shared" si="26"/>
        <v>4.390090937597993E-2</v>
      </c>
      <c r="K32" s="12">
        <f t="shared" si="26"/>
        <v>5.8394160583941604E-2</v>
      </c>
      <c r="L32" s="12">
        <f t="shared" si="26"/>
        <v>5.2539404553415069E-2</v>
      </c>
      <c r="M32" s="12">
        <f t="shared" si="26"/>
        <v>4.716981132075472E-2</v>
      </c>
      <c r="W32" s="4" t="s">
        <v>62</v>
      </c>
      <c r="X32" s="12">
        <f t="shared" ref="X32:AH32" si="27">X14/X$15</f>
        <v>4.7619047619047616E-2</v>
      </c>
      <c r="Y32" s="12">
        <f t="shared" si="27"/>
        <v>6.8965517241379309E-2</v>
      </c>
      <c r="Z32" s="12">
        <f t="shared" si="27"/>
        <v>6.0000000000000012E-2</v>
      </c>
      <c r="AA32" s="12">
        <f t="shared" si="27"/>
        <v>6.8965517241379309E-2</v>
      </c>
      <c r="AB32" s="12">
        <f t="shared" si="27"/>
        <v>4.5454545454545456E-2</v>
      </c>
      <c r="AC32" s="12">
        <f t="shared" si="27"/>
        <v>5.2631578947368425E-2</v>
      </c>
      <c r="AD32" s="12">
        <f t="shared" si="27"/>
        <v>5.8823529411764705E-2</v>
      </c>
      <c r="AE32" s="12">
        <f t="shared" si="27"/>
        <v>6.8965517241379309E-2</v>
      </c>
      <c r="AF32" s="12">
        <f t="shared" si="27"/>
        <v>6.25E-2</v>
      </c>
      <c r="AG32" s="12">
        <f t="shared" si="27"/>
        <v>5.8823529411764705E-2</v>
      </c>
      <c r="AH32" s="12">
        <f t="shared" si="27"/>
        <v>5.8823529411764705E-2</v>
      </c>
    </row>
    <row r="33" spans="2:35" x14ac:dyDescent="0.25">
      <c r="B33" s="11" t="s">
        <v>55</v>
      </c>
      <c r="C33" s="6">
        <f>SUM(C22:C32)</f>
        <v>1</v>
      </c>
      <c r="D33" s="6">
        <f t="shared" ref="D33:M33" si="28">SUM(D22:D32)</f>
        <v>1</v>
      </c>
      <c r="E33" s="6">
        <f t="shared" si="28"/>
        <v>1.0000000000000002</v>
      </c>
      <c r="F33" s="6">
        <f t="shared" si="28"/>
        <v>0.99999999999999978</v>
      </c>
      <c r="G33" s="6">
        <f t="shared" si="28"/>
        <v>1</v>
      </c>
      <c r="H33" s="6">
        <f t="shared" si="28"/>
        <v>1.0000000000000002</v>
      </c>
      <c r="I33" s="6">
        <f t="shared" si="28"/>
        <v>0.99999999999999989</v>
      </c>
      <c r="J33" s="6">
        <f t="shared" si="28"/>
        <v>1</v>
      </c>
      <c r="K33" s="6">
        <f t="shared" si="28"/>
        <v>1</v>
      </c>
      <c r="L33" s="6">
        <f t="shared" si="28"/>
        <v>1.0000000000000002</v>
      </c>
      <c r="M33" s="6">
        <f t="shared" si="28"/>
        <v>1.0000000000000002</v>
      </c>
      <c r="W33" s="11" t="s">
        <v>55</v>
      </c>
      <c r="X33" s="6">
        <f>SUM(X22:X32)</f>
        <v>1.0000000000000002</v>
      </c>
      <c r="Y33" s="6">
        <f t="shared" ref="Y33:AH33" si="29">SUM(Y22:Y32)</f>
        <v>1</v>
      </c>
      <c r="Z33" s="6">
        <f t="shared" si="29"/>
        <v>1.0000000000000002</v>
      </c>
      <c r="AA33" s="6">
        <f t="shared" si="29"/>
        <v>1</v>
      </c>
      <c r="AB33" s="6">
        <f t="shared" si="29"/>
        <v>0.99999999999999978</v>
      </c>
      <c r="AC33" s="6">
        <f t="shared" si="29"/>
        <v>1.0000000000000002</v>
      </c>
      <c r="AD33" s="6">
        <f t="shared" si="29"/>
        <v>1</v>
      </c>
      <c r="AE33" s="6">
        <f t="shared" si="29"/>
        <v>1</v>
      </c>
      <c r="AF33" s="6">
        <f t="shared" si="29"/>
        <v>1</v>
      </c>
      <c r="AG33" s="6">
        <f t="shared" si="29"/>
        <v>1</v>
      </c>
      <c r="AH33" s="6">
        <f t="shared" si="29"/>
        <v>1</v>
      </c>
      <c r="AI33" s="1"/>
    </row>
    <row r="36" spans="2:35" x14ac:dyDescent="0.25">
      <c r="E36" s="14"/>
      <c r="F36" s="4" t="s">
        <v>50</v>
      </c>
      <c r="G36" s="4" t="s">
        <v>67</v>
      </c>
      <c r="AB36" s="4" t="s">
        <v>55</v>
      </c>
      <c r="AC36" s="4" t="s">
        <v>69</v>
      </c>
    </row>
    <row r="37" spans="2:35" x14ac:dyDescent="0.25">
      <c r="E37" s="4" t="s">
        <v>0</v>
      </c>
      <c r="F37" s="6">
        <f>SUM(C22:M22)</f>
        <v>1.5022894394713309</v>
      </c>
      <c r="G37" s="6">
        <f>F37/11</f>
        <v>0.13657176722466643</v>
      </c>
      <c r="V37" s="14"/>
      <c r="AA37" s="4" t="s">
        <v>0</v>
      </c>
      <c r="AB37" s="6">
        <f>SUM(X22:AH22)</f>
        <v>0.52812403611832459</v>
      </c>
      <c r="AC37" s="6">
        <f>AB37/11</f>
        <v>4.8011276010756783E-2</v>
      </c>
    </row>
    <row r="38" spans="2:35" x14ac:dyDescent="0.25">
      <c r="E38" s="4" t="s">
        <v>1</v>
      </c>
      <c r="F38" s="6">
        <f t="shared" ref="F38:F47" si="30">SUM(C23:M23)</f>
        <v>1.7979501207434621</v>
      </c>
      <c r="G38" s="6">
        <f t="shared" ref="G38:G47" si="31">F38/11</f>
        <v>0.16345001097667836</v>
      </c>
      <c r="AA38" s="4" t="s">
        <v>1</v>
      </c>
      <c r="AB38" s="6">
        <f t="shared" ref="AB38:AB47" si="32">SUM(X23:AH23)</f>
        <v>0.77096169452767094</v>
      </c>
      <c r="AC38" s="6">
        <f t="shared" ref="AC38:AC47" si="33">AB38/11</f>
        <v>7.0087426775242809E-2</v>
      </c>
    </row>
    <row r="39" spans="2:35" x14ac:dyDescent="0.25">
      <c r="E39" s="4" t="s">
        <v>2</v>
      </c>
      <c r="F39" s="6">
        <f t="shared" si="30"/>
        <v>0.6436136689857217</v>
      </c>
      <c r="G39" s="6">
        <f t="shared" si="31"/>
        <v>5.8510333544156516E-2</v>
      </c>
      <c r="AA39" s="4" t="s">
        <v>2</v>
      </c>
      <c r="AB39" s="6">
        <f t="shared" si="32"/>
        <v>1.3721452505272032</v>
      </c>
      <c r="AC39" s="6">
        <f t="shared" si="33"/>
        <v>0.12474047732065484</v>
      </c>
    </row>
    <row r="40" spans="2:35" x14ac:dyDescent="0.25">
      <c r="E40" s="4" t="s">
        <v>3</v>
      </c>
      <c r="F40" s="6">
        <f t="shared" si="30"/>
        <v>1.2668728499471633</v>
      </c>
      <c r="G40" s="6">
        <f t="shared" si="31"/>
        <v>0.11517025908610576</v>
      </c>
      <c r="AA40" s="4" t="s">
        <v>3</v>
      </c>
      <c r="AB40" s="6">
        <f t="shared" si="32"/>
        <v>0.77096169452767094</v>
      </c>
      <c r="AC40" s="6">
        <f t="shared" si="33"/>
        <v>7.0087426775242809E-2</v>
      </c>
    </row>
    <row r="41" spans="2:35" x14ac:dyDescent="0.25">
      <c r="E41" s="4" t="s">
        <v>4</v>
      </c>
      <c r="F41" s="6">
        <f t="shared" si="30"/>
        <v>0.37626239219480689</v>
      </c>
      <c r="G41" s="6">
        <f t="shared" si="31"/>
        <v>3.4205672017709715E-2</v>
      </c>
      <c r="AA41" s="4" t="s">
        <v>4</v>
      </c>
      <c r="AB41" s="6">
        <f t="shared" si="32"/>
        <v>1.0386822827629651</v>
      </c>
      <c r="AC41" s="6">
        <f t="shared" si="33"/>
        <v>9.4425662069360469E-2</v>
      </c>
    </row>
    <row r="42" spans="2:35" x14ac:dyDescent="0.25">
      <c r="E42" s="4" t="s">
        <v>5</v>
      </c>
      <c r="F42" s="6">
        <f t="shared" si="30"/>
        <v>0.17318019952402117</v>
      </c>
      <c r="G42" s="6">
        <f t="shared" si="31"/>
        <v>1.5743654502183742E-2</v>
      </c>
      <c r="AA42" s="4" t="s">
        <v>5</v>
      </c>
      <c r="AB42" s="6">
        <f t="shared" si="32"/>
        <v>1.7332749296715884</v>
      </c>
      <c r="AC42" s="6">
        <f t="shared" si="33"/>
        <v>0.15757044815196258</v>
      </c>
    </row>
    <row r="43" spans="2:35" x14ac:dyDescent="0.25">
      <c r="E43" s="4" t="s">
        <v>6</v>
      </c>
      <c r="F43" s="6">
        <f t="shared" si="30"/>
        <v>2.1664343861061721</v>
      </c>
      <c r="G43" s="6">
        <f t="shared" si="31"/>
        <v>0.19694858055510656</v>
      </c>
      <c r="AA43" s="4" t="s">
        <v>6</v>
      </c>
      <c r="AB43" s="6">
        <f t="shared" si="32"/>
        <v>0.65157231198039356</v>
      </c>
      <c r="AC43" s="6">
        <f t="shared" si="33"/>
        <v>5.9233846543672142E-2</v>
      </c>
    </row>
    <row r="44" spans="2:35" x14ac:dyDescent="0.25">
      <c r="E44" s="4" t="s">
        <v>7</v>
      </c>
      <c r="F44" s="6">
        <f t="shared" si="30"/>
        <v>1.5022894394713309</v>
      </c>
      <c r="G44" s="6">
        <f t="shared" si="31"/>
        <v>0.13657176722466643</v>
      </c>
      <c r="AA44" s="4" t="s">
        <v>7</v>
      </c>
      <c r="AB44" s="6">
        <f t="shared" si="32"/>
        <v>0.77096169452767094</v>
      </c>
      <c r="AC44" s="6">
        <f t="shared" si="33"/>
        <v>7.0087426775242809E-2</v>
      </c>
    </row>
    <row r="45" spans="2:35" x14ac:dyDescent="0.25">
      <c r="E45" s="4" t="s">
        <v>8</v>
      </c>
      <c r="F45" s="6">
        <f t="shared" si="30"/>
        <v>0.34557898453087454</v>
      </c>
      <c r="G45" s="6">
        <f t="shared" si="31"/>
        <v>3.1416271320988592E-2</v>
      </c>
      <c r="AA45" s="4" t="s">
        <v>8</v>
      </c>
      <c r="AB45" s="6">
        <f t="shared" si="32"/>
        <v>2.0601714813957264</v>
      </c>
      <c r="AC45" s="6">
        <f t="shared" si="33"/>
        <v>0.18728831649052058</v>
      </c>
    </row>
    <row r="46" spans="2:35" x14ac:dyDescent="0.25">
      <c r="E46" s="11" t="s">
        <v>61</v>
      </c>
      <c r="F46" s="6">
        <f t="shared" si="30"/>
        <v>0.6436136689857217</v>
      </c>
      <c r="G46" s="6">
        <f t="shared" si="31"/>
        <v>5.8510333544156516E-2</v>
      </c>
      <c r="AA46" s="4" t="s">
        <v>61</v>
      </c>
      <c r="AB46" s="6">
        <f t="shared" si="32"/>
        <v>0.65157231198039356</v>
      </c>
      <c r="AC46" s="6">
        <f t="shared" si="33"/>
        <v>5.9233846543672142E-2</v>
      </c>
    </row>
    <row r="47" spans="2:35" x14ac:dyDescent="0.25">
      <c r="E47" s="11" t="s">
        <v>62</v>
      </c>
      <c r="F47" s="6">
        <f t="shared" si="30"/>
        <v>0.58191485003939536</v>
      </c>
      <c r="G47" s="6">
        <f t="shared" si="31"/>
        <v>5.2901350003581399E-2</v>
      </c>
      <c r="AA47" s="4" t="s">
        <v>62</v>
      </c>
      <c r="AB47" s="6">
        <f t="shared" si="32"/>
        <v>0.65157231198039356</v>
      </c>
      <c r="AC47" s="6">
        <f t="shared" si="33"/>
        <v>5.9233846543672142E-2</v>
      </c>
    </row>
    <row r="48" spans="2:35" x14ac:dyDescent="0.25">
      <c r="G48" s="13">
        <f>SUM(G37:G47)</f>
        <v>1</v>
      </c>
      <c r="AC48" s="13">
        <f>SUM(AC37:AC47)</f>
        <v>1</v>
      </c>
    </row>
  </sheetData>
  <mergeCells count="2">
    <mergeCell ref="H17:J19"/>
    <mergeCell ref="AD17:AF19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1"/>
  <sheetViews>
    <sheetView topLeftCell="A7" zoomScale="85" zoomScaleNormal="85" workbookViewId="0">
      <selection activeCell="E18" sqref="E18:O18"/>
    </sheetView>
  </sheetViews>
  <sheetFormatPr defaultRowHeight="15" x14ac:dyDescent="0.25"/>
  <cols>
    <col min="3" max="3" width="20.42578125" customWidth="1"/>
    <col min="4" max="4" width="22.85546875" customWidth="1"/>
    <col min="5" max="5" width="17.5703125" customWidth="1"/>
    <col min="6" max="6" width="18.28515625" customWidth="1"/>
    <col min="7" max="8" width="18.42578125" customWidth="1"/>
    <col min="9" max="10" width="18.28515625" customWidth="1"/>
    <col min="11" max="12" width="18.140625" customWidth="1"/>
    <col min="13" max="13" width="18.28515625" customWidth="1"/>
    <col min="14" max="14" width="18.42578125" customWidth="1"/>
    <col min="15" max="15" width="18.28515625" customWidth="1"/>
  </cols>
  <sheetData>
    <row r="2" spans="2:18" ht="15" customHeight="1" x14ac:dyDescent="0.25">
      <c r="B2" s="38" t="s">
        <v>20</v>
      </c>
      <c r="C2" s="38"/>
      <c r="D2" s="38"/>
      <c r="E2" s="38"/>
      <c r="F2" s="38"/>
      <c r="G2" s="38"/>
      <c r="H2" s="38"/>
      <c r="I2" s="38"/>
      <c r="J2" s="38"/>
    </row>
    <row r="3" spans="2:18" x14ac:dyDescent="0.25">
      <c r="B3" s="38"/>
      <c r="C3" s="38"/>
      <c r="D3" s="38"/>
      <c r="E3" s="38"/>
      <c r="F3" s="38"/>
      <c r="G3" s="38"/>
      <c r="H3" s="38"/>
      <c r="I3" s="38"/>
      <c r="J3" s="38"/>
    </row>
    <row r="4" spans="2:18" x14ac:dyDescent="0.25">
      <c r="B4" s="38"/>
      <c r="C4" s="38"/>
      <c r="D4" s="38"/>
      <c r="E4" s="38"/>
      <c r="F4" s="38"/>
      <c r="G4" s="38"/>
      <c r="H4" s="38"/>
      <c r="I4" s="38"/>
      <c r="J4" s="38"/>
    </row>
    <row r="5" spans="2:18" x14ac:dyDescent="0.25">
      <c r="B5" s="38"/>
      <c r="C5" s="38"/>
      <c r="D5" s="38"/>
      <c r="E5" s="38"/>
      <c r="F5" s="38"/>
      <c r="G5" s="38"/>
      <c r="H5" s="38"/>
      <c r="I5" s="38"/>
      <c r="J5" s="38"/>
    </row>
    <row r="6" spans="2:18" x14ac:dyDescent="0.25">
      <c r="B6" s="38"/>
      <c r="C6" s="38"/>
      <c r="D6" s="38"/>
      <c r="E6" s="38"/>
      <c r="F6" s="38"/>
      <c r="G6" s="38"/>
      <c r="H6" s="38"/>
      <c r="I6" s="38"/>
      <c r="J6" s="38"/>
    </row>
    <row r="8" spans="2:18" ht="102" x14ac:dyDescent="0.25">
      <c r="B8" s="17" t="s">
        <v>21</v>
      </c>
      <c r="C8" s="17" t="s">
        <v>22</v>
      </c>
      <c r="D8" s="17" t="s">
        <v>23</v>
      </c>
      <c r="E8" s="17" t="s">
        <v>24</v>
      </c>
      <c r="F8" s="17" t="s">
        <v>25</v>
      </c>
      <c r="G8" s="17" t="s">
        <v>26</v>
      </c>
      <c r="H8" s="17" t="s">
        <v>27</v>
      </c>
      <c r="I8" s="17" t="s">
        <v>28</v>
      </c>
      <c r="J8" s="17" t="s">
        <v>29</v>
      </c>
      <c r="K8" s="17" t="s">
        <v>30</v>
      </c>
      <c r="L8" s="17" t="s">
        <v>31</v>
      </c>
      <c r="M8" s="17" t="s">
        <v>32</v>
      </c>
      <c r="N8" s="17" t="s">
        <v>65</v>
      </c>
      <c r="O8" s="17" t="s">
        <v>66</v>
      </c>
      <c r="P8" s="31"/>
    </row>
    <row r="9" spans="2:18" x14ac:dyDescent="0.25">
      <c r="B9" s="3">
        <v>43960.246412037035</v>
      </c>
      <c r="C9" s="2" t="s">
        <v>33</v>
      </c>
      <c r="D9" s="2">
        <v>5111740000076</v>
      </c>
      <c r="E9" s="2" t="s">
        <v>34</v>
      </c>
      <c r="F9" s="2" t="s">
        <v>35</v>
      </c>
      <c r="G9" s="2" t="s">
        <v>34</v>
      </c>
      <c r="H9" s="2" t="s">
        <v>34</v>
      </c>
      <c r="I9" s="2" t="s">
        <v>36</v>
      </c>
      <c r="J9" s="2" t="s">
        <v>36</v>
      </c>
      <c r="K9" s="2" t="s">
        <v>35</v>
      </c>
      <c r="L9" s="2" t="s">
        <v>34</v>
      </c>
      <c r="M9" s="2" t="s">
        <v>36</v>
      </c>
      <c r="N9" s="4">
        <v>4</v>
      </c>
      <c r="O9" s="4">
        <v>5</v>
      </c>
    </row>
    <row r="10" spans="2:18" x14ac:dyDescent="0.25">
      <c r="B10" s="3">
        <v>43960.378055555557</v>
      </c>
      <c r="C10" s="2" t="s">
        <v>37</v>
      </c>
      <c r="D10" s="2">
        <v>5111740000152</v>
      </c>
      <c r="E10" s="2" t="s">
        <v>35</v>
      </c>
      <c r="F10" s="2" t="s">
        <v>34</v>
      </c>
      <c r="G10" s="2" t="s">
        <v>34</v>
      </c>
      <c r="H10" s="2" t="s">
        <v>35</v>
      </c>
      <c r="I10" s="2" t="s">
        <v>34</v>
      </c>
      <c r="J10" s="2" t="s">
        <v>36</v>
      </c>
      <c r="K10" s="2" t="s">
        <v>35</v>
      </c>
      <c r="L10" s="2" t="s">
        <v>34</v>
      </c>
      <c r="M10" s="2" t="s">
        <v>36</v>
      </c>
      <c r="N10" s="4">
        <v>3</v>
      </c>
      <c r="O10" s="4">
        <v>5</v>
      </c>
      <c r="Q10" s="1" t="s">
        <v>46</v>
      </c>
      <c r="R10" t="s">
        <v>19</v>
      </c>
    </row>
    <row r="11" spans="2:18" ht="26.25" x14ac:dyDescent="0.25">
      <c r="B11" s="3">
        <v>43960.431284722225</v>
      </c>
      <c r="C11" s="2" t="s">
        <v>38</v>
      </c>
      <c r="D11" s="2">
        <v>5111740000078</v>
      </c>
      <c r="E11" s="2" t="s">
        <v>35</v>
      </c>
      <c r="F11" s="2" t="s">
        <v>35</v>
      </c>
      <c r="G11" s="2" t="s">
        <v>34</v>
      </c>
      <c r="H11" s="2" t="s">
        <v>36</v>
      </c>
      <c r="I11" s="2" t="s">
        <v>34</v>
      </c>
      <c r="J11" s="2" t="s">
        <v>39</v>
      </c>
      <c r="K11" s="2" t="s">
        <v>35</v>
      </c>
      <c r="L11" s="2" t="s">
        <v>35</v>
      </c>
      <c r="M11" s="2" t="s">
        <v>35</v>
      </c>
      <c r="N11" s="4">
        <v>5</v>
      </c>
      <c r="O11" s="4">
        <v>3</v>
      </c>
      <c r="Q11" s="1" t="s">
        <v>47</v>
      </c>
      <c r="R11" s="1">
        <v>5</v>
      </c>
    </row>
    <row r="12" spans="2:18" x14ac:dyDescent="0.25">
      <c r="B12" s="3">
        <v>43960.493645833332</v>
      </c>
      <c r="C12" s="2" t="s">
        <v>40</v>
      </c>
      <c r="D12" s="2">
        <v>5111740000024</v>
      </c>
      <c r="E12" s="2" t="s">
        <v>35</v>
      </c>
      <c r="F12" s="2" t="s">
        <v>35</v>
      </c>
      <c r="G12" s="2" t="s">
        <v>35</v>
      </c>
      <c r="H12" s="2" t="s">
        <v>35</v>
      </c>
      <c r="I12" s="2" t="s">
        <v>36</v>
      </c>
      <c r="J12" s="2" t="s">
        <v>34</v>
      </c>
      <c r="K12" s="2" t="s">
        <v>34</v>
      </c>
      <c r="L12" s="2" t="s">
        <v>34</v>
      </c>
      <c r="M12" s="2" t="s">
        <v>34</v>
      </c>
      <c r="N12" s="4">
        <v>5</v>
      </c>
      <c r="O12" s="4">
        <v>3</v>
      </c>
      <c r="Q12" s="1" t="s">
        <v>34</v>
      </c>
      <c r="R12" s="1">
        <v>4</v>
      </c>
    </row>
    <row r="13" spans="2:18" ht="26.25" x14ac:dyDescent="0.25">
      <c r="B13" s="3">
        <v>43960.503159722219</v>
      </c>
      <c r="C13" s="2" t="s">
        <v>41</v>
      </c>
      <c r="D13" s="2">
        <v>5111740000184</v>
      </c>
      <c r="E13" s="2" t="s">
        <v>34</v>
      </c>
      <c r="F13" s="2" t="s">
        <v>35</v>
      </c>
      <c r="G13" s="2" t="s">
        <v>35</v>
      </c>
      <c r="H13" s="2" t="s">
        <v>35</v>
      </c>
      <c r="I13" s="2" t="s">
        <v>35</v>
      </c>
      <c r="J13" s="2" t="s">
        <v>36</v>
      </c>
      <c r="K13" s="2" t="s">
        <v>34</v>
      </c>
      <c r="L13" s="2" t="s">
        <v>35</v>
      </c>
      <c r="M13" s="2" t="s">
        <v>34</v>
      </c>
      <c r="N13" s="4">
        <v>4</v>
      </c>
      <c r="O13" s="4">
        <v>4</v>
      </c>
      <c r="Q13" s="1" t="s">
        <v>36</v>
      </c>
      <c r="R13" s="1">
        <v>3</v>
      </c>
    </row>
    <row r="14" spans="2:18" ht="26.25" x14ac:dyDescent="0.25">
      <c r="B14" s="3">
        <v>43960.536817129629</v>
      </c>
      <c r="C14" s="2" t="s">
        <v>42</v>
      </c>
      <c r="D14" s="2">
        <v>5111740000026</v>
      </c>
      <c r="E14" s="2" t="s">
        <v>34</v>
      </c>
      <c r="F14" s="2" t="s">
        <v>35</v>
      </c>
      <c r="G14" s="2" t="s">
        <v>34</v>
      </c>
      <c r="H14" s="2" t="s">
        <v>35</v>
      </c>
      <c r="I14" s="2" t="s">
        <v>34</v>
      </c>
      <c r="J14" s="2" t="s">
        <v>34</v>
      </c>
      <c r="K14" s="2" t="s">
        <v>35</v>
      </c>
      <c r="L14" s="2" t="s">
        <v>35</v>
      </c>
      <c r="M14" s="2" t="s">
        <v>35</v>
      </c>
      <c r="N14" s="4">
        <v>4</v>
      </c>
      <c r="O14" s="4">
        <v>5</v>
      </c>
      <c r="Q14" s="1" t="s">
        <v>48</v>
      </c>
      <c r="R14" s="1">
        <v>2</v>
      </c>
    </row>
    <row r="15" spans="2:18" ht="39" x14ac:dyDescent="0.25">
      <c r="B15" s="3">
        <v>43960.879155092596</v>
      </c>
      <c r="C15" s="2" t="s">
        <v>43</v>
      </c>
      <c r="D15" s="2">
        <v>5111740000130</v>
      </c>
      <c r="E15" s="2" t="s">
        <v>35</v>
      </c>
      <c r="F15" s="2" t="s">
        <v>34</v>
      </c>
      <c r="G15" s="2" t="s">
        <v>36</v>
      </c>
      <c r="H15" s="2" t="s">
        <v>34</v>
      </c>
      <c r="I15" s="2" t="s">
        <v>36</v>
      </c>
      <c r="J15" s="2" t="s">
        <v>36</v>
      </c>
      <c r="K15" s="2" t="s">
        <v>35</v>
      </c>
      <c r="L15" s="2" t="s">
        <v>34</v>
      </c>
      <c r="M15" s="2" t="s">
        <v>36</v>
      </c>
      <c r="N15" s="4">
        <v>4</v>
      </c>
      <c r="O15" s="4">
        <v>4</v>
      </c>
      <c r="Q15" s="1" t="s">
        <v>49</v>
      </c>
      <c r="R15" s="1">
        <v>1</v>
      </c>
    </row>
    <row r="16" spans="2:18" x14ac:dyDescent="0.25">
      <c r="B16" s="3">
        <v>43961.618171296293</v>
      </c>
      <c r="C16" s="2" t="s">
        <v>44</v>
      </c>
      <c r="D16" s="2">
        <v>5111740000140</v>
      </c>
      <c r="E16" s="2" t="s">
        <v>34</v>
      </c>
      <c r="F16" s="2" t="s">
        <v>34</v>
      </c>
      <c r="G16" s="2" t="s">
        <v>34</v>
      </c>
      <c r="H16" s="2" t="s">
        <v>35</v>
      </c>
      <c r="I16" s="2" t="s">
        <v>36</v>
      </c>
      <c r="J16" s="2" t="s">
        <v>39</v>
      </c>
      <c r="K16" s="2" t="s">
        <v>35</v>
      </c>
      <c r="L16" s="2" t="s">
        <v>35</v>
      </c>
      <c r="M16" s="2" t="s">
        <v>39</v>
      </c>
      <c r="N16" s="4">
        <v>4</v>
      </c>
      <c r="O16" s="4">
        <v>4</v>
      </c>
    </row>
    <row r="17" spans="2:15" ht="26.25" x14ac:dyDescent="0.25">
      <c r="B17" s="3">
        <v>43961.735555555555</v>
      </c>
      <c r="C17" s="2" t="s">
        <v>45</v>
      </c>
      <c r="D17" s="2">
        <v>5111740000075</v>
      </c>
      <c r="E17" s="2" t="s">
        <v>35</v>
      </c>
      <c r="F17" s="2" t="s">
        <v>35</v>
      </c>
      <c r="G17" s="2" t="s">
        <v>34</v>
      </c>
      <c r="H17" s="2" t="s">
        <v>34</v>
      </c>
      <c r="I17" s="2" t="s">
        <v>35</v>
      </c>
      <c r="J17" s="2" t="s">
        <v>36</v>
      </c>
      <c r="K17" s="2" t="s">
        <v>35</v>
      </c>
      <c r="L17" s="2" t="s">
        <v>35</v>
      </c>
      <c r="M17" s="2" t="s">
        <v>34</v>
      </c>
      <c r="N17" s="4">
        <v>4</v>
      </c>
      <c r="O17" s="4">
        <v>3</v>
      </c>
    </row>
    <row r="18" spans="2:15" x14ac:dyDescent="0.25">
      <c r="D18" s="4" t="s">
        <v>50</v>
      </c>
      <c r="E18" s="4">
        <v>41</v>
      </c>
      <c r="F18" s="4">
        <v>42</v>
      </c>
      <c r="G18" s="4">
        <v>37</v>
      </c>
      <c r="H18" s="4">
        <v>40</v>
      </c>
      <c r="I18" s="4">
        <v>34</v>
      </c>
      <c r="J18" s="4">
        <v>27</v>
      </c>
      <c r="K18" s="4">
        <v>43</v>
      </c>
      <c r="L18" s="4">
        <v>41</v>
      </c>
      <c r="M18" s="4">
        <v>33</v>
      </c>
      <c r="N18" s="4">
        <f>SUM(N9:N17)</f>
        <v>37</v>
      </c>
      <c r="O18" s="4">
        <f>SUM(O9:O17)</f>
        <v>36</v>
      </c>
    </row>
    <row r="20" spans="2:15" ht="63.75" customHeight="1" x14ac:dyDescent="0.25">
      <c r="C20" s="39" t="s">
        <v>51</v>
      </c>
      <c r="D20" s="39"/>
      <c r="E20" s="39"/>
    </row>
    <row r="22" spans="2:15" x14ac:dyDescent="0.25">
      <c r="C22" s="5" t="s">
        <v>52</v>
      </c>
      <c r="D22" s="40" t="s">
        <v>53</v>
      </c>
      <c r="E22" s="41"/>
      <c r="F22" s="41"/>
      <c r="G22" s="41"/>
      <c r="H22" s="41"/>
      <c r="I22" s="41"/>
      <c r="J22" s="42"/>
    </row>
    <row r="23" spans="2:15" x14ac:dyDescent="0.25">
      <c r="C23" s="5">
        <v>1</v>
      </c>
      <c r="D23" s="37" t="s">
        <v>30</v>
      </c>
      <c r="E23" s="37"/>
      <c r="F23" s="37"/>
      <c r="G23" s="37"/>
      <c r="H23" s="37"/>
      <c r="I23" s="37"/>
      <c r="J23" s="37"/>
    </row>
    <row r="24" spans="2:15" x14ac:dyDescent="0.25">
      <c r="C24" s="5">
        <v>2</v>
      </c>
      <c r="D24" s="37" t="s">
        <v>25</v>
      </c>
      <c r="E24" s="37"/>
      <c r="F24" s="37"/>
      <c r="G24" s="37"/>
      <c r="H24" s="37"/>
      <c r="I24" s="37"/>
      <c r="J24" s="37"/>
    </row>
    <row r="25" spans="2:15" x14ac:dyDescent="0.25">
      <c r="C25" s="5">
        <v>3</v>
      </c>
      <c r="D25" s="37" t="s">
        <v>24</v>
      </c>
      <c r="E25" s="37"/>
      <c r="F25" s="37"/>
      <c r="G25" s="37"/>
      <c r="H25" s="37"/>
      <c r="I25" s="37"/>
      <c r="J25" s="37"/>
    </row>
    <row r="26" spans="2:15" x14ac:dyDescent="0.25">
      <c r="C26" s="5">
        <v>4</v>
      </c>
      <c r="D26" s="37" t="s">
        <v>31</v>
      </c>
      <c r="E26" s="37"/>
      <c r="F26" s="37"/>
      <c r="G26" s="37"/>
      <c r="H26" s="37"/>
      <c r="I26" s="37"/>
      <c r="J26" s="37"/>
    </row>
    <row r="27" spans="2:15" x14ac:dyDescent="0.25">
      <c r="C27" s="5">
        <v>5</v>
      </c>
      <c r="D27" s="37" t="s">
        <v>27</v>
      </c>
      <c r="E27" s="37"/>
      <c r="F27" s="37"/>
      <c r="G27" s="37"/>
      <c r="H27" s="37"/>
      <c r="I27" s="37"/>
      <c r="J27" s="37"/>
    </row>
    <row r="28" spans="2:15" x14ac:dyDescent="0.25">
      <c r="C28" s="5">
        <v>6</v>
      </c>
      <c r="D28" s="37" t="s">
        <v>26</v>
      </c>
      <c r="E28" s="37"/>
      <c r="F28" s="37"/>
      <c r="G28" s="37"/>
      <c r="H28" s="37"/>
      <c r="I28" s="37"/>
      <c r="J28" s="37"/>
    </row>
    <row r="29" spans="2:15" x14ac:dyDescent="0.25">
      <c r="C29" s="5">
        <v>7</v>
      </c>
      <c r="D29" s="37" t="s">
        <v>28</v>
      </c>
      <c r="E29" s="37"/>
      <c r="F29" s="37"/>
      <c r="G29" s="37"/>
      <c r="H29" s="37"/>
      <c r="I29" s="37"/>
      <c r="J29" s="37"/>
    </row>
    <row r="30" spans="2:15" x14ac:dyDescent="0.25">
      <c r="C30" s="5">
        <v>8</v>
      </c>
      <c r="D30" s="37" t="s">
        <v>32</v>
      </c>
      <c r="E30" s="37"/>
      <c r="F30" s="37"/>
      <c r="G30" s="37"/>
      <c r="H30" s="37"/>
      <c r="I30" s="37"/>
      <c r="J30" s="37"/>
    </row>
    <row r="31" spans="2:15" x14ac:dyDescent="0.25">
      <c r="C31" s="5">
        <v>9</v>
      </c>
      <c r="D31" s="37" t="s">
        <v>29</v>
      </c>
      <c r="E31" s="37"/>
      <c r="F31" s="37"/>
      <c r="G31" s="37"/>
      <c r="H31" s="37"/>
      <c r="I31" s="37"/>
      <c r="J31" s="37"/>
    </row>
  </sheetData>
  <mergeCells count="12">
    <mergeCell ref="D31:J31"/>
    <mergeCell ref="B2:J6"/>
    <mergeCell ref="C20:E20"/>
    <mergeCell ref="D23:J23"/>
    <mergeCell ref="D24:J24"/>
    <mergeCell ref="D25:J25"/>
    <mergeCell ref="D22:J22"/>
    <mergeCell ref="D26:J26"/>
    <mergeCell ref="D27:J27"/>
    <mergeCell ref="D28:J28"/>
    <mergeCell ref="D29:J29"/>
    <mergeCell ref="D30:J3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N16"/>
  <sheetViews>
    <sheetView workbookViewId="0">
      <selection activeCell="M5" sqref="M5"/>
    </sheetView>
  </sheetViews>
  <sheetFormatPr defaultRowHeight="15" x14ac:dyDescent="0.25"/>
  <cols>
    <col min="4" max="4" width="18.42578125" customWidth="1"/>
    <col min="5" max="5" width="18.140625" customWidth="1"/>
    <col min="6" max="10" width="18.28515625" customWidth="1"/>
    <col min="11" max="11" width="18.140625" customWidth="1"/>
    <col min="12" max="12" width="18.28515625" customWidth="1"/>
  </cols>
  <sheetData>
    <row r="5" spans="3:14" ht="102" customHeight="1" x14ac:dyDescent="0.25">
      <c r="C5" s="17" t="s">
        <v>22</v>
      </c>
      <c r="D5" s="18" t="s">
        <v>24</v>
      </c>
      <c r="E5" s="18" t="s">
        <v>25</v>
      </c>
      <c r="F5" s="18" t="s">
        <v>26</v>
      </c>
      <c r="G5" s="18" t="s">
        <v>27</v>
      </c>
      <c r="H5" s="18" t="s">
        <v>28</v>
      </c>
      <c r="I5" s="18" t="s">
        <v>29</v>
      </c>
      <c r="J5" s="18" t="s">
        <v>30</v>
      </c>
      <c r="K5" s="18" t="s">
        <v>31</v>
      </c>
      <c r="L5" s="18" t="s">
        <v>32</v>
      </c>
      <c r="M5" s="19" t="s">
        <v>65</v>
      </c>
      <c r="N5" s="19" t="s">
        <v>66</v>
      </c>
    </row>
    <row r="6" spans="3:14" ht="39" x14ac:dyDescent="0.25">
      <c r="C6" s="2" t="s">
        <v>57</v>
      </c>
      <c r="D6" s="2">
        <v>1</v>
      </c>
      <c r="E6" s="2">
        <v>2</v>
      </c>
      <c r="F6" s="2">
        <v>3</v>
      </c>
      <c r="G6" s="2">
        <v>2</v>
      </c>
      <c r="H6" s="2">
        <v>3</v>
      </c>
      <c r="I6" s="2">
        <v>4</v>
      </c>
      <c r="J6" s="2">
        <v>1</v>
      </c>
      <c r="K6" s="2">
        <v>2</v>
      </c>
      <c r="L6" s="2">
        <v>4</v>
      </c>
      <c r="M6" s="19">
        <v>1</v>
      </c>
      <c r="N6" s="19">
        <v>1</v>
      </c>
    </row>
    <row r="7" spans="3:14" ht="39" x14ac:dyDescent="0.25">
      <c r="C7" s="2" t="s">
        <v>58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4">
        <v>1</v>
      </c>
      <c r="N7" s="4">
        <v>1</v>
      </c>
    </row>
    <row r="8" spans="3:14" ht="26.25" x14ac:dyDescent="0.25">
      <c r="C8" s="2" t="s">
        <v>59</v>
      </c>
      <c r="D8" s="2">
        <v>1</v>
      </c>
      <c r="E8" s="2">
        <v>2</v>
      </c>
      <c r="F8" s="2">
        <v>3</v>
      </c>
      <c r="G8" s="2">
        <v>2</v>
      </c>
      <c r="H8" s="2">
        <v>2</v>
      </c>
      <c r="I8" s="2">
        <v>3</v>
      </c>
      <c r="J8" s="2">
        <v>2</v>
      </c>
      <c r="K8" s="2">
        <v>2</v>
      </c>
      <c r="L8" s="2">
        <v>4</v>
      </c>
      <c r="M8" s="4">
        <v>2</v>
      </c>
      <c r="N8" s="4">
        <v>2</v>
      </c>
    </row>
    <row r="9" spans="3:14" x14ac:dyDescent="0.25">
      <c r="C9" s="1" t="s">
        <v>60</v>
      </c>
      <c r="D9" s="1">
        <v>3</v>
      </c>
      <c r="E9" s="1">
        <v>5</v>
      </c>
      <c r="F9" s="1">
        <v>7</v>
      </c>
      <c r="G9" s="1">
        <v>5</v>
      </c>
      <c r="H9" s="1">
        <v>6</v>
      </c>
      <c r="I9" s="1">
        <v>8</v>
      </c>
      <c r="J9" s="1">
        <v>4</v>
      </c>
      <c r="K9" s="1">
        <v>5</v>
      </c>
      <c r="L9" s="1">
        <v>9</v>
      </c>
      <c r="M9" s="1">
        <v>4</v>
      </c>
      <c r="N9" s="1">
        <v>4</v>
      </c>
    </row>
    <row r="14" spans="3:14" ht="104.25" customHeight="1" x14ac:dyDescent="0.25"/>
    <row r="16" spans="3:14" ht="104.2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AHP</vt:lpstr>
      <vt:lpstr>Hasil Kuisioner Stake Holder</vt:lpstr>
      <vt:lpstr>Hasil Diskusi Cost Developer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Akmal</dc:creator>
  <cp:lastModifiedBy>ASUS</cp:lastModifiedBy>
  <dcterms:created xsi:type="dcterms:W3CDTF">2020-05-10T22:02:10Z</dcterms:created>
  <dcterms:modified xsi:type="dcterms:W3CDTF">2020-05-11T11:48:37Z</dcterms:modified>
</cp:coreProperties>
</file>